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E052F596-229A-45AC-A153-001FF73A53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F&amp;O)'!$S$1:$S$289</definedName>
  </definedNames>
  <calcPr calcId="181029"/>
</workbook>
</file>

<file path=xl/calcChain.xml><?xml version="1.0" encoding="utf-8"?>
<calcChain xmlns="http://schemas.openxmlformats.org/spreadsheetml/2006/main">
  <c r="K59" i="6" l="1"/>
  <c r="M59" i="6" s="1"/>
  <c r="K38" i="6"/>
  <c r="L38" i="6"/>
  <c r="K57" i="6"/>
  <c r="M57" i="6" s="1"/>
  <c r="L14" i="6"/>
  <c r="K14" i="6"/>
  <c r="P15" i="6"/>
  <c r="M38" i="6" l="1"/>
  <c r="M14" i="6"/>
  <c r="L37" i="6"/>
  <c r="K37" i="6"/>
  <c r="M37" i="6" l="1"/>
  <c r="L10" i="6"/>
  <c r="K10" i="6"/>
  <c r="M10" i="6" s="1"/>
  <c r="K284" i="6"/>
  <c r="L284" i="6" s="1"/>
  <c r="P22" i="6" l="1"/>
  <c r="K58" i="6"/>
  <c r="M58" i="6" s="1"/>
  <c r="L66" i="6"/>
  <c r="K66" i="6"/>
  <c r="M66" i="6" s="1"/>
  <c r="K36" i="6"/>
  <c r="L36" i="6"/>
  <c r="M36" i="6" l="1"/>
  <c r="L68" i="6"/>
  <c r="K68" i="6"/>
  <c r="M68" i="6" s="1"/>
  <c r="K56" i="6"/>
  <c r="K55" i="6"/>
  <c r="P21" i="6" l="1"/>
  <c r="K54" i="6"/>
  <c r="M54" i="6" s="1"/>
  <c r="K53" i="6"/>
  <c r="M53" i="6"/>
  <c r="K52" i="6"/>
  <c r="M52" i="6" s="1"/>
  <c r="L13" i="6"/>
  <c r="K13" i="6"/>
  <c r="L19" i="6"/>
  <c r="K19" i="6"/>
  <c r="K51" i="6"/>
  <c r="M51" i="6" s="1"/>
  <c r="K48" i="6"/>
  <c r="M48" i="6" s="1"/>
  <c r="K45" i="6"/>
  <c r="M45" i="6" s="1"/>
  <c r="L16" i="6"/>
  <c r="K16" i="6"/>
  <c r="M16" i="6" s="1"/>
  <c r="P20" i="6"/>
  <c r="M19" i="6" l="1"/>
  <c r="M13" i="6"/>
  <c r="K46" i="6"/>
  <c r="M46" i="6" s="1"/>
  <c r="K47" i="6"/>
  <c r="M47" i="6" s="1"/>
  <c r="L12" i="6"/>
  <c r="K12" i="6"/>
  <c r="P11" i="6"/>
  <c r="M12" i="6" l="1"/>
  <c r="K252" i="6"/>
  <c r="L252" i="6" s="1"/>
  <c r="P18" i="6" l="1"/>
  <c r="P17" i="6"/>
  <c r="K253" i="6" l="1"/>
  <c r="L253" i="6" s="1"/>
  <c r="K279" i="6" l="1"/>
  <c r="L279" i="6" s="1"/>
  <c r="P67" i="6" l="1"/>
  <c r="K271" i="6" l="1"/>
  <c r="L271" i="6" s="1"/>
  <c r="K275" i="6" l="1"/>
  <c r="L275" i="6" s="1"/>
  <c r="K280" i="6" l="1"/>
  <c r="L280" i="6" s="1"/>
  <c r="K272" i="6" l="1"/>
  <c r="L272" i="6" s="1"/>
  <c r="K266" i="6"/>
  <c r="L266" i="6" s="1"/>
  <c r="K274" i="6" l="1"/>
  <c r="L274" i="6" s="1"/>
  <c r="K262" i="6" l="1"/>
  <c r="L262" i="6" s="1"/>
  <c r="K263" i="6" l="1"/>
  <c r="L263" i="6" s="1"/>
  <c r="K256" i="6"/>
  <c r="L256" i="6" s="1"/>
  <c r="K273" i="6" l="1"/>
  <c r="L273" i="6" s="1"/>
  <c r="K267" i="6"/>
  <c r="L267" i="6" s="1"/>
  <c r="K269" i="6" l="1"/>
  <c r="L269" i="6" s="1"/>
  <c r="L6" i="2" l="1"/>
  <c r="K6" i="3"/>
  <c r="D7" i="5" l="1"/>
  <c r="M7" i="6"/>
  <c r="K264" i="6" l="1"/>
  <c r="L264" i="6" s="1"/>
  <c r="K261" i="6" l="1"/>
  <c r="L261" i="6" s="1"/>
  <c r="K265" i="6" l="1"/>
  <c r="L265" i="6" s="1"/>
  <c r="K260" i="6"/>
  <c r="L260" i="6" s="1"/>
  <c r="K259" i="6"/>
  <c r="L259" i="6" s="1"/>
  <c r="K257" i="6"/>
  <c r="L257" i="6" s="1"/>
  <c r="H255" i="6"/>
  <c r="K255" i="6" s="1"/>
  <c r="L255" i="6" s="1"/>
  <c r="K254" i="6"/>
  <c r="L254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F216" i="6"/>
  <c r="K216" i="6" s="1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6" i="6"/>
  <c r="L196" i="6" s="1"/>
  <c r="K195" i="6"/>
  <c r="L195" i="6" s="1"/>
  <c r="F194" i="6"/>
  <c r="K194" i="6" s="1"/>
  <c r="L194" i="6" s="1"/>
  <c r="K193" i="6"/>
  <c r="L193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6" i="6"/>
  <c r="L166" i="6" s="1"/>
  <c r="K164" i="6"/>
  <c r="L164" i="6" s="1"/>
  <c r="K162" i="6"/>
  <c r="L162" i="6" s="1"/>
  <c r="K161" i="6"/>
  <c r="L161" i="6" s="1"/>
  <c r="K160" i="6"/>
  <c r="L160" i="6" s="1"/>
  <c r="K158" i="6"/>
  <c r="L158" i="6" s="1"/>
  <c r="K157" i="6"/>
  <c r="L157" i="6" s="1"/>
  <c r="K156" i="6"/>
  <c r="L156" i="6" s="1"/>
  <c r="K155" i="6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L148" i="6" s="1"/>
  <c r="K147" i="6"/>
  <c r="L147" i="6" s="1"/>
  <c r="F146" i="6"/>
  <c r="K146" i="6" s="1"/>
  <c r="L146" i="6" s="1"/>
  <c r="H145" i="6"/>
  <c r="K145" i="6" s="1"/>
  <c r="L145" i="6" s="1"/>
  <c r="K142" i="6"/>
  <c r="L142" i="6" s="1"/>
  <c r="K141" i="6"/>
  <c r="L141" i="6" s="1"/>
  <c r="K140" i="6"/>
  <c r="L140" i="6" s="1"/>
  <c r="K139" i="6"/>
  <c r="L139" i="6" s="1"/>
  <c r="K138" i="6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H111" i="6"/>
  <c r="K111" i="6" s="1"/>
  <c r="L111" i="6" s="1"/>
  <c r="F110" i="6"/>
  <c r="K110" i="6" s="1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6" i="4"/>
</calcChain>
</file>

<file path=xl/sharedStrings.xml><?xml version="1.0" encoding="utf-8"?>
<sst xmlns="http://schemas.openxmlformats.org/spreadsheetml/2006/main" count="3840" uniqueCount="1292">
  <si>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</si>
  <si>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</si>
  <si>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</si>
  <si>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</si>
  <si>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</si>
  <si>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</si>
  <si>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</si>
  <si>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</si>
  <si>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</si>
  <si>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</si>
  <si>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</si>
  <si>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</si>
  <si>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</si>
  <si>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</si>
  <si>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</si>
  <si>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</si>
  <si>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</si>
  <si>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</si>
  <si>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</si>
  <si>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</si>
  <si>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</si>
  <si>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</si>
  <si>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</si>
  <si>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</si>
  <si>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</si>
  <si>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</si>
  <si>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</si>
  <si>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</si>
  <si>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</si>
  <si>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</si>
  <si>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</si>
  <si>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</si>
  <si>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</si>
  <si>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</si>
  <si>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</si>
  <si>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</si>
  <si>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</si>
  <si>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</si>
  <si>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</si>
  <si>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</si>
  <si>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</si>
  <si>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</si>
  <si>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</si>
  <si>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</si>
  <si>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</si>
  <si>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</si>
  <si>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</si>
  <si>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</si>
  <si>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</si>
  <si>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</si>
  <si>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</si>
  <si>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</si>
  <si>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</si>
  <si>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</si>
  <si>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</si>
  <si>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</si>
  <si>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</si>
  <si>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</si>
  <si>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</si>
  <si>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</si>
  <si>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</si>
  <si>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</si>
  <si>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</si>
  <si>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</si>
  <si>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</si>
  <si>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</si>
  <si>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</si>
  <si>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</si>
  <si>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</si>
  <si>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</si>
  <si>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</si>
  <si>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</si>
  <si>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</si>
  <si>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</si>
  <si>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</si>
  <si>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</si>
  <si>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</si>
  <si>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</si>
  <si>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</si>
  <si>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</si>
  <si>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</si>
  <si>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</si>
  <si>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</si>
  <si>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</si>
  <si>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</si>
  <si>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</si>
  <si>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</si>
  <si>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</si>
  <si>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</si>
  <si>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</si>
  <si>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</si>
  <si>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</si>
  <si>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</si>
  <si>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</si>
  <si>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</si>
  <si>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</si>
  <si>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</si>
  <si>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</si>
  <si>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</si>
  <si>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</si>
  <si>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</si>
  <si>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</si>
  <si>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</si>
  <si>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</si>
  <si>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</si>
  <si>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</si>
  <si>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</si>
  <si>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</si>
  <si>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</si>
  <si>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</si>
  <si>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</si>
  <si>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</si>
  <si>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</si>
  <si>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</si>
  <si>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</si>
  <si>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</si>
  <si>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</si>
  <si>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</si>
  <si>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</si>
  <si>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</si>
  <si>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</si>
  <si>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</si>
  <si>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</si>
  <si>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</si>
  <si>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</si>
  <si>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</si>
  <si>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</si>
  <si>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</si>
  <si>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</si>
  <si>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</si>
  <si>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</si>
  <si>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</si>
  <si>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</si>
  <si>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</si>
  <si>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</si>
  <si>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</si>
  <si>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</si>
  <si>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</si>
  <si>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</si>
  <si>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</si>
  <si>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</si>
  <si>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</si>
  <si>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</si>
  <si>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</si>
  <si>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</si>
  <si>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</si>
  <si>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</si>
  <si>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</si>
  <si>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</si>
  <si>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</si>
  <si>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</si>
  <si>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</si>
  <si>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</si>
  <si>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</si>
  <si>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</si>
  <si>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</si>
  <si>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</si>
  <si>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</si>
  <si>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</si>
  <si>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</si>
  <si>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</si>
  <si>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</si>
  <si>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</si>
  <si>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</si>
  <si>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</si>
  <si>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</si>
  <si>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</si>
  <si>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</si>
  <si>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</si>
  <si>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</si>
  <si>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</si>
  <si>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</si>
  <si>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</si>
  <si>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</si>
  <si>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</si>
  <si>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</si>
  <si>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</si>
  <si>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</si>
  <si>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</si>
  <si>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</si>
  <si>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</si>
  <si>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</si>
  <si>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</si>
  <si>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</si>
  <si>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</si>
  <si>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</si>
  <si>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</si>
  <si>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</si>
  <si>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</si>
  <si>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</si>
  <si>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</si>
  <si>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</si>
  <si>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</si>
  <si>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</si>
  <si>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</si>
  <si>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</si>
  <si>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</si>
  <si>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</si>
  <si>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</si>
  <si>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</si>
  <si>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</si>
  <si>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</si>
  <si>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</si>
  <si>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</si>
  <si>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</si>
  <si>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</si>
  <si>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</si>
  <si>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</si>
  <si>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</si>
  <si>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</si>
  <si>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</si>
  <si>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</si>
  <si>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</si>
  <si>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</si>
  <si>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</si>
  <si>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</si>
  <si>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</si>
  <si>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</si>
  <si>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</si>
  <si>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</si>
  <si>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</si>
  <si>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</si>
  <si>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</si>
  <si>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</si>
  <si>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</si>
  <si>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</si>
  <si>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</si>
  <si>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</si>
  <si>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</si>
  <si>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</si>
  <si>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</si>
  <si>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</si>
  <si>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</si>
  <si>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</si>
  <si>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</si>
  <si>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</si>
  <si>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</si>
  <si>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</si>
  <si>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</si>
  <si>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</si>
  <si>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</si>
  <si>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</si>
  <si>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</si>
  <si>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</si>
  <si>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</si>
  <si>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</si>
  <si>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</si>
  <si>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</si>
  <si>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</si>
  <si>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</si>
  <si>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</si>
  <si>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</si>
  <si>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</si>
  <si>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</si>
  <si>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</si>
  <si>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</si>
  <si>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</si>
  <si>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</si>
  <si>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</si>
  <si>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</si>
  <si>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</si>
  <si>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</si>
  <si>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</si>
  <si>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</si>
  <si>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</si>
  <si>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</si>
  <si>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</si>
  <si>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</si>
  <si>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</si>
  <si>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</si>
  <si>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</si>
  <si>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</si>
  <si>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</si>
  <si>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</si>
  <si>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</si>
  <si>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</si>
  <si>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</si>
  <si>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</si>
  <si>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</si>
  <si>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</si>
  <si>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</si>
  <si>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</si>
  <si>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</si>
  <si>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</si>
  <si>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</si>
  <si>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</si>
  <si>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</si>
  <si>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</si>
  <si>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</si>
  <si>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</si>
  <si>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</si>
  <si>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</si>
  <si>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</si>
  <si>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</si>
  <si>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</si>
  <si>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</si>
  <si>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</si>
  <si>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</si>
  <si>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</si>
  <si>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</si>
  <si>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</si>
  <si>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</si>
  <si>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</si>
  <si>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</si>
  <si>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</si>
  <si>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</si>
  <si>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</si>
  <si>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</si>
  <si>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</si>
  <si>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</si>
  <si>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</si>
  <si>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</si>
  <si>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</si>
  <si>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</si>
  <si>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</si>
  <si>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</si>
  <si>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</si>
  <si>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</si>
  <si>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</si>
  <si>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</si>
  <si>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</si>
  <si>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</si>
  <si>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</si>
  <si>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</si>
  <si>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</si>
  <si>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</si>
  <si>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</si>
  <si>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</si>
  <si>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</si>
  <si>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</si>
  <si>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</si>
  <si>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</si>
  <si>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</si>
  <si>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</si>
  <si>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</si>
  <si>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</si>
  <si>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</si>
  <si>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</si>
  <si>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</si>
  <si>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</si>
  <si>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</si>
  <si>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</si>
  <si>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</si>
  <si>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</si>
  <si>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</si>
  <si>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</si>
  <si>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</si>
  <si>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</si>
  <si>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</si>
  <si>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</si>
  <si>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</si>
  <si>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</si>
  <si>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</si>
  <si>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</si>
  <si>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</si>
  <si>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</si>
  <si>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</si>
  <si>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</si>
  <si>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</si>
  <si>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</si>
  <si>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</si>
  <si>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</si>
  <si>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</si>
  <si>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</si>
  <si>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</si>
  <si>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</si>
  <si>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</si>
  <si>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</si>
  <si>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</si>
  <si>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</si>
  <si>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</si>
  <si>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</si>
  <si>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</si>
  <si>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</si>
  <si>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</si>
  <si>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</si>
  <si>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</si>
  <si>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</si>
  <si>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</si>
  <si>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</si>
  <si>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</si>
  <si>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</si>
  <si>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</si>
  <si>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</si>
  <si>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</si>
  <si>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</si>
  <si>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</si>
  <si>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</si>
  <si>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</si>
  <si>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</si>
  <si>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</si>
  <si>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</si>
  <si>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</si>
  <si>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</si>
  <si>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</si>
  <si>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</si>
  <si>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</si>
  <si>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</si>
  <si>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</si>
  <si>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</si>
  <si>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</si>
  <si>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</si>
  <si>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</si>
  <si>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</si>
  <si>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</si>
  <si>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</si>
  <si>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</si>
  <si>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</si>
  <si>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</si>
  <si>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</si>
  <si>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</si>
  <si>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</si>
  <si>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</si>
  <si>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</si>
  <si>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</si>
  <si>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</si>
  <si>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</si>
  <si>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</si>
  <si>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</si>
  <si>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</si>
  <si>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</si>
  <si>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</si>
  <si>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</si>
  <si>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</si>
  <si>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</si>
  <si>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</si>
  <si>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</si>
  <si>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</si>
  <si>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</si>
  <si>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</si>
  <si>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</si>
  <si>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</si>
  <si>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</si>
  <si>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</si>
  <si>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</si>
  <si>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</si>
  <si>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</si>
  <si>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</si>
  <si>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</si>
  <si>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</si>
  <si>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</si>
  <si>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</si>
  <si>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</si>
  <si>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</si>
  <si>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</si>
  <si>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</si>
  <si>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</si>
  <si>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</si>
  <si>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</si>
  <si>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</si>
  <si>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</si>
  <si>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</si>
  <si>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</si>
  <si>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</si>
  <si>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</si>
  <si>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</si>
  <si>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</si>
  <si>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</si>
  <si>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</si>
  <si>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</si>
  <si>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</si>
  <si>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</si>
  <si>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</si>
  <si>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</si>
  <si>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</si>
  <si>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</si>
  <si>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</si>
  <si>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</si>
  <si>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</si>
  <si>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</si>
  <si>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</si>
  <si>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</si>
  <si>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</si>
  <si>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</si>
  <si>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</si>
  <si>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</si>
  <si>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</si>
  <si>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</si>
  <si>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</si>
  <si>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</si>
  <si>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</si>
  <si>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</si>
  <si>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</si>
  <si>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</si>
  <si>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</si>
  <si>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</si>
  <si>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</si>
  <si>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</si>
  <si>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</si>
  <si>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</si>
  <si>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</si>
  <si>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</si>
  <si>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</si>
  <si>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</si>
  <si>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</si>
  <si>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</si>
  <si>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</si>
  <si>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</si>
  <si>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</si>
  <si>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</si>
  <si>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</si>
  <si>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</si>
  <si>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</si>
  <si>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</si>
  <si>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</si>
  <si>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</si>
  <si>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</si>
  <si>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</si>
  <si>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</si>
  <si>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</si>
  <si>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</si>
  <si>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</si>
  <si>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</si>
  <si>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</si>
  <si>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</si>
  <si>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</si>
  <si>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</si>
  <si>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</si>
  <si>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</si>
  <si>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</si>
  <si>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</si>
  <si>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</si>
  <si>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</si>
  <si>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</si>
  <si>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</si>
  <si>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</si>
  <si>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</si>
  <si>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</si>
  <si>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</si>
  <si>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</si>
  <si>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</si>
  <si>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</si>
  <si>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</si>
  <si>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</si>
  <si>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</si>
  <si>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</si>
  <si>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</si>
  <si>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</si>
  <si>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</si>
  <si>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</si>
  <si>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</si>
  <si>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</si>
  <si>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</si>
  <si>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</si>
  <si>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</si>
  <si>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</si>
  <si>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</si>
  <si>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</si>
  <si>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</si>
  <si>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</si>
  <si>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</si>
  <si>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</si>
  <si>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</si>
  <si>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</si>
  <si>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</si>
  <si>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</si>
  <si>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</si>
  <si>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</si>
  <si>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</si>
  <si>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</si>
  <si>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</si>
  <si>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</si>
  <si>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</si>
  <si>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</si>
  <si>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</si>
  <si>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</si>
  <si>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</si>
  <si>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</si>
  <si>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</si>
  <si>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</si>
  <si>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</si>
  <si>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</si>
  <si>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</si>
  <si>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</si>
  <si>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</si>
  <si>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</si>
  <si>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</si>
  <si>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</si>
  <si>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</si>
  <si>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</si>
  <si>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</si>
  <si>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</si>
  <si>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</si>
  <si>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</si>
  <si>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</si>
  <si>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</si>
  <si>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</si>
  <si>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</si>
  <si>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</si>
  <si>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</si>
  <si>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</si>
  <si>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</si>
  <si>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</si>
  <si>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</si>
  <si>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</si>
  <si>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</si>
  <si>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</si>
  <si>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</si>
  <si>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</si>
  <si>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</si>
  <si>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</si>
  <si>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</si>
  <si>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</si>
  <si>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</si>
  <si>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</si>
  <si>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</si>
  <si>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</si>
  <si>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</si>
  <si>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</si>
  <si>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</si>
  <si>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</si>
  <si>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</si>
  <si>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</si>
  <si>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</si>
  <si>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</si>
  <si>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</si>
  <si>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</si>
  <si>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</si>
  <si>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</si>
  <si>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</si>
  <si>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</si>
  <si>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</si>
  <si>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</si>
  <si>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</si>
  <si>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</si>
  <si>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</si>
  <si>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</si>
  <si>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</si>
  <si>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</si>
  <si>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</si>
  <si>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</si>
  <si>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</si>
  <si>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</si>
  <si>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</si>
  <si>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</si>
  <si>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</si>
  <si>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</si>
  <si>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</si>
  <si>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</si>
  <si>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</si>
  <si>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</si>
  <si>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</si>
  <si>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</si>
  <si>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</si>
  <si>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</si>
  <si>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</si>
  <si>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</si>
  <si>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</si>
  <si>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</si>
  <si>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</si>
  <si>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</si>
  <si>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</si>
  <si>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</si>
  <si>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</si>
  <si>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</si>
  <si>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</si>
  <si>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</si>
  <si>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</si>
  <si>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</si>
  <si>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</si>
  <si>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</si>
  <si>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</si>
  <si>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</si>
  <si>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</si>
  <si>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</si>
  <si>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</si>
  <si>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</si>
  <si>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</si>
  <si>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</si>
  <si>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</si>
  <si>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</si>
  <si>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</si>
  <si>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</si>
  <si>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</si>
  <si>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</si>
  <si>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</si>
  <si>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</si>
  <si>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</si>
  <si>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</si>
  <si>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</si>
  <si>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</si>
  <si>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</si>
  <si>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</si>
  <si>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</si>
  <si>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</si>
  <si>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</si>
  <si>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</si>
  <si>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</si>
  <si>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</si>
  <si>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</si>
  <si>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</si>
  <si>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</si>
  <si>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</si>
  <si>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</si>
  <si>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</si>
  <si>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</si>
  <si>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</si>
  <si>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</si>
  <si>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</si>
  <si>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</si>
  <si>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</si>
  <si>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</si>
  <si>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</si>
  <si>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</si>
  <si>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</si>
  <si>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</si>
  <si>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</si>
  <si>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</si>
  <si>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</si>
  <si>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</si>
  <si>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</si>
  <si>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</si>
  <si>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</si>
  <si>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</si>
  <si>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</si>
  <si>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</si>
  <si>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</si>
  <si>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</si>
  <si>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</si>
  <si>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</si>
  <si>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</si>
  <si>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</si>
  <si>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</si>
  <si>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</si>
  <si>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</si>
  <si>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</si>
  <si>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</si>
  <si>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</si>
  <si>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</si>
  <si>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</si>
  <si>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</si>
  <si>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</si>
  <si>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</si>
  <si>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</si>
  <si>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</si>
  <si>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</si>
  <si>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</si>
  <si>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</si>
  <si>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</si>
  <si>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</si>
  <si>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</si>
  <si>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</si>
  <si>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</si>
  <si>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</si>
  <si>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</si>
  <si>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</si>
  <si>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</si>
  <si>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</si>
  <si>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</si>
  <si>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</si>
  <si>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</si>
  <si>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</si>
  <si>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</si>
  <si>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</si>
  <si>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</si>
  <si>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</si>
  <si>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</si>
  <si>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</si>
  <si>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</si>
  <si>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</si>
  <si>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</si>
  <si>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</si>
  <si>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</si>
  <si>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</si>
  <si>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</si>
  <si>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</si>
  <si>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</si>
  <si>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</si>
  <si>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</si>
  <si>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</si>
  <si>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</si>
  <si>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</si>
  <si>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</si>
  <si>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</si>
  <si>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</si>
  <si>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</si>
  <si>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</si>
  <si>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</si>
  <si>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</si>
  <si>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</si>
  <si>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</si>
  <si>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</si>
  <si>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</si>
  <si>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</si>
  <si>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</si>
  <si>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</si>
  <si>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</si>
  <si>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</si>
  <si>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</si>
  <si>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</si>
  <si>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</si>
  <si>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</si>
  <si>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</si>
  <si>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</si>
  <si>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</si>
  <si>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</si>
  <si>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</si>
  <si>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</si>
  <si>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</si>
  <si>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</si>
  <si>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</si>
  <si>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</si>
  <si>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</si>
  <si>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</si>
  <si>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</si>
  <si>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</si>
  <si>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</si>
  <si>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</si>
  <si>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</si>
  <si>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</si>
  <si>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</si>
  <si>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</si>
  <si>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</si>
  <si>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</si>
  <si>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</si>
  <si>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</si>
  <si>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</si>
  <si>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</si>
  <si>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</si>
  <si>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</si>
  <si>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</si>
  <si>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</si>
  <si>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</si>
  <si>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</si>
  <si>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</si>
  <si>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</si>
  <si>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</si>
  <si>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</si>
  <si>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</si>
  <si>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</si>
  <si>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</si>
  <si>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</si>
  <si>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</si>
  <si>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</si>
  <si>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</si>
  <si>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</si>
  <si>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</si>
  <si>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</si>
  <si>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</si>
  <si>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</si>
  <si>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</si>
  <si>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</si>
  <si>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</si>
  <si>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</si>
  <si>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</si>
  <si>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</si>
  <si>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</si>
  <si>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</si>
  <si>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</si>
  <si>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</si>
  <si>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</si>
  <si>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</si>
  <si>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</si>
  <si>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</si>
  <si>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</si>
  <si>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</si>
  <si>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</si>
  <si>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</si>
  <si>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</si>
  <si>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</si>
  <si>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</si>
  <si>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</si>
  <si>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</si>
  <si>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</si>
  <si>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</si>
  <si>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</si>
  <si>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</si>
  <si>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</si>
  <si>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</si>
  <si>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</si>
  <si>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</si>
  <si>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</si>
  <si>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</si>
  <si>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</si>
  <si>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</si>
  <si>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</si>
  <si>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</si>
  <si>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</si>
  <si>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</si>
  <si>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</si>
  <si>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</si>
  <si>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</si>
  <si>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502.50-542.5</t>
  </si>
  <si>
    <t>600-650</t>
  </si>
  <si>
    <t>Sell</t>
  </si>
  <si>
    <t>430-440</t>
  </si>
  <si>
    <t>545-625</t>
  </si>
  <si>
    <t>POWERMECH</t>
  </si>
  <si>
    <t>680-720</t>
  </si>
  <si>
    <t>MANSI SHARE AND STOCK ADVISORS PVT LTD</t>
  </si>
  <si>
    <t>1700-1750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</si>
  <si>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</si>
  <si>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</si>
  <si>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</si>
  <si>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</si>
  <si>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</si>
  <si>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</si>
  <si>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</si>
  <si>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QE SECURITIES LLP</t>
  </si>
  <si>
    <t>300-330</t>
  </si>
  <si>
    <t>MTNL</t>
  </si>
  <si>
    <t>Maha Tel Nigam Ltd.</t>
  </si>
  <si>
    <t>CITADEL SECURITIES INDIA MARKETS PRIVATE LIMITED</t>
  </si>
  <si>
    <t>1495-1505</t>
  </si>
  <si>
    <t>JAINAM BROKING LIMITED</t>
  </si>
  <si>
    <t>305-325</t>
  </si>
  <si>
    <t>3395-3575</t>
  </si>
  <si>
    <t>3900-4200</t>
  </si>
  <si>
    <t>1477.5-1527.5</t>
  </si>
  <si>
    <t>1650-1750</t>
  </si>
  <si>
    <t>AUTOAXLES</t>
  </si>
  <si>
    <t>2120-2130</t>
  </si>
  <si>
    <t>MANSI SHARE &amp; STOCK ADVISORS PRIVATE LIMITED</t>
  </si>
  <si>
    <t>2870-2790</t>
  </si>
  <si>
    <t>3100-3200</t>
  </si>
  <si>
    <t>124-130</t>
  </si>
  <si>
    <t>NIFTY 21700 PE 08 FEB</t>
  </si>
  <si>
    <t>NIFTY 21450 PE 01 FEB</t>
  </si>
  <si>
    <t>YUGA STOCKS AND COMMODITIES PRIVATE LIMITED .</t>
  </si>
  <si>
    <t>JR SEAMLESS PRIVATE LIMITED</t>
  </si>
  <si>
    <t>KCLINFRA</t>
  </si>
  <si>
    <t>SAROJ GUPTA</t>
  </si>
  <si>
    <t>SUBEXLTD</t>
  </si>
  <si>
    <t>Subex Ltd</t>
  </si>
  <si>
    <t>Profit of Rs.472.5/-</t>
  </si>
  <si>
    <t>NIFTY 22500 CE 29 FEB</t>
  </si>
  <si>
    <t>Profit of Rs.35.5/-</t>
  </si>
  <si>
    <t>MITTAL</t>
  </si>
  <si>
    <t>Mittal Life Style Limited</t>
  </si>
  <si>
    <t>TRANSGLOBAL SECURITIES LTD</t>
  </si>
  <si>
    <t>ACHINTYA SECURITIES PRIVATE LIMITED</t>
  </si>
  <si>
    <t>Retail Research Technical Calls &amp; Fundamental Performance Report for the month of February-2024</t>
  </si>
  <si>
    <t>1850-1910</t>
  </si>
  <si>
    <t>2040-2140</t>
  </si>
  <si>
    <t>Profit of Rs.17/-</t>
  </si>
  <si>
    <t>Loss of Rs.70.5/-</t>
  </si>
  <si>
    <t>NIFTY 21900 PE 29 FEB</t>
  </si>
  <si>
    <t>NIFTY 21600 PE 29 FEB</t>
  </si>
  <si>
    <t>260-265</t>
  </si>
  <si>
    <t>165-170</t>
  </si>
  <si>
    <t>Loss of Rs.103.5/-</t>
  </si>
  <si>
    <t>SBIN 680 CE FEB</t>
  </si>
  <si>
    <t>16-19</t>
  </si>
  <si>
    <t>Loss of Rs.1.25/-</t>
  </si>
  <si>
    <t>FEDERALBNK FEB FUT</t>
  </si>
  <si>
    <t>149-151</t>
  </si>
  <si>
    <t>BRANDBUCKT</t>
  </si>
  <si>
    <t>NCLRESE</t>
  </si>
  <si>
    <t>VIBRANT SECURITIES PRIVATE LIMITED</t>
  </si>
  <si>
    <t>ASHOKBHAI MADHUBHAI KORAT</t>
  </si>
  <si>
    <t>VIKASECO</t>
  </si>
  <si>
    <t>Vikas EcoTech Limited</t>
  </si>
  <si>
    <t>VISHWAS FINCAP SERVICES PRIVATE LIMITED</t>
  </si>
  <si>
    <t>SARVESHWAR</t>
  </si>
  <si>
    <t>Sarveshwar Foods Limited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</si>
  <si>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</si>
  <si>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</si>
  <si>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</si>
  <si>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</si>
  <si>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</si>
  <si>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</si>
  <si>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</si>
  <si>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</si>
  <si>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</si>
  <si>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</si>
  <si>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</si>
  <si>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ANKITA VISHAL SHAH</t>
  </si>
  <si>
    <t>MCPL</t>
  </si>
  <si>
    <t>VINEY EQUITY MARKET LLP</t>
  </si>
  <si>
    <t>SHREE</t>
  </si>
  <si>
    <t>YARNSYN</t>
  </si>
  <si>
    <t>NK SECURITIES RESEARCH PRIVATE LIMITED</t>
  </si>
  <si>
    <t>Indiabulls Real Estate Li</t>
  </si>
  <si>
    <t>HEADSUP</t>
  </si>
  <si>
    <t>Heads UP Ventures Limited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</si>
  <si>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</si>
  <si>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</si>
  <si>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</si>
  <si>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</si>
  <si>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</si>
  <si>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</si>
  <si>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</si>
  <si>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</si>
  <si>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</si>
  <si>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</si>
  <si>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</si>
  <si>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BFLAFL</t>
  </si>
  <si>
    <t>SYNEMATIC MEDIA AND CONSULTING PRIVATE LIMITED</t>
  </si>
  <si>
    <t>F3 ADVISORS PRIVATE LIMITED</t>
  </si>
  <si>
    <t>GANHOLD</t>
  </si>
  <si>
    <t>ASODARIYA SAMIR RAMJIBHAI</t>
  </si>
  <si>
    <t>USK</t>
  </si>
  <si>
    <t>BLSE</t>
  </si>
  <si>
    <t>BLS E-Services Limited</t>
  </si>
  <si>
    <t>CORDSCABLE</t>
  </si>
  <si>
    <t>Cords Cable Industries Li</t>
  </si>
  <si>
    <t>YASHWI SECURITIES PVT. LTD.</t>
  </si>
  <si>
    <t>MOS</t>
  </si>
  <si>
    <t>Mos Utility Limited</t>
  </si>
  <si>
    <t>SAKHTISUG</t>
  </si>
  <si>
    <t>Sakthi Sugars Ltd.</t>
  </si>
  <si>
    <t>Udayshivakumar Infra Ltd</t>
  </si>
  <si>
    <t>PREMA PURUSHOTTAM MANDHANA</t>
  </si>
  <si>
    <t>KRISHEN BAL</t>
  </si>
  <si>
    <t>1445-1461</t>
  </si>
  <si>
    <t>Profit of Rs.38/-</t>
  </si>
  <si>
    <t>ALEXANDER</t>
  </si>
  <si>
    <t>TEJESH HASMUKH SHAH</t>
  </si>
  <si>
    <t>ARISE</t>
  </si>
  <si>
    <t>SUMANCHEPURI</t>
  </si>
  <si>
    <t>RAJENDRABA GHANSHAYAMSINH JADEJA</t>
  </si>
  <si>
    <t>BERLDRG</t>
  </si>
  <si>
    <t>SAMIR NARENDRA GUPTA</t>
  </si>
  <si>
    <t>CHANDRIMA</t>
  </si>
  <si>
    <t>MANJU GAGGAR</t>
  </si>
  <si>
    <t>CRESSAN</t>
  </si>
  <si>
    <t>GANVERSE</t>
  </si>
  <si>
    <t>A T TRADE OVERSEAS PRIVATE LIMITED</t>
  </si>
  <si>
    <t>GOYALASS</t>
  </si>
  <si>
    <t>GPSL</t>
  </si>
  <si>
    <t>GREEN PEAKS ENTERPRISES LLP</t>
  </si>
  <si>
    <t>ASHWIN STOCKS AND INVESTMENT PRIVATE LIMITED</t>
  </si>
  <si>
    <t>RAJAN GUPTA</t>
  </si>
  <si>
    <t>KMEW</t>
  </si>
  <si>
    <t>KANAK SUJAY KEWALRAMANI</t>
  </si>
  <si>
    <t>MIL</t>
  </si>
  <si>
    <t>NYSSACORP</t>
  </si>
  <si>
    <t>NITIN BAKSHI</t>
  </si>
  <si>
    <t>PANTH</t>
  </si>
  <si>
    <t>JAI VINAYAK SECURITIES</t>
  </si>
  <si>
    <t>DEEP PATEL</t>
  </si>
  <si>
    <t>SRAVAN KUMAR KAMMARI</t>
  </si>
  <si>
    <t>SETU SECURITIES PVT. LTD.</t>
  </si>
  <si>
    <t>VISHAL BIPINCHANDRA DOSHI</t>
  </si>
  <si>
    <t>SUUMAYA</t>
  </si>
  <si>
    <t>RAJESH RATHI</t>
  </si>
  <si>
    <t>JIGNESH AMRUTLAL THOBHANI</t>
  </si>
  <si>
    <t>UHZAVERI</t>
  </si>
  <si>
    <t>BHAGYESH DILIPKUMAR PANDYA</t>
  </si>
  <si>
    <t>VEL</t>
  </si>
  <si>
    <t>SHANI BHATI</t>
  </si>
  <si>
    <t>ADRO-RE</t>
  </si>
  <si>
    <t>Adroit Infotech Limited</t>
  </si>
  <si>
    <t>BGRENERGY</t>
  </si>
  <si>
    <t>BGR Energy Systems Ltd</t>
  </si>
  <si>
    <t>IBUL-RE</t>
  </si>
  <si>
    <t>Indiabulls Hsg Fin Ltd</t>
  </si>
  <si>
    <t>CAMELLIA TRADEX PRIVATE LIMITED</t>
  </si>
  <si>
    <t>PLUTUS WEALTH MANAGEMENT LLP</t>
  </si>
  <si>
    <t>ACM GLOBAL FUND VCC</t>
  </si>
  <si>
    <t>ISHAN</t>
  </si>
  <si>
    <t>Ishan International Ltd</t>
  </si>
  <si>
    <t>TOPGAIN FINANCE PRIVATE LIMITED</t>
  </si>
  <si>
    <t>NIRAJ RAJNIKANT SHAH</t>
  </si>
  <si>
    <t>NANDANI</t>
  </si>
  <si>
    <t>SMITAL SURESH THAKKAR</t>
  </si>
  <si>
    <t>PARAGMILK</t>
  </si>
  <si>
    <t>Parag Milk Foods Ltd.</t>
  </si>
  <si>
    <t>ZAGGLE</t>
  </si>
  <si>
    <t>Zaggle Prepa Ocean Ser L</t>
  </si>
  <si>
    <t>PRIYAVRAT PURUSHOTTAM MANDHANA</t>
  </si>
  <si>
    <t>STAR FUNDS S.A. SICAV-SIF-STAR INTERNATIONAL FUND</t>
  </si>
  <si>
    <t>TIJARIA</t>
  </si>
  <si>
    <t>Tijaria Polypipes Ltd</t>
  </si>
  <si>
    <t>BANK OF INDIA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</si>
  <si>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</si>
  <si>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</si>
  <si>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</si>
  <si>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</si>
  <si>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</si>
  <si>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</si>
  <si>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</si>
  <si>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</si>
  <si>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</si>
  <si>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</si>
  <si>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</si>
  <si>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</si>
  <si>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144-148</t>
  </si>
  <si>
    <t>FINNIFTY 20050 PE 13 FEB</t>
  </si>
  <si>
    <t>108-112</t>
  </si>
  <si>
    <t>AAYUSH</t>
  </si>
  <si>
    <t>AVANCE VENTURES PRIVATE LIMITED</t>
  </si>
  <si>
    <t>OREGANO LIFE PRIVATE LIMITED</t>
  </si>
  <si>
    <t>AFEL</t>
  </si>
  <si>
    <t>AJAY KUMAR BHARAT</t>
  </si>
  <si>
    <t>ARSHIYA</t>
  </si>
  <si>
    <t>ATISHAY</t>
  </si>
  <si>
    <t>BIJAL PRADEEP DESAI</t>
  </si>
  <si>
    <t>ROHIT KUMAR NOLKHA</t>
  </si>
  <si>
    <t>BRISK</t>
  </si>
  <si>
    <t>CHIRAYU AGGARWAL</t>
  </si>
  <si>
    <t>VISHALAGARWAL</t>
  </si>
  <si>
    <t>SAGARIKA NAYAK</t>
  </si>
  <si>
    <t>CHEMTECH</t>
  </si>
  <si>
    <t>KOTA RANGA RAO</t>
  </si>
  <si>
    <t>AMIT NITIN CHHEDA</t>
  </si>
  <si>
    <t>CONART</t>
  </si>
  <si>
    <t>MONA LAROIA</t>
  </si>
  <si>
    <t>CONFINT</t>
  </si>
  <si>
    <t>PINKY SURANA</t>
  </si>
  <si>
    <t>GLASTONMARIOMENEZES</t>
  </si>
  <si>
    <t>CONTPTR</t>
  </si>
  <si>
    <t>BHARAT KUNVERJI KENIA</t>
  </si>
  <si>
    <t>DHEERAJ KUMAR LOHIA</t>
  </si>
  <si>
    <t>ZAHERA TRADERS LLP</t>
  </si>
  <si>
    <t>MISHTI TRADERS LLP</t>
  </si>
  <si>
    <t>ABHINAV COMMOSALES</t>
  </si>
  <si>
    <t>CSL</t>
  </si>
  <si>
    <t>PRITHVI FINMART PRIVATE LIMITED</t>
  </si>
  <si>
    <t>DARSHANORNA</t>
  </si>
  <si>
    <t>ALPA KETAN SHAH</t>
  </si>
  <si>
    <t>EUPHORIAIT</t>
  </si>
  <si>
    <t>FRANKLININD</t>
  </si>
  <si>
    <t>PATNI DINESHBHAI SHAMJIBHAI</t>
  </si>
  <si>
    <t>HAL CLYDE DENISON LIMITED</t>
  </si>
  <si>
    <t>VINITAJAIN</t>
  </si>
  <si>
    <t>VANDANATIWARI</t>
  </si>
  <si>
    <t>IISL</t>
  </si>
  <si>
    <t>UTTAM EXPORTS PRIVATE LIMITED</t>
  </si>
  <si>
    <t>INTLCOMBQ</t>
  </si>
  <si>
    <t>JWL</t>
  </si>
  <si>
    <t>VANDERBILT UNIVERSITY</t>
  </si>
  <si>
    <t>HIGHDELL INVESTMENT LIMITED</t>
  </si>
  <si>
    <t>MOTILAL OSWAL MUTUAL FUND</t>
  </si>
  <si>
    <t>RITU MEHRA</t>
  </si>
  <si>
    <t>ABHAY BAPNA</t>
  </si>
  <si>
    <t>PUNEET SAHANI (HUF)</t>
  </si>
  <si>
    <t>AUTONOMY HOMES PRIVATE LIMITED</t>
  </si>
  <si>
    <t>BANDHAN MUTUAL FUND</t>
  </si>
  <si>
    <t>MARGOFIN</t>
  </si>
  <si>
    <t>MEHIF</t>
  </si>
  <si>
    <t>EKDANTA ENTERPRISE</t>
  </si>
  <si>
    <t>RAJESH LALITKUMAR RUPANI</t>
  </si>
  <si>
    <t>AMINESH LALITBHAI RUPANI</t>
  </si>
  <si>
    <t>NATHUEC</t>
  </si>
  <si>
    <t>NAVKAR</t>
  </si>
  <si>
    <t>SILKON TRADES LLP</t>
  </si>
  <si>
    <t>NOVAAGRI</t>
  </si>
  <si>
    <t>STATSOL RESEARCH LLP</t>
  </si>
  <si>
    <t>PANORAMA</t>
  </si>
  <si>
    <t>BALGOPAL COMMERCIAL LIMITED</t>
  </si>
  <si>
    <t>PBAINFRA</t>
  </si>
  <si>
    <t>SECURE SHANTI ADVISORY LLP</t>
  </si>
  <si>
    <t>PRIMIND</t>
  </si>
  <si>
    <t>HARNEESH KAUR ARORA</t>
  </si>
  <si>
    <t>RAJINDER KUMAR SINGHANIA</t>
  </si>
  <si>
    <t>SECUROCROP SECURITIES INDIA PRIVATE LIMTED</t>
  </si>
  <si>
    <t>RATHIST</t>
  </si>
  <si>
    <t>RGF</t>
  </si>
  <si>
    <t>RICHUNV</t>
  </si>
  <si>
    <t>USHA RANI VITHALA</t>
  </si>
  <si>
    <t>SHETH BROTHER</t>
  </si>
  <si>
    <t>EPITOME TRADING AND INVESTMENTS</t>
  </si>
  <si>
    <t>SHREEPAC</t>
  </si>
  <si>
    <t>SAFIR ANAND</t>
  </si>
  <si>
    <t>SYLPH</t>
  </si>
  <si>
    <t>HARDIK MAHENDRABHAI SHAH</t>
  </si>
  <si>
    <t>7M DEVELOPERS LLP</t>
  </si>
  <si>
    <t>VIBHU BANSAL .</t>
  </si>
  <si>
    <t>WAA</t>
  </si>
  <si>
    <t>SUNNYGARG</t>
  </si>
  <si>
    <t>Arshiya Limited</t>
  </si>
  <si>
    <t>ASAL</t>
  </si>
  <si>
    <t>Automotive Stampings and</t>
  </si>
  <si>
    <t>ASHOKAMET</t>
  </si>
  <si>
    <t>Ashoka Metcast Limited</t>
  </si>
  <si>
    <t>AAREM INSIGHTS PRIVATE LIMITED</t>
  </si>
  <si>
    <t>ATALREAL</t>
  </si>
  <si>
    <t>Atal Realtech Limited</t>
  </si>
  <si>
    <t>KAUSHIK MAHESH WAGHELA</t>
  </si>
  <si>
    <t>YELLOWSTONE VENTURES LLP</t>
  </si>
  <si>
    <t>AVALON</t>
  </si>
  <si>
    <t>Avalon Technologies Ltd</t>
  </si>
  <si>
    <t xml:space="preserve">HDFC MUTUAL FUND </t>
  </si>
  <si>
    <t>BALAJITELE</t>
  </si>
  <si>
    <t>Balaji Telefilms Limited</t>
  </si>
  <si>
    <t>BBL</t>
  </si>
  <si>
    <t>Bharat Bijlee Ltd</t>
  </si>
  <si>
    <t>NISHTHA INVESTMENT AND CONSULTANCY SERVICES PRIVATE LIMITED</t>
  </si>
  <si>
    <t>BCLIND</t>
  </si>
  <si>
    <t>BCL Industries Limited</t>
  </si>
  <si>
    <t>BRIGHT</t>
  </si>
  <si>
    <t>Bright Solar Limited</t>
  </si>
  <si>
    <t>RAJEEV SUBHASHCHAND MAHESHWARI</t>
  </si>
  <si>
    <t>N J SHARES &amp; SECURITIES PVT.LTD.</t>
  </si>
  <si>
    <t>BP COMTRADE PRIVATE LIMITED</t>
  </si>
  <si>
    <t>DHANI</t>
  </si>
  <si>
    <t>Dhani Services Limited</t>
  </si>
  <si>
    <t>DHTL</t>
  </si>
  <si>
    <t>Docmode Health Tech Ltd</t>
  </si>
  <si>
    <t>GOUTHAMCHANDSIMPAL</t>
  </si>
  <si>
    <t>DISHTV</t>
  </si>
  <si>
    <t>Dish TV India Limited</t>
  </si>
  <si>
    <t>Greaves Limited</t>
  </si>
  <si>
    <t>SABALE HARSHAWARDHAN HANMANT</t>
  </si>
  <si>
    <t>COHESION MK BEST IDEAS SUB-TRUST</t>
  </si>
  <si>
    <t>INTLCONV</t>
  </si>
  <si>
    <t>Intl Conveyors Limited</t>
  </si>
  <si>
    <t>IPL</t>
  </si>
  <si>
    <t>India Pesticides Limited</t>
  </si>
  <si>
    <t>Justdial Ltd.</t>
  </si>
  <si>
    <t>Kalyan Jewellers Ind Ltd</t>
  </si>
  <si>
    <t>GOLDMAN SACHS FUNDS - GOLDMAN SACHS INDIA EQUITY PORTFOLIO</t>
  </si>
  <si>
    <t>NOMURA FUNDS IRELAND PLC NOMURA FUNDS IRELAND INDIA EQUITY FUND</t>
  </si>
  <si>
    <t>THE MASTER TRUST BANK OF JAPAN LIMITED AC NOMURA INDIA INVESTMENT FUND MOTHER FUND</t>
  </si>
  <si>
    <t>MOTILAL OSWAL MUTUAL FUND A/C  MOTILAL OSWAL MIDCAP 30 FUND</t>
  </si>
  <si>
    <t>KONSTELEC</t>
  </si>
  <si>
    <t>Konstelec Engineers Ltd</t>
  </si>
  <si>
    <t>KSHITIJPOL</t>
  </si>
  <si>
    <t>Kshitij Polyline Limited</t>
  </si>
  <si>
    <t>ZENAB AIYUB YACOOBALI</t>
  </si>
  <si>
    <t>MANGCHEFER</t>
  </si>
  <si>
    <t>Mangalore Chemicals &amp; Fer</t>
  </si>
  <si>
    <t>MEGATHERM</t>
  </si>
  <si>
    <t>Megatherm Induction Ltd</t>
  </si>
  <si>
    <t>ASHISH RAMESHCHANDRA KACHOLIA</t>
  </si>
  <si>
    <t>SUBHAWATI RAI</t>
  </si>
  <si>
    <t>HARPREET SINGH GREWAL</t>
  </si>
  <si>
    <t>KAMLESH BABALAL SHAH</t>
  </si>
  <si>
    <t>VIJIT TRADING</t>
  </si>
  <si>
    <t>NIITLTD</t>
  </si>
  <si>
    <t>NIIT Limited</t>
  </si>
  <si>
    <t>Nova Agritech Limited</t>
  </si>
  <si>
    <t>OLIL</t>
  </si>
  <si>
    <t>Oneclick Logistics Ind L</t>
  </si>
  <si>
    <t>KETAN BALKRISHNA MEHTA</t>
  </si>
  <si>
    <t>PARADEEP</t>
  </si>
  <si>
    <t>Paradeep Phosphates Ltd</t>
  </si>
  <si>
    <t>PEARLPOLY</t>
  </si>
  <si>
    <t>Pearl Polymers Ltd</t>
  </si>
  <si>
    <t>PIYUSH MAKHIJANI</t>
  </si>
  <si>
    <t>PERFECT</t>
  </si>
  <si>
    <t>Perfect Infraengineer Ltd</t>
  </si>
  <si>
    <t>JEHANGIR HOMI MEHTA</t>
  </si>
  <si>
    <t>RATNAVEER</t>
  </si>
  <si>
    <t>Ratnaveer Precision Eng L</t>
  </si>
  <si>
    <t>JAYANT MARU</t>
  </si>
  <si>
    <t>SALASAR</t>
  </si>
  <si>
    <t>Salasar Techno Engg. Ltd.</t>
  </si>
  <si>
    <t>DREAM ACHIEVER CONSULTANCY SERVICES PRIVATE LIMITED</t>
  </si>
  <si>
    <t>YUGA STOCKS AND COMMODITIES PRIVATE LIMITED  .</t>
  </si>
  <si>
    <t>SALZERELEC</t>
  </si>
  <si>
    <t>Salzer Electronics Ltd.</t>
  </si>
  <si>
    <t>SARLAPOLY</t>
  </si>
  <si>
    <t>Sarla Performance Fibers</t>
  </si>
  <si>
    <t>SILLYMONKS</t>
  </si>
  <si>
    <t>Silly Monks Entertain Ltd</t>
  </si>
  <si>
    <t>STEELCITY</t>
  </si>
  <si>
    <t>Steel City Securities Lim</t>
  </si>
  <si>
    <t>QUANTSEYE AI PRIVATE LIMITED</t>
  </si>
  <si>
    <t>SUPRIYA</t>
  </si>
  <si>
    <t>Supriya Lifescience Ltd</t>
  </si>
  <si>
    <t>TRU</t>
  </si>
  <si>
    <t>TruCap Finance Limited</t>
  </si>
  <si>
    <t>VENUSPIPES</t>
  </si>
  <si>
    <t>Venus Pipes &amp; Tubes Ltd</t>
  </si>
  <si>
    <t>PIONEER INVESTMENT FUND SCHEME II</t>
  </si>
  <si>
    <t>VETO</t>
  </si>
  <si>
    <t>Veto Switchgear Cable Ltd</t>
  </si>
  <si>
    <t>HI GROWTH CORPORATE SERVICES PVT LTD</t>
  </si>
  <si>
    <t>VISAKAIND</t>
  </si>
  <si>
    <t>Visaka Industries Ltd.</t>
  </si>
  <si>
    <t>AJAY KUMAR AGGARWAL</t>
  </si>
  <si>
    <t>WEBELSOLAR</t>
  </si>
  <si>
    <t>Websol Energy System Ltd</t>
  </si>
  <si>
    <t>WINDLAS</t>
  </si>
  <si>
    <t>Windlas Biotech Limited</t>
  </si>
  <si>
    <t>Yes Bank Limited</t>
  </si>
  <si>
    <t>EVOLUTE TRADING PRIVATE LIMITED</t>
  </si>
  <si>
    <t>Zee News Limited</t>
  </si>
  <si>
    <t>SOFTPOINT TECHNOLOGIES PRIVATE LIMITED</t>
  </si>
  <si>
    <t>AALPS COMMODITIES LLP</t>
  </si>
  <si>
    <t>PREMJI BHURALAL GALA HUF</t>
  </si>
  <si>
    <t>AJAY KUMAR BALDWA</t>
  </si>
  <si>
    <t>STICHTING DEPOSITARY APG EMERGING MARKETS EQUITY POOL</t>
  </si>
  <si>
    <t>VFTC- INSTITUTIONAL TOTAL INTERNATIONAL STOCK MARKET INDEX TRUST II</t>
  </si>
  <si>
    <t>VANGUARD EMERGING MARKETS STOCK INDEX FUND</t>
  </si>
  <si>
    <t>THE VANGUARD GROUP INC AC VANGUARD TOTAL INTERNATIONAL STOCK INDEX FUND</t>
  </si>
  <si>
    <t>MANOJ PRAJAPATI</t>
  </si>
  <si>
    <t>HIRALAL JAGDISHCHAND PAREKH</t>
  </si>
  <si>
    <t>HIGHDELL INVESTMENT LTD</t>
  </si>
  <si>
    <t>DODLA AISHWARYA</t>
  </si>
  <si>
    <t>NILASPACES</t>
  </si>
  <si>
    <t>Nila Spaces Limited</t>
  </si>
  <si>
    <t>ANTARA INDIA EVERGREEN FUND LTD</t>
  </si>
  <si>
    <t>DRASHTI ATMADIP DHAMI</t>
  </si>
  <si>
    <t>TFCILTD</t>
  </si>
  <si>
    <t>Tourism Finance Corp</t>
  </si>
  <si>
    <t>SHRUTI  MOHTA</t>
  </si>
  <si>
    <t>HIMALAYA FINANCE AND INVESTMENT CO</t>
  </si>
  <si>
    <t>VERTOZ</t>
  </si>
  <si>
    <t>Vertoz Advertising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</si>
</sst>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/>
    <xf numFmtId="0" fontId="37" fillId="43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30" xfId="0" applyFont="1" applyFill="1" applyBorder="1" applyAlignment="1">
      <alignment horizontal="center" vertical="center"/>
    </xf>
    <xf numFmtId="166" fontId="36" fillId="43" borderId="30" xfId="0" applyNumberFormat="1" applyFont="1" applyFill="1" applyBorder="1" applyAlignment="1">
      <alignment horizontal="center" vertical="center"/>
    </xf>
    <xf numFmtId="15" fontId="3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left"/>
    </xf>
    <xf numFmtId="164" fontId="36" fillId="43" borderId="30" xfId="0" applyNumberFormat="1" applyFont="1" applyFill="1" applyBorder="1" applyAlignment="1">
      <alignment horizontal="center" vertical="top"/>
    </xf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1" xfId="0" applyFont="1" applyFill="1" applyBorder="1" applyAlignment="1">
      <alignment horizontal="center" vertical="center"/>
    </xf>
    <xf numFmtId="0" fontId="0" fillId="0" borderId="41" xfId="0" applyBorder="1"/>
    <xf numFmtId="16" fontId="36" fillId="0" borderId="42" xfId="0" applyNumberFormat="1" applyFont="1" applyBorder="1" applyAlignment="1">
      <alignment horizontal="center" vertical="center"/>
    </xf>
    <xf numFmtId="0" fontId="0" fillId="0" borderId="46" xfId="0" applyBorder="1"/>
    <xf numFmtId="167" fontId="36" fillId="6" borderId="7" xfId="0" applyNumberFormat="1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43" borderId="31" xfId="0" applyFont="1" applyFill="1" applyBorder="1" applyAlignment="1">
      <alignment horizontal="center" vertical="center"/>
    </xf>
    <xf numFmtId="0" fontId="36" fillId="43" borderId="41" xfId="0" applyFont="1" applyFill="1" applyBorder="1" applyAlignment="1">
      <alignment horizontal="center" vertical="center"/>
    </xf>
    <xf numFmtId="16" fontId="36" fillId="43" borderId="31" xfId="0" applyNumberFormat="1" applyFont="1" applyFill="1" applyBorder="1" applyAlignment="1">
      <alignment horizontal="center" vertical="center"/>
    </xf>
    <xf numFmtId="16" fontId="36" fillId="43" borderId="41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6" xfId="0" applyNumberFormat="1" applyFont="1" applyFill="1" applyBorder="1" applyAlignment="1">
      <alignment horizontal="center" vertical="center"/>
    </xf>
    <xf numFmtId="0" fontId="37" fillId="44" borderId="31" xfId="0" applyFont="1" applyFill="1" applyBorder="1" applyAlignment="1">
      <alignment horizontal="center" vertical="center"/>
    </xf>
    <xf numFmtId="0" fontId="37" fillId="44" borderId="41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45331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45331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4" t="s">
        <v>16</v>
      </c>
      <c r="B9" s="326" t="s">
        <v>17</v>
      </c>
      <c r="C9" s="326" t="s">
        <v>18</v>
      </c>
      <c r="D9" s="326" t="s">
        <v>19</v>
      </c>
      <c r="E9" s="26" t="s">
        <v>20</v>
      </c>
      <c r="F9" s="26" t="s">
        <v>21</v>
      </c>
      <c r="G9" s="321" t="s">
        <v>22</v>
      </c>
      <c r="H9" s="322"/>
      <c r="I9" s="323"/>
      <c r="J9" s="321" t="s">
        <v>23</v>
      </c>
      <c r="K9" s="322"/>
      <c r="L9" s="323"/>
      <c r="M9" s="26"/>
      <c r="N9" s="27"/>
      <c r="O9" s="27"/>
      <c r="P9" s="27"/>
    </row>
    <row r="10" spans="1:16" ht="38.25">
      <c r="A10" s="325"/>
      <c r="B10" s="327"/>
      <c r="C10" s="327"/>
      <c r="D10" s="327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21814.6</v>
      </c>
      <c r="F11" s="240">
        <v>21889.866666666669</v>
      </c>
      <c r="G11" s="239">
        <v>21692.733333333337</v>
      </c>
      <c r="H11" s="239">
        <v>21570.866666666669</v>
      </c>
      <c r="I11" s="239">
        <v>21373.733333333337</v>
      </c>
      <c r="J11" s="239">
        <v>22011.733333333337</v>
      </c>
      <c r="K11" s="239">
        <v>22208.866666666669</v>
      </c>
      <c r="L11" s="239">
        <v>22330.733333333337</v>
      </c>
      <c r="M11" s="238">
        <v>22087</v>
      </c>
      <c r="N11" s="238">
        <v>21768</v>
      </c>
      <c r="O11" s="238">
        <v>13568800</v>
      </c>
      <c r="P11" s="241">
        <v>6.969360625693709E-4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45212.45</v>
      </c>
      <c r="F12" s="240">
        <v>45580.44999999999</v>
      </c>
      <c r="G12" s="239">
        <v>44685.199999999983</v>
      </c>
      <c r="H12" s="239">
        <v>44157.94999999999</v>
      </c>
      <c r="I12" s="239">
        <v>43262.699999999983</v>
      </c>
      <c r="J12" s="239">
        <v>46107.699999999983</v>
      </c>
      <c r="K12" s="239">
        <v>47002.95</v>
      </c>
      <c r="L12" s="239">
        <v>47530.199999999983</v>
      </c>
      <c r="M12" s="238">
        <v>46475.7</v>
      </c>
      <c r="N12" s="238">
        <v>45053.2</v>
      </c>
      <c r="O12" s="238">
        <v>3601110</v>
      </c>
      <c r="P12" s="241">
        <v>4.5313432055976696E-2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20158.650000000001</v>
      </c>
      <c r="F13" s="255">
        <v>20301.45</v>
      </c>
      <c r="G13" s="257">
        <v>19956.550000000003</v>
      </c>
      <c r="H13" s="257">
        <v>19754.45</v>
      </c>
      <c r="I13" s="257">
        <v>19409.550000000003</v>
      </c>
      <c r="J13" s="257">
        <v>20503.550000000003</v>
      </c>
      <c r="K13" s="257">
        <v>20848.450000000004</v>
      </c>
      <c r="L13" s="257">
        <v>21050.550000000003</v>
      </c>
      <c r="M13" s="258">
        <v>20646.349999999999</v>
      </c>
      <c r="N13" s="258">
        <v>20099.349999999999</v>
      </c>
      <c r="O13" s="258">
        <v>84320</v>
      </c>
      <c r="P13" s="259">
        <v>-5.1731893837156998E-2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10836.05</v>
      </c>
      <c r="F14" s="255">
        <v>10859.166666666666</v>
      </c>
      <c r="G14" s="257">
        <v>10783.333333333332</v>
      </c>
      <c r="H14" s="257">
        <v>10730.616666666667</v>
      </c>
      <c r="I14" s="257">
        <v>10654.783333333333</v>
      </c>
      <c r="J14" s="257">
        <v>10911.883333333331</v>
      </c>
      <c r="K14" s="257">
        <v>10987.716666666664</v>
      </c>
      <c r="L14" s="257">
        <v>11040.433333333331</v>
      </c>
      <c r="M14" s="258">
        <v>10935</v>
      </c>
      <c r="N14" s="258">
        <v>10806.45</v>
      </c>
      <c r="O14" s="258">
        <v>823425</v>
      </c>
      <c r="P14" s="259">
        <v>5.7197881559942224E-2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637.1</v>
      </c>
      <c r="F15" s="255">
        <v>648.83333333333337</v>
      </c>
      <c r="G15" s="257">
        <v>622.16666666666674</v>
      </c>
      <c r="H15" s="257">
        <v>607.23333333333335</v>
      </c>
      <c r="I15" s="257">
        <v>580.56666666666672</v>
      </c>
      <c r="J15" s="257">
        <v>663.76666666666677</v>
      </c>
      <c r="K15" s="257">
        <v>690.43333333333351</v>
      </c>
      <c r="L15" s="257">
        <v>705.36666666666679</v>
      </c>
      <c r="M15" s="258">
        <v>675.5</v>
      </c>
      <c r="N15" s="258">
        <v>633.9</v>
      </c>
      <c r="O15" s="258">
        <v>13761000</v>
      </c>
      <c r="P15" s="259">
        <v>2.7093596059113302E-2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4464</v>
      </c>
      <c r="F16" s="255">
        <v>4509.95</v>
      </c>
      <c r="G16" s="257">
        <v>4408.0499999999993</v>
      </c>
      <c r="H16" s="257">
        <v>4352.0999999999995</v>
      </c>
      <c r="I16" s="257">
        <v>4250.1999999999989</v>
      </c>
      <c r="J16" s="257">
        <v>4565.8999999999996</v>
      </c>
      <c r="K16" s="257">
        <v>4667.7999999999993</v>
      </c>
      <c r="L16" s="257">
        <v>4723.75</v>
      </c>
      <c r="M16" s="258">
        <v>4611.8500000000004</v>
      </c>
      <c r="N16" s="258">
        <v>4454</v>
      </c>
      <c r="O16" s="258">
        <v>1431375</v>
      </c>
      <c r="P16" s="259">
        <v>2.4331335539851506E-2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28405.45</v>
      </c>
      <c r="F17" s="255">
        <v>28575.600000000002</v>
      </c>
      <c r="G17" s="257">
        <v>28151.250000000004</v>
      </c>
      <c r="H17" s="257">
        <v>27897.050000000003</v>
      </c>
      <c r="I17" s="257">
        <v>27472.700000000004</v>
      </c>
      <c r="J17" s="257">
        <v>28829.800000000003</v>
      </c>
      <c r="K17" s="257">
        <v>29254.15</v>
      </c>
      <c r="L17" s="257">
        <v>29508.350000000002</v>
      </c>
      <c r="M17" s="258">
        <v>28999.95</v>
      </c>
      <c r="N17" s="258">
        <v>28321.4</v>
      </c>
      <c r="O17" s="258">
        <v>181400</v>
      </c>
      <c r="P17" s="259">
        <v>-1.9671422395157803E-2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187.85</v>
      </c>
      <c r="F18" s="255">
        <v>188.70000000000002</v>
      </c>
      <c r="G18" s="257">
        <v>185.05000000000004</v>
      </c>
      <c r="H18" s="257">
        <v>182.25000000000003</v>
      </c>
      <c r="I18" s="257">
        <v>178.60000000000005</v>
      </c>
      <c r="J18" s="257">
        <v>191.50000000000003</v>
      </c>
      <c r="K18" s="257">
        <v>195.15</v>
      </c>
      <c r="L18" s="257">
        <v>197.95000000000002</v>
      </c>
      <c r="M18" s="258">
        <v>192.35</v>
      </c>
      <c r="N18" s="258">
        <v>185.9</v>
      </c>
      <c r="O18" s="258">
        <v>61014600</v>
      </c>
      <c r="P18" s="259">
        <v>-5.2335821521429168E-2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260.39999999999998</v>
      </c>
      <c r="F19" s="255">
        <v>262.08333333333331</v>
      </c>
      <c r="G19" s="257">
        <v>257.46666666666664</v>
      </c>
      <c r="H19" s="257">
        <v>254.5333333333333</v>
      </c>
      <c r="I19" s="257">
        <v>249.91666666666663</v>
      </c>
      <c r="J19" s="257">
        <v>265.01666666666665</v>
      </c>
      <c r="K19" s="257">
        <v>269.63333333333333</v>
      </c>
      <c r="L19" s="257">
        <v>272.56666666666666</v>
      </c>
      <c r="M19" s="258">
        <v>266.7</v>
      </c>
      <c r="N19" s="258">
        <v>259.14999999999998</v>
      </c>
      <c r="O19" s="258">
        <v>45440200</v>
      </c>
      <c r="P19" s="259">
        <v>6.6816427625136805E-3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2523.9</v>
      </c>
      <c r="F20" s="255">
        <v>2531.3166666666666</v>
      </c>
      <c r="G20" s="257">
        <v>2506.3833333333332</v>
      </c>
      <c r="H20" s="257">
        <v>2488.8666666666668</v>
      </c>
      <c r="I20" s="257">
        <v>2463.9333333333334</v>
      </c>
      <c r="J20" s="257">
        <v>2548.833333333333</v>
      </c>
      <c r="K20" s="257">
        <v>2573.7666666666664</v>
      </c>
      <c r="L20" s="257">
        <v>2591.2833333333328</v>
      </c>
      <c r="M20" s="258">
        <v>2556.25</v>
      </c>
      <c r="N20" s="258">
        <v>2513.8000000000002</v>
      </c>
      <c r="O20" s="258">
        <v>4001100</v>
      </c>
      <c r="P20" s="259">
        <v>-7.8113375985716408E-3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3190.7</v>
      </c>
      <c r="F21" s="255">
        <v>3205.5666666666671</v>
      </c>
      <c r="G21" s="257">
        <v>3151.1333333333341</v>
      </c>
      <c r="H21" s="257">
        <v>3111.5666666666671</v>
      </c>
      <c r="I21" s="257">
        <v>3057.1333333333341</v>
      </c>
      <c r="J21" s="257">
        <v>3245.1333333333341</v>
      </c>
      <c r="K21" s="257">
        <v>3299.5666666666675</v>
      </c>
      <c r="L21" s="257">
        <v>3339.1333333333341</v>
      </c>
      <c r="M21" s="258">
        <v>3260</v>
      </c>
      <c r="N21" s="258">
        <v>3166</v>
      </c>
      <c r="O21" s="258">
        <v>13804200</v>
      </c>
      <c r="P21" s="259">
        <v>1.1852666300164925E-2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1252.3</v>
      </c>
      <c r="F22" s="255">
        <v>1255.4166666666667</v>
      </c>
      <c r="G22" s="257">
        <v>1240.3333333333335</v>
      </c>
      <c r="H22" s="257">
        <v>1228.3666666666668</v>
      </c>
      <c r="I22" s="257">
        <v>1213.2833333333335</v>
      </c>
      <c r="J22" s="257">
        <v>1267.3833333333334</v>
      </c>
      <c r="K22" s="257">
        <v>1282.4666666666669</v>
      </c>
      <c r="L22" s="257">
        <v>1294.4333333333334</v>
      </c>
      <c r="M22" s="258">
        <v>1270.5</v>
      </c>
      <c r="N22" s="258">
        <v>1243.45</v>
      </c>
      <c r="O22" s="258">
        <v>37212000</v>
      </c>
      <c r="P22" s="259">
        <v>8.411559390378737E-3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5327.65</v>
      </c>
      <c r="F23" s="255">
        <v>5277.2499999999991</v>
      </c>
      <c r="G23" s="257">
        <v>5160.5499999999984</v>
      </c>
      <c r="H23" s="257">
        <v>4993.4499999999989</v>
      </c>
      <c r="I23" s="257">
        <v>4876.7499999999982</v>
      </c>
      <c r="J23" s="257">
        <v>5444.3499999999985</v>
      </c>
      <c r="K23" s="257">
        <v>5561.0499999999993</v>
      </c>
      <c r="L23" s="257">
        <v>5728.1499999999987</v>
      </c>
      <c r="M23" s="258">
        <v>5393.95</v>
      </c>
      <c r="N23" s="258">
        <v>5110.1499999999996</v>
      </c>
      <c r="O23" s="258">
        <v>1510600</v>
      </c>
      <c r="P23" s="259">
        <v>0.14456735869071072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564.9</v>
      </c>
      <c r="F24" s="255">
        <v>567.36666666666667</v>
      </c>
      <c r="G24" s="257">
        <v>560.08333333333337</v>
      </c>
      <c r="H24" s="257">
        <v>555.26666666666665</v>
      </c>
      <c r="I24" s="257">
        <v>547.98333333333335</v>
      </c>
      <c r="J24" s="257">
        <v>572.18333333333339</v>
      </c>
      <c r="K24" s="257">
        <v>579.4666666666667</v>
      </c>
      <c r="L24" s="257">
        <v>584.28333333333342</v>
      </c>
      <c r="M24" s="258">
        <v>574.65</v>
      </c>
      <c r="N24" s="258">
        <v>562.54999999999995</v>
      </c>
      <c r="O24" s="258">
        <v>52086600</v>
      </c>
      <c r="P24" s="259">
        <v>-1.4837819185645272E-3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6260.7</v>
      </c>
      <c r="F25" s="255">
        <v>6274.833333333333</v>
      </c>
      <c r="G25" s="257">
        <v>6157.0666666666657</v>
      </c>
      <c r="H25" s="257">
        <v>6053.4333333333325</v>
      </c>
      <c r="I25" s="257">
        <v>5935.6666666666652</v>
      </c>
      <c r="J25" s="257">
        <v>6378.4666666666662</v>
      </c>
      <c r="K25" s="257">
        <v>6496.2333333333345</v>
      </c>
      <c r="L25" s="257">
        <v>6599.8666666666668</v>
      </c>
      <c r="M25" s="258">
        <v>6392.6</v>
      </c>
      <c r="N25" s="258">
        <v>6171.2</v>
      </c>
      <c r="O25" s="258">
        <v>2049875</v>
      </c>
      <c r="P25" s="259">
        <v>8.4948726430697979E-2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540.6</v>
      </c>
      <c r="F26" s="255">
        <v>546.65</v>
      </c>
      <c r="G26" s="257">
        <v>533.04999999999995</v>
      </c>
      <c r="H26" s="257">
        <v>525.5</v>
      </c>
      <c r="I26" s="257">
        <v>511.9</v>
      </c>
      <c r="J26" s="257">
        <v>554.19999999999993</v>
      </c>
      <c r="K26" s="257">
        <v>567.80000000000007</v>
      </c>
      <c r="L26" s="257">
        <v>575.34999999999991</v>
      </c>
      <c r="M26" s="258">
        <v>560.25</v>
      </c>
      <c r="N26" s="258">
        <v>539.1</v>
      </c>
      <c r="O26" s="258">
        <v>11539600</v>
      </c>
      <c r="P26" s="259">
        <v>3.9191671769748929E-2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176</v>
      </c>
      <c r="F27" s="255">
        <v>175.81666666666669</v>
      </c>
      <c r="G27" s="257">
        <v>173.23333333333338</v>
      </c>
      <c r="H27" s="257">
        <v>170.4666666666667</v>
      </c>
      <c r="I27" s="257">
        <v>167.88333333333338</v>
      </c>
      <c r="J27" s="257">
        <v>178.58333333333337</v>
      </c>
      <c r="K27" s="257">
        <v>181.16666666666669</v>
      </c>
      <c r="L27" s="257">
        <v>183.93333333333337</v>
      </c>
      <c r="M27" s="258">
        <v>178.4</v>
      </c>
      <c r="N27" s="258">
        <v>173.05</v>
      </c>
      <c r="O27" s="258">
        <v>118855000</v>
      </c>
      <c r="P27" s="259">
        <v>-3.9089659632953348E-2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2937.8</v>
      </c>
      <c r="F28" s="255">
        <v>2960.85</v>
      </c>
      <c r="G28" s="257">
        <v>2904.6</v>
      </c>
      <c r="H28" s="257">
        <v>2871.4</v>
      </c>
      <c r="I28" s="257">
        <v>2815.15</v>
      </c>
      <c r="J28" s="257">
        <v>2994.0499999999997</v>
      </c>
      <c r="K28" s="257">
        <v>3050.2999999999997</v>
      </c>
      <c r="L28" s="257">
        <v>3083.4999999999995</v>
      </c>
      <c r="M28" s="258">
        <v>3017.1</v>
      </c>
      <c r="N28" s="258">
        <v>2927.65</v>
      </c>
      <c r="O28" s="258">
        <v>8916200</v>
      </c>
      <c r="P28" s="259">
        <v>1.9250554425112601E-2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1884.3</v>
      </c>
      <c r="F29" s="255">
        <v>1894.3</v>
      </c>
      <c r="G29" s="257">
        <v>1870.1</v>
      </c>
      <c r="H29" s="257">
        <v>1855.8999999999999</v>
      </c>
      <c r="I29" s="257">
        <v>1831.6999999999998</v>
      </c>
      <c r="J29" s="257">
        <v>1908.5</v>
      </c>
      <c r="K29" s="257">
        <v>1932.7000000000003</v>
      </c>
      <c r="L29" s="257">
        <v>1946.9</v>
      </c>
      <c r="M29" s="258">
        <v>1918.5</v>
      </c>
      <c r="N29" s="258">
        <v>1880.1</v>
      </c>
      <c r="O29" s="258">
        <v>2736719</v>
      </c>
      <c r="P29" s="259">
        <v>-1.1663353214049038E-2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6242.95</v>
      </c>
      <c r="F30" s="255">
        <v>6286.083333333333</v>
      </c>
      <c r="G30" s="257">
        <v>6176.8666666666659</v>
      </c>
      <c r="H30" s="257">
        <v>6110.7833333333328</v>
      </c>
      <c r="I30" s="257">
        <v>6001.5666666666657</v>
      </c>
      <c r="J30" s="257">
        <v>6352.1666666666661</v>
      </c>
      <c r="K30" s="257">
        <v>6461.3833333333332</v>
      </c>
      <c r="L30" s="257">
        <v>6527.4666666666662</v>
      </c>
      <c r="M30" s="258">
        <v>6395.3</v>
      </c>
      <c r="N30" s="258">
        <v>6220</v>
      </c>
      <c r="O30" s="258">
        <v>338925</v>
      </c>
      <c r="P30" s="259">
        <v>-3.0257510729613735E-2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598.79999999999995</v>
      </c>
      <c r="F31" s="255">
        <v>608.4666666666667</v>
      </c>
      <c r="G31" s="257">
        <v>587.73333333333335</v>
      </c>
      <c r="H31" s="257">
        <v>576.66666666666663</v>
      </c>
      <c r="I31" s="257">
        <v>555.93333333333328</v>
      </c>
      <c r="J31" s="257">
        <v>619.53333333333342</v>
      </c>
      <c r="K31" s="257">
        <v>640.26666666666677</v>
      </c>
      <c r="L31" s="257">
        <v>651.33333333333348</v>
      </c>
      <c r="M31" s="258">
        <v>629.20000000000005</v>
      </c>
      <c r="N31" s="258">
        <v>597.4</v>
      </c>
      <c r="O31" s="258">
        <v>21012000</v>
      </c>
      <c r="P31" s="259">
        <v>2.1090484983963455E-2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1007.1</v>
      </c>
      <c r="F32" s="255">
        <v>1014.4333333333334</v>
      </c>
      <c r="G32" s="257">
        <v>994.7166666666667</v>
      </c>
      <c r="H32" s="257">
        <v>982.33333333333326</v>
      </c>
      <c r="I32" s="257">
        <v>962.61666666666656</v>
      </c>
      <c r="J32" s="257">
        <v>1026.8166666666668</v>
      </c>
      <c r="K32" s="257">
        <v>1046.5333333333335</v>
      </c>
      <c r="L32" s="257">
        <v>1058.916666666667</v>
      </c>
      <c r="M32" s="258">
        <v>1034.1500000000001</v>
      </c>
      <c r="N32" s="258">
        <v>1002.05</v>
      </c>
      <c r="O32" s="258">
        <v>28399800</v>
      </c>
      <c r="P32" s="259">
        <v>4.4924720738222436E-2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1038.95</v>
      </c>
      <c r="F33" s="255">
        <v>1051.0833333333333</v>
      </c>
      <c r="G33" s="257">
        <v>1022.9666666666665</v>
      </c>
      <c r="H33" s="257">
        <v>1006.9833333333331</v>
      </c>
      <c r="I33" s="257">
        <v>978.86666666666633</v>
      </c>
      <c r="J33" s="257">
        <v>1067.0666666666666</v>
      </c>
      <c r="K33" s="257">
        <v>1095.1833333333334</v>
      </c>
      <c r="L33" s="257">
        <v>1111.1666666666667</v>
      </c>
      <c r="M33" s="258">
        <v>1079.2</v>
      </c>
      <c r="N33" s="258">
        <v>1035.0999999999999</v>
      </c>
      <c r="O33" s="258">
        <v>51536250</v>
      </c>
      <c r="P33" s="259">
        <v>3.1189035065779601E-2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7780.5</v>
      </c>
      <c r="F34" s="255">
        <v>7768.3</v>
      </c>
      <c r="G34" s="257">
        <v>7726.6500000000005</v>
      </c>
      <c r="H34" s="257">
        <v>7672.8</v>
      </c>
      <c r="I34" s="257">
        <v>7631.1500000000005</v>
      </c>
      <c r="J34" s="257">
        <v>7822.1500000000005</v>
      </c>
      <c r="K34" s="257">
        <v>7863.8</v>
      </c>
      <c r="L34" s="257">
        <v>7917.6500000000005</v>
      </c>
      <c r="M34" s="258">
        <v>7809.95</v>
      </c>
      <c r="N34" s="258">
        <v>7714.45</v>
      </c>
      <c r="O34" s="258">
        <v>1812875</v>
      </c>
      <c r="P34" s="259">
        <v>-3.5041912876185243E-3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1579.2</v>
      </c>
      <c r="F35" s="255">
        <v>1589.8</v>
      </c>
      <c r="G35" s="257">
        <v>1563.25</v>
      </c>
      <c r="H35" s="257">
        <v>1547.3</v>
      </c>
      <c r="I35" s="257">
        <v>1520.75</v>
      </c>
      <c r="J35" s="257">
        <v>1605.75</v>
      </c>
      <c r="K35" s="257">
        <v>1632.2999999999997</v>
      </c>
      <c r="L35" s="257">
        <v>1648.25</v>
      </c>
      <c r="M35" s="258">
        <v>1616.35</v>
      </c>
      <c r="N35" s="258">
        <v>1573.85</v>
      </c>
      <c r="O35" s="258">
        <v>9388500</v>
      </c>
      <c r="P35" s="259">
        <v>7.3155398068240271E-2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6592.1</v>
      </c>
      <c r="F36" s="255">
        <v>6640.5</v>
      </c>
      <c r="G36" s="257">
        <v>6506.75</v>
      </c>
      <c r="H36" s="257">
        <v>6421.4</v>
      </c>
      <c r="I36" s="257">
        <v>6287.65</v>
      </c>
      <c r="J36" s="257">
        <v>6725.85</v>
      </c>
      <c r="K36" s="257">
        <v>6859.6</v>
      </c>
      <c r="L36" s="257">
        <v>6944.9500000000007</v>
      </c>
      <c r="M36" s="258">
        <v>6774.25</v>
      </c>
      <c r="N36" s="258">
        <v>6555.15</v>
      </c>
      <c r="O36" s="258">
        <v>8811500</v>
      </c>
      <c r="P36" s="259">
        <v>1.893556127316354E-2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2324.1999999999998</v>
      </c>
      <c r="F37" s="255">
        <v>2336.5833333333335</v>
      </c>
      <c r="G37" s="257">
        <v>2303.666666666667</v>
      </c>
      <c r="H37" s="257">
        <v>2283.1333333333337</v>
      </c>
      <c r="I37" s="257">
        <v>2250.2166666666672</v>
      </c>
      <c r="J37" s="257">
        <v>2357.1166666666668</v>
      </c>
      <c r="K37" s="257">
        <v>2390.0333333333338</v>
      </c>
      <c r="L37" s="257">
        <v>2410.5666666666666</v>
      </c>
      <c r="M37" s="258">
        <v>2369.5</v>
      </c>
      <c r="N37" s="258">
        <v>2316.0500000000002</v>
      </c>
      <c r="O37" s="258">
        <v>2220300</v>
      </c>
      <c r="P37" s="259">
        <v>8.1732733959950961E-3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392.15</v>
      </c>
      <c r="F38" s="255">
        <v>394.5</v>
      </c>
      <c r="G38" s="257">
        <v>384</v>
      </c>
      <c r="H38" s="257">
        <v>375.85</v>
      </c>
      <c r="I38" s="257">
        <v>365.35</v>
      </c>
      <c r="J38" s="257">
        <v>402.65</v>
      </c>
      <c r="K38" s="257">
        <v>413.15</v>
      </c>
      <c r="L38" s="257">
        <v>421.29999999999995</v>
      </c>
      <c r="M38" s="258">
        <v>405</v>
      </c>
      <c r="N38" s="258">
        <v>386.35</v>
      </c>
      <c r="O38" s="258">
        <v>13494400</v>
      </c>
      <c r="P38" s="259">
        <v>-8.8117634338847436E-2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214.75</v>
      </c>
      <c r="F39" s="255">
        <v>216.35</v>
      </c>
      <c r="G39" s="257">
        <v>212.04999999999998</v>
      </c>
      <c r="H39" s="257">
        <v>209.35</v>
      </c>
      <c r="I39" s="257">
        <v>205.04999999999998</v>
      </c>
      <c r="J39" s="257">
        <v>219.04999999999998</v>
      </c>
      <c r="K39" s="257">
        <v>223.35</v>
      </c>
      <c r="L39" s="257">
        <v>226.04999999999998</v>
      </c>
      <c r="M39" s="258">
        <v>220.65</v>
      </c>
      <c r="N39" s="258">
        <v>213.65</v>
      </c>
      <c r="O39" s="258">
        <v>105477500</v>
      </c>
      <c r="P39" s="259">
        <v>-2.4801220414201183E-2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254.05</v>
      </c>
      <c r="F40" s="255">
        <v>253.30000000000004</v>
      </c>
      <c r="G40" s="257">
        <v>248.80000000000007</v>
      </c>
      <c r="H40" s="257">
        <v>243.55000000000004</v>
      </c>
      <c r="I40" s="257">
        <v>239.05000000000007</v>
      </c>
      <c r="J40" s="257">
        <v>258.55000000000007</v>
      </c>
      <c r="K40" s="257">
        <v>263.05</v>
      </c>
      <c r="L40" s="257">
        <v>268.30000000000007</v>
      </c>
      <c r="M40" s="258">
        <v>257.8</v>
      </c>
      <c r="N40" s="258">
        <v>248.05</v>
      </c>
      <c r="O40" s="258">
        <v>143248950</v>
      </c>
      <c r="P40" s="259">
        <v>-2.736733396885923E-2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1415.5</v>
      </c>
      <c r="F41" s="255">
        <v>1418.9666666666665</v>
      </c>
      <c r="G41" s="257">
        <v>1400.5333333333328</v>
      </c>
      <c r="H41" s="257">
        <v>1385.5666666666664</v>
      </c>
      <c r="I41" s="257">
        <v>1367.1333333333328</v>
      </c>
      <c r="J41" s="257">
        <v>1433.9333333333329</v>
      </c>
      <c r="K41" s="257">
        <v>1452.3666666666668</v>
      </c>
      <c r="L41" s="257">
        <v>1467.333333333333</v>
      </c>
      <c r="M41" s="258">
        <v>1437.4</v>
      </c>
      <c r="N41" s="258">
        <v>1404</v>
      </c>
      <c r="O41" s="258">
        <v>2663625</v>
      </c>
      <c r="P41" s="259">
        <v>-1.1137407768341918E-2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185.25</v>
      </c>
      <c r="F42" s="255">
        <v>184.88333333333333</v>
      </c>
      <c r="G42" s="257">
        <v>182.21666666666664</v>
      </c>
      <c r="H42" s="257">
        <v>179.18333333333331</v>
      </c>
      <c r="I42" s="257">
        <v>176.51666666666662</v>
      </c>
      <c r="J42" s="257">
        <v>187.91666666666666</v>
      </c>
      <c r="K42" s="257">
        <v>190.58333333333334</v>
      </c>
      <c r="L42" s="257">
        <v>193.61666666666667</v>
      </c>
      <c r="M42" s="258">
        <v>187.55</v>
      </c>
      <c r="N42" s="258">
        <v>181.85</v>
      </c>
      <c r="O42" s="258">
        <v>122578500</v>
      </c>
      <c r="P42" s="259">
        <v>4.7032474804031353E-2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544.15</v>
      </c>
      <c r="F43" s="255">
        <v>546.76666666666677</v>
      </c>
      <c r="G43" s="257">
        <v>540.03333333333353</v>
      </c>
      <c r="H43" s="257">
        <v>535.91666666666674</v>
      </c>
      <c r="I43" s="257">
        <v>529.18333333333351</v>
      </c>
      <c r="J43" s="257">
        <v>550.88333333333355</v>
      </c>
      <c r="K43" s="257">
        <v>557.6166666666669</v>
      </c>
      <c r="L43" s="257">
        <v>561.73333333333358</v>
      </c>
      <c r="M43" s="258">
        <v>553.5</v>
      </c>
      <c r="N43" s="258">
        <v>542.65</v>
      </c>
      <c r="O43" s="258">
        <v>14159640</v>
      </c>
      <c r="P43" s="259">
        <v>2.2008384146341462E-2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1289.3</v>
      </c>
      <c r="F44" s="255">
        <v>1287.9166666666667</v>
      </c>
      <c r="G44" s="257">
        <v>1274.4333333333334</v>
      </c>
      <c r="H44" s="257">
        <v>1259.5666666666666</v>
      </c>
      <c r="I44" s="257">
        <v>1246.0833333333333</v>
      </c>
      <c r="J44" s="257">
        <v>1302.7833333333335</v>
      </c>
      <c r="K44" s="257">
        <v>1316.2666666666667</v>
      </c>
      <c r="L44" s="257">
        <v>1331.1333333333337</v>
      </c>
      <c r="M44" s="258">
        <v>1301.4000000000001</v>
      </c>
      <c r="N44" s="258">
        <v>1273.05</v>
      </c>
      <c r="O44" s="258">
        <v>6732000</v>
      </c>
      <c r="P44" s="259">
        <v>3.3387059636196176E-2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1147.75</v>
      </c>
      <c r="F45" s="255">
        <v>1140.3333333333333</v>
      </c>
      <c r="G45" s="257">
        <v>1130.3166666666666</v>
      </c>
      <c r="H45" s="257">
        <v>1112.8833333333334</v>
      </c>
      <c r="I45" s="257">
        <v>1102.8666666666668</v>
      </c>
      <c r="J45" s="257">
        <v>1157.7666666666664</v>
      </c>
      <c r="K45" s="257">
        <v>1167.7833333333333</v>
      </c>
      <c r="L45" s="257">
        <v>1185.2166666666662</v>
      </c>
      <c r="M45" s="258">
        <v>1150.3499999999999</v>
      </c>
      <c r="N45" s="258">
        <v>1122.9000000000001</v>
      </c>
      <c r="O45" s="258">
        <v>32021650</v>
      </c>
      <c r="P45" s="259">
        <v>-1.0683572539696515E-2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231.9</v>
      </c>
      <c r="F46" s="255">
        <v>233.65</v>
      </c>
      <c r="G46" s="257">
        <v>229.05</v>
      </c>
      <c r="H46" s="257">
        <v>226.20000000000002</v>
      </c>
      <c r="I46" s="257">
        <v>221.60000000000002</v>
      </c>
      <c r="J46" s="257">
        <v>236.5</v>
      </c>
      <c r="K46" s="257">
        <v>241.09999999999997</v>
      </c>
      <c r="L46" s="257">
        <v>243.95</v>
      </c>
      <c r="M46" s="258">
        <v>238.25</v>
      </c>
      <c r="N46" s="258">
        <v>230.8</v>
      </c>
      <c r="O46" s="258">
        <v>93744000</v>
      </c>
      <c r="P46" s="259">
        <v>3.9287585123101099E-2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285.85000000000002</v>
      </c>
      <c r="F47" s="255">
        <v>288.68333333333334</v>
      </c>
      <c r="G47" s="257">
        <v>281.9666666666667</v>
      </c>
      <c r="H47" s="257">
        <v>278.08333333333337</v>
      </c>
      <c r="I47" s="257">
        <v>271.36666666666673</v>
      </c>
      <c r="J47" s="257">
        <v>292.56666666666666</v>
      </c>
      <c r="K47" s="257">
        <v>299.28333333333325</v>
      </c>
      <c r="L47" s="257">
        <v>303.16666666666663</v>
      </c>
      <c r="M47" s="258">
        <v>295.39999999999998</v>
      </c>
      <c r="N47" s="258">
        <v>284.8</v>
      </c>
      <c r="O47" s="258">
        <v>50202500</v>
      </c>
      <c r="P47" s="259">
        <v>5.0261506276150628E-2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25202.400000000001</v>
      </c>
      <c r="F48" s="255">
        <v>25133.916666666668</v>
      </c>
      <c r="G48" s="257">
        <v>24928.483333333337</v>
      </c>
      <c r="H48" s="257">
        <v>24654.566666666669</v>
      </c>
      <c r="I48" s="257">
        <v>24449.133333333339</v>
      </c>
      <c r="J48" s="257">
        <v>25407.833333333336</v>
      </c>
      <c r="K48" s="257">
        <v>25613.266666666663</v>
      </c>
      <c r="L48" s="257">
        <v>25887.183333333334</v>
      </c>
      <c r="M48" s="258">
        <v>25339.35</v>
      </c>
      <c r="N48" s="258">
        <v>24860</v>
      </c>
      <c r="O48" s="258">
        <v>188550</v>
      </c>
      <c r="P48" s="259">
        <v>5.0125313283208017E-2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623.04999999999995</v>
      </c>
      <c r="F49" s="255">
        <v>622.78333333333342</v>
      </c>
      <c r="G49" s="257">
        <v>608.21666666666681</v>
      </c>
      <c r="H49" s="257">
        <v>593.38333333333344</v>
      </c>
      <c r="I49" s="257">
        <v>578.81666666666683</v>
      </c>
      <c r="J49" s="257">
        <v>637.61666666666679</v>
      </c>
      <c r="K49" s="257">
        <v>652.18333333333339</v>
      </c>
      <c r="L49" s="257">
        <v>667.01666666666677</v>
      </c>
      <c r="M49" s="258">
        <v>637.35</v>
      </c>
      <c r="N49" s="258">
        <v>607.95000000000005</v>
      </c>
      <c r="O49" s="258">
        <v>36862200</v>
      </c>
      <c r="P49" s="259">
        <v>-1.8970059880239521E-2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4896.7</v>
      </c>
      <c r="F50" s="255">
        <v>4964.2333333333336</v>
      </c>
      <c r="G50" s="257">
        <v>4786.5166666666673</v>
      </c>
      <c r="H50" s="257">
        <v>4676.3333333333339</v>
      </c>
      <c r="I50" s="257">
        <v>4498.6166666666677</v>
      </c>
      <c r="J50" s="257">
        <v>5074.416666666667</v>
      </c>
      <c r="K50" s="257">
        <v>5252.1333333333341</v>
      </c>
      <c r="L50" s="257">
        <v>5362.3166666666666</v>
      </c>
      <c r="M50" s="258">
        <v>5141.95</v>
      </c>
      <c r="N50" s="258">
        <v>4854.05</v>
      </c>
      <c r="O50" s="258">
        <v>2748600</v>
      </c>
      <c r="P50" s="259">
        <v>0.1286957950065703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842</v>
      </c>
      <c r="F51" s="255">
        <v>842.93333333333339</v>
      </c>
      <c r="G51" s="257">
        <v>836.36666666666679</v>
      </c>
      <c r="H51" s="257">
        <v>830.73333333333335</v>
      </c>
      <c r="I51" s="257">
        <v>824.16666666666674</v>
      </c>
      <c r="J51" s="257">
        <v>848.56666666666683</v>
      </c>
      <c r="K51" s="257">
        <v>855.13333333333344</v>
      </c>
      <c r="L51" s="257">
        <v>860.76666666666688</v>
      </c>
      <c r="M51" s="258">
        <v>849.5</v>
      </c>
      <c r="N51" s="258">
        <v>837.3</v>
      </c>
      <c r="O51" s="258">
        <v>5844000</v>
      </c>
      <c r="P51" s="259">
        <v>-3.4211426616489907E-4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572.20000000000005</v>
      </c>
      <c r="F52" s="255">
        <v>571.1</v>
      </c>
      <c r="G52" s="257">
        <v>559.70000000000005</v>
      </c>
      <c r="H52" s="257">
        <v>547.20000000000005</v>
      </c>
      <c r="I52" s="257">
        <v>535.80000000000007</v>
      </c>
      <c r="J52" s="257">
        <v>583.6</v>
      </c>
      <c r="K52" s="257">
        <v>594.99999999999989</v>
      </c>
      <c r="L52" s="257">
        <v>607.5</v>
      </c>
      <c r="M52" s="258">
        <v>582.5</v>
      </c>
      <c r="N52" s="258">
        <v>558.6</v>
      </c>
      <c r="O52" s="258">
        <v>55868400</v>
      </c>
      <c r="P52" s="259">
        <v>-1.8173190984578886E-2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817</v>
      </c>
      <c r="F53" s="255">
        <v>830.30000000000007</v>
      </c>
      <c r="G53" s="257">
        <v>800.85000000000014</v>
      </c>
      <c r="H53" s="257">
        <v>784.7</v>
      </c>
      <c r="I53" s="257">
        <v>755.25000000000011</v>
      </c>
      <c r="J53" s="257">
        <v>846.45000000000016</v>
      </c>
      <c r="K53" s="257">
        <v>875.9000000000002</v>
      </c>
      <c r="L53" s="257">
        <v>892.05000000000018</v>
      </c>
      <c r="M53" s="258">
        <v>859.75</v>
      </c>
      <c r="N53" s="258">
        <v>814.15</v>
      </c>
      <c r="O53" s="258">
        <v>4505475</v>
      </c>
      <c r="P53" s="259">
        <v>5.1182893539581435E-2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364.75</v>
      </c>
      <c r="F54" s="255">
        <v>369.31666666666666</v>
      </c>
      <c r="G54" s="257">
        <v>358.48333333333335</v>
      </c>
      <c r="H54" s="257">
        <v>352.2166666666667</v>
      </c>
      <c r="I54" s="257">
        <v>341.38333333333338</v>
      </c>
      <c r="J54" s="257">
        <v>375.58333333333331</v>
      </c>
      <c r="K54" s="257">
        <v>386.41666666666669</v>
      </c>
      <c r="L54" s="257">
        <v>392.68333333333328</v>
      </c>
      <c r="M54" s="258">
        <v>380.15</v>
      </c>
      <c r="N54" s="258">
        <v>363.05</v>
      </c>
      <c r="O54" s="258">
        <v>9129500</v>
      </c>
      <c r="P54" s="259">
        <v>0.17137981472452463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1137.3</v>
      </c>
      <c r="F55" s="255">
        <v>1142.9333333333334</v>
      </c>
      <c r="G55" s="257">
        <v>1115.8166666666668</v>
      </c>
      <c r="H55" s="257">
        <v>1094.3333333333335</v>
      </c>
      <c r="I55" s="257">
        <v>1067.2166666666669</v>
      </c>
      <c r="J55" s="257">
        <v>1164.4166666666667</v>
      </c>
      <c r="K55" s="257">
        <v>1191.5333333333335</v>
      </c>
      <c r="L55" s="257">
        <v>1213.0166666666667</v>
      </c>
      <c r="M55" s="258">
        <v>1170.05</v>
      </c>
      <c r="N55" s="258">
        <v>1121.45</v>
      </c>
      <c r="O55" s="258">
        <v>12291250</v>
      </c>
      <c r="P55" s="259">
        <v>1.5019354838709677E-2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1427.45</v>
      </c>
      <c r="F56" s="255">
        <v>1435.9333333333332</v>
      </c>
      <c r="G56" s="257">
        <v>1413.8666666666663</v>
      </c>
      <c r="H56" s="257">
        <v>1400.2833333333331</v>
      </c>
      <c r="I56" s="257">
        <v>1378.2166666666662</v>
      </c>
      <c r="J56" s="257">
        <v>1449.5166666666664</v>
      </c>
      <c r="K56" s="257">
        <v>1471.5833333333335</v>
      </c>
      <c r="L56" s="257">
        <v>1485.1666666666665</v>
      </c>
      <c r="M56" s="258">
        <v>1458</v>
      </c>
      <c r="N56" s="258">
        <v>1422.35</v>
      </c>
      <c r="O56" s="258">
        <v>8798400</v>
      </c>
      <c r="P56" s="259">
        <v>-1.0236911377595788E-2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457.25</v>
      </c>
      <c r="F57" s="255">
        <v>457.09999999999997</v>
      </c>
      <c r="G57" s="257">
        <v>448.19999999999993</v>
      </c>
      <c r="H57" s="257">
        <v>439.15</v>
      </c>
      <c r="I57" s="257">
        <v>430.24999999999994</v>
      </c>
      <c r="J57" s="257">
        <v>466.14999999999992</v>
      </c>
      <c r="K57" s="257">
        <v>475.0499999999999</v>
      </c>
      <c r="L57" s="257">
        <v>484.09999999999991</v>
      </c>
      <c r="M57" s="258">
        <v>466</v>
      </c>
      <c r="N57" s="258">
        <v>448.05</v>
      </c>
      <c r="O57" s="258">
        <v>64377600</v>
      </c>
      <c r="P57" s="259">
        <v>-1.4149729868793414E-2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6620.55</v>
      </c>
      <c r="F58" s="255">
        <v>6619.0333333333338</v>
      </c>
      <c r="G58" s="257">
        <v>6555.4666666666672</v>
      </c>
      <c r="H58" s="257">
        <v>6490.3833333333332</v>
      </c>
      <c r="I58" s="257">
        <v>6426.8166666666666</v>
      </c>
      <c r="J58" s="257">
        <v>6684.1166666666677</v>
      </c>
      <c r="K58" s="257">
        <v>6747.6833333333352</v>
      </c>
      <c r="L58" s="257">
        <v>6812.7666666666682</v>
      </c>
      <c r="M58" s="258">
        <v>6682.6</v>
      </c>
      <c r="N58" s="258">
        <v>6553.95</v>
      </c>
      <c r="O58" s="258">
        <v>1132200</v>
      </c>
      <c r="P58" s="259">
        <v>-2.7444916892153073E-2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2510.8000000000002</v>
      </c>
      <c r="F59" s="255">
        <v>2528.3333333333335</v>
      </c>
      <c r="G59" s="257">
        <v>2485.5666666666671</v>
      </c>
      <c r="H59" s="257">
        <v>2460.3333333333335</v>
      </c>
      <c r="I59" s="257">
        <v>2417.5666666666671</v>
      </c>
      <c r="J59" s="257">
        <v>2553.5666666666671</v>
      </c>
      <c r="K59" s="257">
        <v>2596.3333333333335</v>
      </c>
      <c r="L59" s="257">
        <v>2621.5666666666671</v>
      </c>
      <c r="M59" s="258">
        <v>2571.1</v>
      </c>
      <c r="N59" s="258">
        <v>2503.1</v>
      </c>
      <c r="O59" s="258">
        <v>3464650</v>
      </c>
      <c r="P59" s="259">
        <v>4.0424456796361798E-4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956.15</v>
      </c>
      <c r="F60" s="255">
        <v>949.9</v>
      </c>
      <c r="G60" s="257">
        <v>931.55</v>
      </c>
      <c r="H60" s="257">
        <v>906.94999999999993</v>
      </c>
      <c r="I60" s="257">
        <v>888.59999999999991</v>
      </c>
      <c r="J60" s="257">
        <v>974.5</v>
      </c>
      <c r="K60" s="257">
        <v>992.85000000000014</v>
      </c>
      <c r="L60" s="257">
        <v>1017.45</v>
      </c>
      <c r="M60" s="258">
        <v>968.25</v>
      </c>
      <c r="N60" s="258">
        <v>925.3</v>
      </c>
      <c r="O60" s="258">
        <v>15876000</v>
      </c>
      <c r="P60" s="259">
        <v>7.4954296160877509E-2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1073.45</v>
      </c>
      <c r="F61" s="255">
        <v>1077.1666666666667</v>
      </c>
      <c r="G61" s="257">
        <v>1066.4333333333334</v>
      </c>
      <c r="H61" s="257">
        <v>1059.4166666666667</v>
      </c>
      <c r="I61" s="257">
        <v>1048.6833333333334</v>
      </c>
      <c r="J61" s="257">
        <v>1084.1833333333334</v>
      </c>
      <c r="K61" s="257">
        <v>1094.9166666666665</v>
      </c>
      <c r="L61" s="257">
        <v>1101.9333333333334</v>
      </c>
      <c r="M61" s="258">
        <v>1087.9000000000001</v>
      </c>
      <c r="N61" s="258">
        <v>1070.1500000000001</v>
      </c>
      <c r="O61" s="258">
        <v>1340500</v>
      </c>
      <c r="P61" s="259">
        <v>2.617801047120419E-3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288.45</v>
      </c>
      <c r="F62" s="255">
        <v>289.55</v>
      </c>
      <c r="G62" s="257">
        <v>286.60000000000002</v>
      </c>
      <c r="H62" s="257">
        <v>284.75</v>
      </c>
      <c r="I62" s="257">
        <v>281.8</v>
      </c>
      <c r="J62" s="257">
        <v>291.40000000000003</v>
      </c>
      <c r="K62" s="257">
        <v>294.34999999999997</v>
      </c>
      <c r="L62" s="257">
        <v>296.20000000000005</v>
      </c>
      <c r="M62" s="258">
        <v>292.5</v>
      </c>
      <c r="N62" s="258">
        <v>287.7</v>
      </c>
      <c r="O62" s="258">
        <v>18253800</v>
      </c>
      <c r="P62" s="259">
        <v>-8.2151589242053791E-3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132.85</v>
      </c>
      <c r="F63" s="255">
        <v>133.66666666666666</v>
      </c>
      <c r="G63" s="257">
        <v>131.38333333333333</v>
      </c>
      <c r="H63" s="257">
        <v>129.91666666666666</v>
      </c>
      <c r="I63" s="257">
        <v>127.63333333333333</v>
      </c>
      <c r="J63" s="257">
        <v>135.13333333333333</v>
      </c>
      <c r="K63" s="257">
        <v>137.41666666666669</v>
      </c>
      <c r="L63" s="257">
        <v>138.88333333333333</v>
      </c>
      <c r="M63" s="258">
        <v>135.94999999999999</v>
      </c>
      <c r="N63" s="258">
        <v>132.19999999999999</v>
      </c>
      <c r="O63" s="258">
        <v>44380000</v>
      </c>
      <c r="P63" s="259">
        <v>-9.7065714604485098E-3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2583.1999999999998</v>
      </c>
      <c r="F64" s="255">
        <v>2545.65</v>
      </c>
      <c r="G64" s="257">
        <v>2449.65</v>
      </c>
      <c r="H64" s="257">
        <v>2316.1</v>
      </c>
      <c r="I64" s="257">
        <v>2220.1</v>
      </c>
      <c r="J64" s="257">
        <v>2679.2000000000003</v>
      </c>
      <c r="K64" s="257">
        <v>2775.2000000000003</v>
      </c>
      <c r="L64" s="257">
        <v>2908.7500000000005</v>
      </c>
      <c r="M64" s="258">
        <v>2641.65</v>
      </c>
      <c r="N64" s="258">
        <v>2412.1</v>
      </c>
      <c r="O64" s="258">
        <v>4386300</v>
      </c>
      <c r="P64" s="259">
        <v>-0.10410539215686275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535.35</v>
      </c>
      <c r="F65" s="255">
        <v>537.35</v>
      </c>
      <c r="G65" s="257">
        <v>531.45000000000005</v>
      </c>
      <c r="H65" s="257">
        <v>527.55000000000007</v>
      </c>
      <c r="I65" s="257">
        <v>521.65000000000009</v>
      </c>
      <c r="J65" s="257">
        <v>541.25</v>
      </c>
      <c r="K65" s="257">
        <v>547.14999999999986</v>
      </c>
      <c r="L65" s="257">
        <v>551.04999999999995</v>
      </c>
      <c r="M65" s="258">
        <v>543.25</v>
      </c>
      <c r="N65" s="258">
        <v>533.45000000000005</v>
      </c>
      <c r="O65" s="258">
        <v>23785000</v>
      </c>
      <c r="P65" s="259">
        <v>-2.028627329832149E-2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2111.65</v>
      </c>
      <c r="F66" s="255">
        <v>2135.3833333333332</v>
      </c>
      <c r="G66" s="257">
        <v>2076.2666666666664</v>
      </c>
      <c r="H66" s="257">
        <v>2040.8833333333332</v>
      </c>
      <c r="I66" s="257">
        <v>1981.7666666666664</v>
      </c>
      <c r="J66" s="257">
        <v>2170.7666666666664</v>
      </c>
      <c r="K66" s="257">
        <v>2229.8833333333332</v>
      </c>
      <c r="L66" s="257">
        <v>2265.2666666666664</v>
      </c>
      <c r="M66" s="258">
        <v>2194.5</v>
      </c>
      <c r="N66" s="258">
        <v>2100</v>
      </c>
      <c r="O66" s="258">
        <v>3358500</v>
      </c>
      <c r="P66" s="259">
        <v>1.4805861912675631E-2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2211.9499999999998</v>
      </c>
      <c r="F67" s="255">
        <v>2225.4166666666665</v>
      </c>
      <c r="G67" s="257">
        <v>2191.583333333333</v>
      </c>
      <c r="H67" s="257">
        <v>2171.2166666666667</v>
      </c>
      <c r="I67" s="257">
        <v>2137.3833333333332</v>
      </c>
      <c r="J67" s="257">
        <v>2245.7833333333328</v>
      </c>
      <c r="K67" s="257">
        <v>2279.6166666666659</v>
      </c>
      <c r="L67" s="257">
        <v>2299.9833333333327</v>
      </c>
      <c r="M67" s="258">
        <v>2259.25</v>
      </c>
      <c r="N67" s="258">
        <v>2205.0500000000002</v>
      </c>
      <c r="O67" s="258">
        <v>2623500</v>
      </c>
      <c r="P67" s="259">
        <v>5.6347746090156395E-3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145.25</v>
      </c>
      <c r="F68" s="255">
        <v>147.31666666666666</v>
      </c>
      <c r="G68" s="257">
        <v>142.43333333333334</v>
      </c>
      <c r="H68" s="257">
        <v>139.61666666666667</v>
      </c>
      <c r="I68" s="257">
        <v>134.73333333333335</v>
      </c>
      <c r="J68" s="257">
        <v>150.13333333333333</v>
      </c>
      <c r="K68" s="257">
        <v>155.01666666666665</v>
      </c>
      <c r="L68" s="257">
        <v>157.83333333333331</v>
      </c>
      <c r="M68" s="258">
        <v>152.19999999999999</v>
      </c>
      <c r="N68" s="258">
        <v>144.5</v>
      </c>
      <c r="O68" s="258">
        <v>19320000</v>
      </c>
      <c r="P68" s="259">
        <v>-9.5505617977528087E-2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3701.5</v>
      </c>
      <c r="F69" s="255">
        <v>3720.5500000000006</v>
      </c>
      <c r="G69" s="257">
        <v>3662.0000000000014</v>
      </c>
      <c r="H69" s="257">
        <v>3622.5000000000009</v>
      </c>
      <c r="I69" s="257">
        <v>3563.9500000000016</v>
      </c>
      <c r="J69" s="257">
        <v>3760.0500000000011</v>
      </c>
      <c r="K69" s="257">
        <v>3818.6000000000004</v>
      </c>
      <c r="L69" s="257">
        <v>3858.1000000000008</v>
      </c>
      <c r="M69" s="258">
        <v>3779.1</v>
      </c>
      <c r="N69" s="258">
        <v>3681.05</v>
      </c>
      <c r="O69" s="258">
        <v>4010800</v>
      </c>
      <c r="P69" s="259">
        <v>1.6988691110096862E-2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6264.35</v>
      </c>
      <c r="F70" s="255">
        <v>6301.6166666666659</v>
      </c>
      <c r="G70" s="257">
        <v>6203.2333333333318</v>
      </c>
      <c r="H70" s="257">
        <v>6142.1166666666659</v>
      </c>
      <c r="I70" s="257">
        <v>6043.7333333333318</v>
      </c>
      <c r="J70" s="257">
        <v>6362.7333333333318</v>
      </c>
      <c r="K70" s="257">
        <v>6461.116666666665</v>
      </c>
      <c r="L70" s="257">
        <v>6522.2333333333318</v>
      </c>
      <c r="M70" s="258">
        <v>6400</v>
      </c>
      <c r="N70" s="258">
        <v>6240.5</v>
      </c>
      <c r="O70" s="258">
        <v>1238700</v>
      </c>
      <c r="P70" s="259">
        <v>4.1449470321170336E-2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834.15</v>
      </c>
      <c r="F71" s="255">
        <v>834.4</v>
      </c>
      <c r="G71" s="257">
        <v>825.3</v>
      </c>
      <c r="H71" s="257">
        <v>816.44999999999993</v>
      </c>
      <c r="I71" s="257">
        <v>807.34999999999991</v>
      </c>
      <c r="J71" s="257">
        <v>843.25</v>
      </c>
      <c r="K71" s="257">
        <v>852.35000000000014</v>
      </c>
      <c r="L71" s="257">
        <v>861.2</v>
      </c>
      <c r="M71" s="258">
        <v>843.5</v>
      </c>
      <c r="N71" s="258">
        <v>825.55</v>
      </c>
      <c r="O71" s="258">
        <v>41479350</v>
      </c>
      <c r="P71" s="259">
        <v>-2.6185280698274153E-3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6164.55</v>
      </c>
      <c r="F72" s="255">
        <v>6171.4666666666672</v>
      </c>
      <c r="G72" s="257">
        <v>6127.1333333333341</v>
      </c>
      <c r="H72" s="257">
        <v>6089.7166666666672</v>
      </c>
      <c r="I72" s="257">
        <v>6045.3833333333341</v>
      </c>
      <c r="J72" s="257">
        <v>6208.8833333333341</v>
      </c>
      <c r="K72" s="257">
        <v>6253.2166666666662</v>
      </c>
      <c r="L72" s="257">
        <v>6290.6333333333341</v>
      </c>
      <c r="M72" s="258">
        <v>6215.8</v>
      </c>
      <c r="N72" s="258">
        <v>6134.05</v>
      </c>
      <c r="O72" s="258">
        <v>1754500</v>
      </c>
      <c r="P72" s="259">
        <v>1.2260204817539306E-2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3811.9</v>
      </c>
      <c r="F73" s="255">
        <v>3851.1333333333332</v>
      </c>
      <c r="G73" s="257">
        <v>3762.6666666666665</v>
      </c>
      <c r="H73" s="257">
        <v>3713.4333333333334</v>
      </c>
      <c r="I73" s="257">
        <v>3624.9666666666667</v>
      </c>
      <c r="J73" s="257">
        <v>3900.3666666666663</v>
      </c>
      <c r="K73" s="257">
        <v>3988.8333333333335</v>
      </c>
      <c r="L73" s="257">
        <v>4038.0666666666662</v>
      </c>
      <c r="M73" s="258">
        <v>3939.6</v>
      </c>
      <c r="N73" s="258">
        <v>3801.9</v>
      </c>
      <c r="O73" s="258">
        <v>3655925</v>
      </c>
      <c r="P73" s="259">
        <v>2.1664710485133021E-2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2940.05</v>
      </c>
      <c r="F74" s="255">
        <v>2933.8666666666668</v>
      </c>
      <c r="G74" s="257">
        <v>2880.7333333333336</v>
      </c>
      <c r="H74" s="257">
        <v>2821.416666666667</v>
      </c>
      <c r="I74" s="257">
        <v>2768.2833333333338</v>
      </c>
      <c r="J74" s="257">
        <v>2993.1833333333334</v>
      </c>
      <c r="K74" s="257">
        <v>3046.3166666666666</v>
      </c>
      <c r="L74" s="257">
        <v>3105.6333333333332</v>
      </c>
      <c r="M74" s="258">
        <v>2987</v>
      </c>
      <c r="N74" s="258">
        <v>2874.55</v>
      </c>
      <c r="O74" s="258">
        <v>3136650</v>
      </c>
      <c r="P74" s="259">
        <v>2.2409465758336321E-2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346.55</v>
      </c>
      <c r="F75" s="255">
        <v>347.75</v>
      </c>
      <c r="G75" s="257">
        <v>344.05</v>
      </c>
      <c r="H75" s="257">
        <v>341.55</v>
      </c>
      <c r="I75" s="257">
        <v>337.85</v>
      </c>
      <c r="J75" s="257">
        <v>350.25</v>
      </c>
      <c r="K75" s="257">
        <v>353.95000000000005</v>
      </c>
      <c r="L75" s="257">
        <v>356.45</v>
      </c>
      <c r="M75" s="258">
        <v>351.45</v>
      </c>
      <c r="N75" s="258">
        <v>345.25</v>
      </c>
      <c r="O75" s="258">
        <v>19000800</v>
      </c>
      <c r="P75" s="259">
        <v>-3.0670339761248853E-2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147.30000000000001</v>
      </c>
      <c r="F76" s="255">
        <v>148.61666666666667</v>
      </c>
      <c r="G76" s="257">
        <v>145.28333333333336</v>
      </c>
      <c r="H76" s="257">
        <v>143.26666666666668</v>
      </c>
      <c r="I76" s="257">
        <v>139.93333333333337</v>
      </c>
      <c r="J76" s="257">
        <v>150.63333333333335</v>
      </c>
      <c r="K76" s="257">
        <v>153.96666666666667</v>
      </c>
      <c r="L76" s="257">
        <v>155.98333333333335</v>
      </c>
      <c r="M76" s="258">
        <v>151.94999999999999</v>
      </c>
      <c r="N76" s="258">
        <v>146.6</v>
      </c>
      <c r="O76" s="258">
        <v>94800000</v>
      </c>
      <c r="P76" s="259">
        <v>2.9092832583972493E-3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180.65</v>
      </c>
      <c r="F77" s="255">
        <v>180.86666666666667</v>
      </c>
      <c r="G77" s="257">
        <v>178.53333333333336</v>
      </c>
      <c r="H77" s="257">
        <v>176.41666666666669</v>
      </c>
      <c r="I77" s="257">
        <v>174.08333333333337</v>
      </c>
      <c r="J77" s="257">
        <v>182.98333333333335</v>
      </c>
      <c r="K77" s="257">
        <v>185.31666666666666</v>
      </c>
      <c r="L77" s="257">
        <v>187.43333333333334</v>
      </c>
      <c r="M77" s="258">
        <v>183.2</v>
      </c>
      <c r="N77" s="258">
        <v>178.75</v>
      </c>
      <c r="O77" s="258">
        <v>139299600</v>
      </c>
      <c r="P77" s="259">
        <v>-5.5847676279434334E-3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861.45</v>
      </c>
      <c r="F78" s="255">
        <v>868.83333333333337</v>
      </c>
      <c r="G78" s="257">
        <v>849.41666666666674</v>
      </c>
      <c r="H78" s="257">
        <v>837.38333333333333</v>
      </c>
      <c r="I78" s="257">
        <v>817.9666666666667</v>
      </c>
      <c r="J78" s="257">
        <v>880.86666666666679</v>
      </c>
      <c r="K78" s="257">
        <v>900.28333333333353</v>
      </c>
      <c r="L78" s="257">
        <v>912.31666666666683</v>
      </c>
      <c r="M78" s="258">
        <v>888.25</v>
      </c>
      <c r="N78" s="258">
        <v>856.8</v>
      </c>
      <c r="O78" s="258">
        <v>12097350</v>
      </c>
      <c r="P78" s="259">
        <v>2.7969443075406605E-2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90.75</v>
      </c>
      <c r="F79" s="255">
        <v>91.350000000000009</v>
      </c>
      <c r="G79" s="257">
        <v>89.700000000000017</v>
      </c>
      <c r="H79" s="257">
        <v>88.65</v>
      </c>
      <c r="I79" s="257">
        <v>87.000000000000014</v>
      </c>
      <c r="J79" s="257">
        <v>92.40000000000002</v>
      </c>
      <c r="K79" s="257">
        <v>94.050000000000026</v>
      </c>
      <c r="L79" s="257">
        <v>95.100000000000023</v>
      </c>
      <c r="M79" s="258">
        <v>93</v>
      </c>
      <c r="N79" s="258">
        <v>90.3</v>
      </c>
      <c r="O79" s="258">
        <v>228926250</v>
      </c>
      <c r="P79" s="259">
        <v>2.441602899718083E-2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688.35</v>
      </c>
      <c r="F80" s="255">
        <v>686.43333333333339</v>
      </c>
      <c r="G80" s="257">
        <v>667.96666666666681</v>
      </c>
      <c r="H80" s="257">
        <v>647.58333333333337</v>
      </c>
      <c r="I80" s="257">
        <v>629.11666666666679</v>
      </c>
      <c r="J80" s="257">
        <v>706.81666666666683</v>
      </c>
      <c r="K80" s="257">
        <v>725.28333333333353</v>
      </c>
      <c r="L80" s="257">
        <v>745.66666666666686</v>
      </c>
      <c r="M80" s="258">
        <v>704.9</v>
      </c>
      <c r="N80" s="258">
        <v>666.05</v>
      </c>
      <c r="O80" s="258">
        <v>8076900</v>
      </c>
      <c r="P80" s="259">
        <v>3.2402791625124626E-2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1224.3499999999999</v>
      </c>
      <c r="F81" s="255">
        <v>1228.8666666666666</v>
      </c>
      <c r="G81" s="257">
        <v>1215.4833333333331</v>
      </c>
      <c r="H81" s="257">
        <v>1206.6166666666666</v>
      </c>
      <c r="I81" s="257">
        <v>1193.2333333333331</v>
      </c>
      <c r="J81" s="257">
        <v>1237.7333333333331</v>
      </c>
      <c r="K81" s="257">
        <v>1251.1166666666668</v>
      </c>
      <c r="L81" s="257">
        <v>1259.9833333333331</v>
      </c>
      <c r="M81" s="258">
        <v>1242.25</v>
      </c>
      <c r="N81" s="258">
        <v>1220</v>
      </c>
      <c r="O81" s="258">
        <v>7182500</v>
      </c>
      <c r="P81" s="259">
        <v>-9.0415913200723324E-4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2224.8000000000002</v>
      </c>
      <c r="F82" s="255">
        <v>2251.9833333333336</v>
      </c>
      <c r="G82" s="257">
        <v>2191.8166666666671</v>
      </c>
      <c r="H82" s="257">
        <v>2158.8333333333335</v>
      </c>
      <c r="I82" s="257">
        <v>2098.666666666667</v>
      </c>
      <c r="J82" s="257">
        <v>2284.9666666666672</v>
      </c>
      <c r="K82" s="257">
        <v>2345.1333333333332</v>
      </c>
      <c r="L82" s="257">
        <v>2378.1166666666672</v>
      </c>
      <c r="M82" s="258">
        <v>2312.15</v>
      </c>
      <c r="N82" s="258">
        <v>2219</v>
      </c>
      <c r="O82" s="258">
        <v>4755225</v>
      </c>
      <c r="P82" s="259">
        <v>2.6663931904420058E-2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429.25</v>
      </c>
      <c r="F83" s="255">
        <v>432.48333333333335</v>
      </c>
      <c r="G83" s="257">
        <v>424.4666666666667</v>
      </c>
      <c r="H83" s="257">
        <v>419.68333333333334</v>
      </c>
      <c r="I83" s="257">
        <v>411.66666666666669</v>
      </c>
      <c r="J83" s="257">
        <v>437.26666666666671</v>
      </c>
      <c r="K83" s="257">
        <v>445.28333333333336</v>
      </c>
      <c r="L83" s="257">
        <v>450.06666666666672</v>
      </c>
      <c r="M83" s="258">
        <v>440.5</v>
      </c>
      <c r="N83" s="258">
        <v>427.7</v>
      </c>
      <c r="O83" s="258">
        <v>12052000</v>
      </c>
      <c r="P83" s="259">
        <v>-5.9386341141537445E-3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2063.5</v>
      </c>
      <c r="F84" s="255">
        <v>2081.15</v>
      </c>
      <c r="G84" s="257">
        <v>2034.0500000000002</v>
      </c>
      <c r="H84" s="257">
        <v>2004.6</v>
      </c>
      <c r="I84" s="257">
        <v>1957.5</v>
      </c>
      <c r="J84" s="257">
        <v>2110.6000000000004</v>
      </c>
      <c r="K84" s="257">
        <v>2157.6999999999998</v>
      </c>
      <c r="L84" s="257">
        <v>2187.1500000000005</v>
      </c>
      <c r="M84" s="258">
        <v>2128.25</v>
      </c>
      <c r="N84" s="258">
        <v>2051.6999999999998</v>
      </c>
      <c r="O84" s="258">
        <v>8610327</v>
      </c>
      <c r="P84" s="259">
        <v>3.8371705038371703E-3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603.75</v>
      </c>
      <c r="F85" s="255">
        <v>606.0333333333333</v>
      </c>
      <c r="G85" s="257">
        <v>598.81666666666661</v>
      </c>
      <c r="H85" s="257">
        <v>593.88333333333333</v>
      </c>
      <c r="I85" s="257">
        <v>586.66666666666663</v>
      </c>
      <c r="J85" s="257">
        <v>610.96666666666658</v>
      </c>
      <c r="K85" s="257">
        <v>618.18333333333328</v>
      </c>
      <c r="L85" s="257">
        <v>623.11666666666656</v>
      </c>
      <c r="M85" s="258">
        <v>613.25</v>
      </c>
      <c r="N85" s="258">
        <v>601.1</v>
      </c>
      <c r="O85" s="258">
        <v>7156250</v>
      </c>
      <c r="P85" s="259">
        <v>2.6269702276707531E-3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3105.1</v>
      </c>
      <c r="F86" s="255">
        <v>3067.8833333333332</v>
      </c>
      <c r="G86" s="257">
        <v>2995.8166666666666</v>
      </c>
      <c r="H86" s="257">
        <v>2886.5333333333333</v>
      </c>
      <c r="I86" s="257">
        <v>2814.4666666666667</v>
      </c>
      <c r="J86" s="257">
        <v>3177.1666666666665</v>
      </c>
      <c r="K86" s="257">
        <v>3249.2333333333331</v>
      </c>
      <c r="L86" s="257">
        <v>3358.5166666666664</v>
      </c>
      <c r="M86" s="258">
        <v>3139.95</v>
      </c>
      <c r="N86" s="258">
        <v>2958.6</v>
      </c>
      <c r="O86" s="258">
        <v>8980800</v>
      </c>
      <c r="P86" s="259">
        <v>5.4270117978517343E-2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1355.55</v>
      </c>
      <c r="F87" s="255">
        <v>1351.1666666666667</v>
      </c>
      <c r="G87" s="257">
        <v>1342.4333333333334</v>
      </c>
      <c r="H87" s="257">
        <v>1329.3166666666666</v>
      </c>
      <c r="I87" s="257">
        <v>1320.5833333333333</v>
      </c>
      <c r="J87" s="257">
        <v>1364.2833333333335</v>
      </c>
      <c r="K87" s="257">
        <v>1373.0166666666667</v>
      </c>
      <c r="L87" s="257">
        <v>1386.1333333333337</v>
      </c>
      <c r="M87" s="258">
        <v>1359.9</v>
      </c>
      <c r="N87" s="258">
        <v>1338.05</v>
      </c>
      <c r="O87" s="258">
        <v>4589500</v>
      </c>
      <c r="P87" s="259">
        <v>1.0346725371491469E-2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1633.6</v>
      </c>
      <c r="F88" s="255">
        <v>1633</v>
      </c>
      <c r="G88" s="257">
        <v>1619.4</v>
      </c>
      <c r="H88" s="257">
        <v>1605.2</v>
      </c>
      <c r="I88" s="257">
        <v>1591.6000000000001</v>
      </c>
      <c r="J88" s="257">
        <v>1647.2</v>
      </c>
      <c r="K88" s="257">
        <v>1660.8</v>
      </c>
      <c r="L88" s="257">
        <v>1675</v>
      </c>
      <c r="M88" s="258">
        <v>1646.6</v>
      </c>
      <c r="N88" s="258">
        <v>1618.8</v>
      </c>
      <c r="O88" s="258">
        <v>12439700</v>
      </c>
      <c r="P88" s="259">
        <v>3.7277605196272242E-3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3636.8</v>
      </c>
      <c r="F89" s="255">
        <v>3642.2333333333336</v>
      </c>
      <c r="G89" s="257">
        <v>3609.5166666666673</v>
      </c>
      <c r="H89" s="257">
        <v>3582.2333333333336</v>
      </c>
      <c r="I89" s="257">
        <v>3549.5166666666673</v>
      </c>
      <c r="J89" s="257">
        <v>3669.5166666666673</v>
      </c>
      <c r="K89" s="257">
        <v>3702.2333333333336</v>
      </c>
      <c r="L89" s="257">
        <v>3729.5166666666673</v>
      </c>
      <c r="M89" s="258">
        <v>3674.95</v>
      </c>
      <c r="N89" s="258">
        <v>3614.95</v>
      </c>
      <c r="O89" s="258">
        <v>2592000</v>
      </c>
      <c r="P89" s="259">
        <v>2.3153507756425097E-4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1411</v>
      </c>
      <c r="F90" s="255">
        <v>1422.1833333333334</v>
      </c>
      <c r="G90" s="257">
        <v>1396.0666666666668</v>
      </c>
      <c r="H90" s="257">
        <v>1381.1333333333334</v>
      </c>
      <c r="I90" s="257">
        <v>1355.0166666666669</v>
      </c>
      <c r="J90" s="257">
        <v>1437.1166666666668</v>
      </c>
      <c r="K90" s="257">
        <v>1463.2333333333336</v>
      </c>
      <c r="L90" s="257">
        <v>1478.1666666666667</v>
      </c>
      <c r="M90" s="258">
        <v>1448.3</v>
      </c>
      <c r="N90" s="258">
        <v>1407.25</v>
      </c>
      <c r="O90" s="258">
        <v>199182500</v>
      </c>
      <c r="P90" s="259">
        <v>4.52323091220799E-2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595.25</v>
      </c>
      <c r="F91" s="255">
        <v>602.5</v>
      </c>
      <c r="G91" s="257">
        <v>586.54999999999995</v>
      </c>
      <c r="H91" s="257">
        <v>577.84999999999991</v>
      </c>
      <c r="I91" s="257">
        <v>561.89999999999986</v>
      </c>
      <c r="J91" s="257">
        <v>611.20000000000005</v>
      </c>
      <c r="K91" s="257">
        <v>627.15000000000009</v>
      </c>
      <c r="L91" s="257">
        <v>635.85000000000014</v>
      </c>
      <c r="M91" s="258">
        <v>618.45000000000005</v>
      </c>
      <c r="N91" s="258">
        <v>593.79999999999995</v>
      </c>
      <c r="O91" s="258">
        <v>27755200</v>
      </c>
      <c r="P91" s="259">
        <v>6.8654440726779897E-2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4739.55</v>
      </c>
      <c r="F92" s="255">
        <v>4740.3499999999995</v>
      </c>
      <c r="G92" s="257">
        <v>4715.8999999999987</v>
      </c>
      <c r="H92" s="257">
        <v>4692.2499999999991</v>
      </c>
      <c r="I92" s="257">
        <v>4667.7999999999984</v>
      </c>
      <c r="J92" s="257">
        <v>4763.9999999999991</v>
      </c>
      <c r="K92" s="257">
        <v>4788.45</v>
      </c>
      <c r="L92" s="257">
        <v>4812.0999999999995</v>
      </c>
      <c r="M92" s="258">
        <v>4764.8</v>
      </c>
      <c r="N92" s="258">
        <v>4716.7</v>
      </c>
      <c r="O92" s="258">
        <v>3229500</v>
      </c>
      <c r="P92" s="259">
        <v>-1.5636430138990489E-2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602.9</v>
      </c>
      <c r="F93" s="255">
        <v>600.98333333333335</v>
      </c>
      <c r="G93" s="257">
        <v>591.36666666666667</v>
      </c>
      <c r="H93" s="257">
        <v>579.83333333333337</v>
      </c>
      <c r="I93" s="257">
        <v>570.2166666666667</v>
      </c>
      <c r="J93" s="257">
        <v>612.51666666666665</v>
      </c>
      <c r="K93" s="257">
        <v>622.13333333333344</v>
      </c>
      <c r="L93" s="257">
        <v>633.66666666666663</v>
      </c>
      <c r="M93" s="258">
        <v>610.6</v>
      </c>
      <c r="N93" s="258">
        <v>589.45000000000005</v>
      </c>
      <c r="O93" s="258">
        <v>30951200</v>
      </c>
      <c r="P93" s="259">
        <v>-1.6460539193878458E-2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289.8</v>
      </c>
      <c r="F94" s="255">
        <v>291.63333333333338</v>
      </c>
      <c r="G94" s="257">
        <v>285.61666666666679</v>
      </c>
      <c r="H94" s="257">
        <v>281.43333333333339</v>
      </c>
      <c r="I94" s="257">
        <v>275.4166666666668</v>
      </c>
      <c r="J94" s="257">
        <v>295.81666666666678</v>
      </c>
      <c r="K94" s="257">
        <v>301.83333333333331</v>
      </c>
      <c r="L94" s="257">
        <v>306.01666666666677</v>
      </c>
      <c r="M94" s="258">
        <v>297.64999999999998</v>
      </c>
      <c r="N94" s="258">
        <v>287.45</v>
      </c>
      <c r="O94" s="258">
        <v>40380700</v>
      </c>
      <c r="P94" s="259">
        <v>-2.6201431492842535E-2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528.15</v>
      </c>
      <c r="F95" s="255">
        <v>530.94999999999993</v>
      </c>
      <c r="G95" s="257">
        <v>520.09999999999991</v>
      </c>
      <c r="H95" s="257">
        <v>512.04999999999995</v>
      </c>
      <c r="I95" s="257">
        <v>501.19999999999993</v>
      </c>
      <c r="J95" s="257">
        <v>538.99999999999989</v>
      </c>
      <c r="K95" s="257">
        <v>549.85</v>
      </c>
      <c r="L95" s="257">
        <v>557.89999999999986</v>
      </c>
      <c r="M95" s="258">
        <v>541.79999999999995</v>
      </c>
      <c r="N95" s="258">
        <v>522.9</v>
      </c>
      <c r="O95" s="258">
        <v>33002100</v>
      </c>
      <c r="P95" s="259">
        <v>-5.9368900455432664E-3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2423.5500000000002</v>
      </c>
      <c r="F96" s="255">
        <v>2426.2999999999997</v>
      </c>
      <c r="G96" s="257">
        <v>2406.8499999999995</v>
      </c>
      <c r="H96" s="257">
        <v>2390.1499999999996</v>
      </c>
      <c r="I96" s="257">
        <v>2370.6999999999994</v>
      </c>
      <c r="J96" s="257">
        <v>2442.9999999999995</v>
      </c>
      <c r="K96" s="257">
        <v>2462.4499999999994</v>
      </c>
      <c r="L96" s="257">
        <v>2479.1499999999996</v>
      </c>
      <c r="M96" s="258">
        <v>2445.75</v>
      </c>
      <c r="N96" s="258">
        <v>2409.6</v>
      </c>
      <c r="O96" s="258">
        <v>11367300</v>
      </c>
      <c r="P96" s="259">
        <v>6.2407053324835355E-3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991.65</v>
      </c>
      <c r="F97" s="255">
        <v>1003.9499999999999</v>
      </c>
      <c r="G97" s="257">
        <v>975.3</v>
      </c>
      <c r="H97" s="257">
        <v>958.95</v>
      </c>
      <c r="I97" s="257">
        <v>930.30000000000007</v>
      </c>
      <c r="J97" s="257">
        <v>1020.2999999999998</v>
      </c>
      <c r="K97" s="257">
        <v>1048.9499999999998</v>
      </c>
      <c r="L97" s="257">
        <v>1065.2999999999997</v>
      </c>
      <c r="M97" s="258">
        <v>1032.5999999999999</v>
      </c>
      <c r="N97" s="258">
        <v>987.6</v>
      </c>
      <c r="O97" s="258">
        <v>89619600</v>
      </c>
      <c r="P97" s="259">
        <v>5.1797934654913204E-2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1625.3</v>
      </c>
      <c r="F98" s="255">
        <v>1629.8833333333332</v>
      </c>
      <c r="G98" s="257">
        <v>1615.4166666666665</v>
      </c>
      <c r="H98" s="257">
        <v>1605.5333333333333</v>
      </c>
      <c r="I98" s="257">
        <v>1591.0666666666666</v>
      </c>
      <c r="J98" s="257">
        <v>1639.7666666666664</v>
      </c>
      <c r="K98" s="257">
        <v>1654.2333333333331</v>
      </c>
      <c r="L98" s="257">
        <v>1664.1166666666663</v>
      </c>
      <c r="M98" s="258">
        <v>1644.35</v>
      </c>
      <c r="N98" s="258">
        <v>1620</v>
      </c>
      <c r="O98" s="258">
        <v>2874000</v>
      </c>
      <c r="P98" s="259">
        <v>-3.3787191124558746E-2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523.04999999999995</v>
      </c>
      <c r="F99" s="255">
        <v>526.81666666666661</v>
      </c>
      <c r="G99" s="257">
        <v>517.88333333333321</v>
      </c>
      <c r="H99" s="257">
        <v>512.71666666666658</v>
      </c>
      <c r="I99" s="257">
        <v>503.78333333333319</v>
      </c>
      <c r="J99" s="257">
        <v>531.98333333333323</v>
      </c>
      <c r="K99" s="257">
        <v>540.91666666666663</v>
      </c>
      <c r="L99" s="257">
        <v>546.08333333333326</v>
      </c>
      <c r="M99" s="258">
        <v>535.75</v>
      </c>
      <c r="N99" s="258">
        <v>521.65</v>
      </c>
      <c r="O99" s="258">
        <v>11655000</v>
      </c>
      <c r="P99" s="259">
        <v>5.0446255335661622E-3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14.9</v>
      </c>
      <c r="F100" s="255">
        <v>14.933333333333332</v>
      </c>
      <c r="G100" s="257">
        <v>14.666666666666664</v>
      </c>
      <c r="H100" s="257">
        <v>14.433333333333332</v>
      </c>
      <c r="I100" s="257">
        <v>14.166666666666664</v>
      </c>
      <c r="J100" s="257">
        <v>15.166666666666664</v>
      </c>
      <c r="K100" s="257">
        <v>15.433333333333334</v>
      </c>
      <c r="L100" s="257">
        <v>15.666666666666664</v>
      </c>
      <c r="M100" s="258">
        <v>15.2</v>
      </c>
      <c r="N100" s="258">
        <v>14.7</v>
      </c>
      <c r="O100" s="258">
        <v>2034720000</v>
      </c>
      <c r="P100" s="259">
        <v>3.2056484336958284E-2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116.5</v>
      </c>
      <c r="F101" s="255">
        <v>117.66666666666667</v>
      </c>
      <c r="G101" s="257">
        <v>115.03333333333335</v>
      </c>
      <c r="H101" s="257">
        <v>113.56666666666668</v>
      </c>
      <c r="I101" s="257">
        <v>110.93333333333335</v>
      </c>
      <c r="J101" s="257">
        <v>119.13333333333334</v>
      </c>
      <c r="K101" s="257">
        <v>121.76666666666667</v>
      </c>
      <c r="L101" s="257">
        <v>123.23333333333333</v>
      </c>
      <c r="M101" s="258">
        <v>120.3</v>
      </c>
      <c r="N101" s="258">
        <v>116.2</v>
      </c>
      <c r="O101" s="258">
        <v>69560000</v>
      </c>
      <c r="P101" s="259">
        <v>1.3772498724768637E-2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80.599999999999994</v>
      </c>
      <c r="F102" s="255">
        <v>81.600000000000009</v>
      </c>
      <c r="G102" s="257">
        <v>79.450000000000017</v>
      </c>
      <c r="H102" s="257">
        <v>78.300000000000011</v>
      </c>
      <c r="I102" s="257">
        <v>76.15000000000002</v>
      </c>
      <c r="J102" s="257">
        <v>82.750000000000014</v>
      </c>
      <c r="K102" s="257">
        <v>84.90000000000002</v>
      </c>
      <c r="L102" s="257">
        <v>86.050000000000011</v>
      </c>
      <c r="M102" s="258">
        <v>83.75</v>
      </c>
      <c r="N102" s="258">
        <v>80.45</v>
      </c>
      <c r="O102" s="258">
        <v>360840000</v>
      </c>
      <c r="P102" s="259">
        <v>4.0012105229026609E-2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145.15</v>
      </c>
      <c r="F103" s="255">
        <v>146.31666666666666</v>
      </c>
      <c r="G103" s="257">
        <v>143.53333333333333</v>
      </c>
      <c r="H103" s="257">
        <v>141.91666666666666</v>
      </c>
      <c r="I103" s="257">
        <v>139.13333333333333</v>
      </c>
      <c r="J103" s="257">
        <v>147.93333333333334</v>
      </c>
      <c r="K103" s="257">
        <v>150.71666666666664</v>
      </c>
      <c r="L103" s="257">
        <v>152.33333333333334</v>
      </c>
      <c r="M103" s="258">
        <v>149.1</v>
      </c>
      <c r="N103" s="258">
        <v>144.69999999999999</v>
      </c>
      <c r="O103" s="258">
        <v>68107500</v>
      </c>
      <c r="P103" s="259">
        <v>1.856317649038192E-2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442.45</v>
      </c>
      <c r="F104" s="255">
        <v>448.3</v>
      </c>
      <c r="G104" s="257">
        <v>436.1</v>
      </c>
      <c r="H104" s="257">
        <v>429.75</v>
      </c>
      <c r="I104" s="257">
        <v>417.55</v>
      </c>
      <c r="J104" s="257">
        <v>454.65000000000003</v>
      </c>
      <c r="K104" s="257">
        <v>466.84999999999997</v>
      </c>
      <c r="L104" s="257">
        <v>473.20000000000005</v>
      </c>
      <c r="M104" s="258">
        <v>460.5</v>
      </c>
      <c r="N104" s="258">
        <v>441.95</v>
      </c>
      <c r="O104" s="258">
        <v>14617625</v>
      </c>
      <c r="P104" s="259">
        <v>-1.0517498138495904E-2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526.65</v>
      </c>
      <c r="F105" s="255">
        <v>527.48333333333335</v>
      </c>
      <c r="G105" s="257">
        <v>523.36666666666667</v>
      </c>
      <c r="H105" s="257">
        <v>520.08333333333337</v>
      </c>
      <c r="I105" s="257">
        <v>515.9666666666667</v>
      </c>
      <c r="J105" s="257">
        <v>530.76666666666665</v>
      </c>
      <c r="K105" s="257">
        <v>534.88333333333344</v>
      </c>
      <c r="L105" s="257">
        <v>538.16666666666663</v>
      </c>
      <c r="M105" s="258">
        <v>531.6</v>
      </c>
      <c r="N105" s="258">
        <v>524.20000000000005</v>
      </c>
      <c r="O105" s="258">
        <v>13914000</v>
      </c>
      <c r="P105" s="259">
        <v>-6.767622621281158E-2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238.2</v>
      </c>
      <c r="F106" s="255">
        <v>238.89999999999998</v>
      </c>
      <c r="G106" s="257">
        <v>236.94999999999996</v>
      </c>
      <c r="H106" s="257">
        <v>235.7</v>
      </c>
      <c r="I106" s="257">
        <v>233.74999999999997</v>
      </c>
      <c r="J106" s="257">
        <v>240.14999999999995</v>
      </c>
      <c r="K106" s="257">
        <v>242.1</v>
      </c>
      <c r="L106" s="257">
        <v>243.34999999999994</v>
      </c>
      <c r="M106" s="258">
        <v>240.85</v>
      </c>
      <c r="N106" s="258">
        <v>237.65</v>
      </c>
      <c r="O106" s="258">
        <v>25340200</v>
      </c>
      <c r="P106" s="259">
        <v>-3.4215328467153286E-3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2685.85</v>
      </c>
      <c r="F107" s="255">
        <v>2694.0333333333333</v>
      </c>
      <c r="G107" s="257">
        <v>2661.6666666666665</v>
      </c>
      <c r="H107" s="257">
        <v>2637.4833333333331</v>
      </c>
      <c r="I107" s="257">
        <v>2605.1166666666663</v>
      </c>
      <c r="J107" s="257">
        <v>2718.2166666666667</v>
      </c>
      <c r="K107" s="257">
        <v>2750.5833333333335</v>
      </c>
      <c r="L107" s="257">
        <v>2774.7666666666669</v>
      </c>
      <c r="M107" s="258">
        <v>2726.4</v>
      </c>
      <c r="N107" s="258">
        <v>2669.85</v>
      </c>
      <c r="O107" s="258">
        <v>894900</v>
      </c>
      <c r="P107" s="259">
        <v>-5.3916904535363144E-2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3140.85</v>
      </c>
      <c r="F108" s="255">
        <v>3151.25</v>
      </c>
      <c r="G108" s="257">
        <v>3124.65</v>
      </c>
      <c r="H108" s="257">
        <v>3108.4500000000003</v>
      </c>
      <c r="I108" s="257">
        <v>3081.8500000000004</v>
      </c>
      <c r="J108" s="257">
        <v>3167.45</v>
      </c>
      <c r="K108" s="257">
        <v>3194.05</v>
      </c>
      <c r="L108" s="257">
        <v>3210.2499999999995</v>
      </c>
      <c r="M108" s="258">
        <v>3177.85</v>
      </c>
      <c r="N108" s="258">
        <v>3135.05</v>
      </c>
      <c r="O108" s="258">
        <v>5735400</v>
      </c>
      <c r="P108" s="259">
        <v>-1.3671774235154517E-2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1484.3</v>
      </c>
      <c r="F109" s="255">
        <v>1503.2666666666664</v>
      </c>
      <c r="G109" s="257">
        <v>1457.4333333333329</v>
      </c>
      <c r="H109" s="257">
        <v>1430.5666666666666</v>
      </c>
      <c r="I109" s="257">
        <v>1384.7333333333331</v>
      </c>
      <c r="J109" s="257">
        <v>1530.1333333333328</v>
      </c>
      <c r="K109" s="257">
        <v>1575.9666666666662</v>
      </c>
      <c r="L109" s="257">
        <v>1602.8333333333326</v>
      </c>
      <c r="M109" s="258">
        <v>1549.1</v>
      </c>
      <c r="N109" s="258">
        <v>1476.4</v>
      </c>
      <c r="O109" s="258">
        <v>24735500</v>
      </c>
      <c r="P109" s="259">
        <v>7.4123851996660351E-3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228.35</v>
      </c>
      <c r="F110" s="255">
        <v>228.26666666666665</v>
      </c>
      <c r="G110" s="257">
        <v>225.6333333333333</v>
      </c>
      <c r="H110" s="257">
        <v>222.91666666666666</v>
      </c>
      <c r="I110" s="257">
        <v>220.2833333333333</v>
      </c>
      <c r="J110" s="257">
        <v>230.98333333333329</v>
      </c>
      <c r="K110" s="257">
        <v>233.61666666666662</v>
      </c>
      <c r="L110" s="257">
        <v>236.33333333333329</v>
      </c>
      <c r="M110" s="258">
        <v>230.9</v>
      </c>
      <c r="N110" s="258">
        <v>225.55</v>
      </c>
      <c r="O110" s="258">
        <v>130451200</v>
      </c>
      <c r="P110" s="259">
        <v>-3.714113631800843E-2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1701.3</v>
      </c>
      <c r="F111" s="255">
        <v>1703.1166666666668</v>
      </c>
      <c r="G111" s="257">
        <v>1690.8333333333335</v>
      </c>
      <c r="H111" s="257">
        <v>1680.3666666666668</v>
      </c>
      <c r="I111" s="257">
        <v>1668.0833333333335</v>
      </c>
      <c r="J111" s="257">
        <v>1713.5833333333335</v>
      </c>
      <c r="K111" s="257">
        <v>1725.8666666666668</v>
      </c>
      <c r="L111" s="257">
        <v>1736.3333333333335</v>
      </c>
      <c r="M111" s="258">
        <v>1715.4</v>
      </c>
      <c r="N111" s="258">
        <v>1692.65</v>
      </c>
      <c r="O111" s="258">
        <v>22747200</v>
      </c>
      <c r="P111" s="259">
        <v>-3.7838974143367668E-3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193.55</v>
      </c>
      <c r="F112" s="255">
        <v>192.98333333333335</v>
      </c>
      <c r="G112" s="257">
        <v>188.06666666666669</v>
      </c>
      <c r="H112" s="257">
        <v>182.58333333333334</v>
      </c>
      <c r="I112" s="257">
        <v>177.66666666666669</v>
      </c>
      <c r="J112" s="257">
        <v>198.4666666666667</v>
      </c>
      <c r="K112" s="257">
        <v>203.38333333333333</v>
      </c>
      <c r="L112" s="257">
        <v>208.8666666666667</v>
      </c>
      <c r="M112" s="258">
        <v>197.9</v>
      </c>
      <c r="N112" s="258">
        <v>187.5</v>
      </c>
      <c r="O112" s="258">
        <v>144563250</v>
      </c>
      <c r="P112" s="259">
        <v>-1.3046661785262597E-2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1210.45</v>
      </c>
      <c r="F113" s="255">
        <v>1222.8500000000001</v>
      </c>
      <c r="G113" s="257">
        <v>1191.5000000000002</v>
      </c>
      <c r="H113" s="257">
        <v>1172.5500000000002</v>
      </c>
      <c r="I113" s="257">
        <v>1141.2000000000003</v>
      </c>
      <c r="J113" s="257">
        <v>1241.8000000000002</v>
      </c>
      <c r="K113" s="257">
        <v>1273.1500000000001</v>
      </c>
      <c r="L113" s="257">
        <v>1292.1000000000001</v>
      </c>
      <c r="M113" s="258">
        <v>1254.2</v>
      </c>
      <c r="N113" s="258">
        <v>1203.9000000000001</v>
      </c>
      <c r="O113" s="258">
        <v>2952300</v>
      </c>
      <c r="P113" s="259">
        <v>1.9986525937570176E-2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948.55</v>
      </c>
      <c r="F114" s="255">
        <v>951.98333333333323</v>
      </c>
      <c r="G114" s="257">
        <v>941.06666666666649</v>
      </c>
      <c r="H114" s="257">
        <v>933.58333333333326</v>
      </c>
      <c r="I114" s="257">
        <v>922.66666666666652</v>
      </c>
      <c r="J114" s="257">
        <v>959.46666666666647</v>
      </c>
      <c r="K114" s="257">
        <v>970.38333333333321</v>
      </c>
      <c r="L114" s="257">
        <v>977.86666666666645</v>
      </c>
      <c r="M114" s="258">
        <v>962.9</v>
      </c>
      <c r="N114" s="258">
        <v>944.5</v>
      </c>
      <c r="O114" s="258">
        <v>17550750</v>
      </c>
      <c r="P114" s="259">
        <v>6.5739950820494809E-3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415.65</v>
      </c>
      <c r="F115" s="255">
        <v>418.7166666666667</v>
      </c>
      <c r="G115" s="257">
        <v>407.43333333333339</v>
      </c>
      <c r="H115" s="257">
        <v>399.2166666666667</v>
      </c>
      <c r="I115" s="257">
        <v>387.93333333333339</v>
      </c>
      <c r="J115" s="257">
        <v>426.93333333333339</v>
      </c>
      <c r="K115" s="257">
        <v>438.2166666666667</v>
      </c>
      <c r="L115" s="257">
        <v>446.43333333333339</v>
      </c>
      <c r="M115" s="258">
        <v>430</v>
      </c>
      <c r="N115" s="258">
        <v>410.5</v>
      </c>
      <c r="O115" s="258">
        <v>104809600</v>
      </c>
      <c r="P115" s="259">
        <v>-8.998703576603371E-4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781</v>
      </c>
      <c r="F116" s="255">
        <v>784.33333333333337</v>
      </c>
      <c r="G116" s="257">
        <v>770.06666666666672</v>
      </c>
      <c r="H116" s="257">
        <v>759.13333333333333</v>
      </c>
      <c r="I116" s="257">
        <v>744.86666666666667</v>
      </c>
      <c r="J116" s="257">
        <v>795.26666666666677</v>
      </c>
      <c r="K116" s="257">
        <v>809.53333333333342</v>
      </c>
      <c r="L116" s="257">
        <v>820.46666666666681</v>
      </c>
      <c r="M116" s="258">
        <v>798.6</v>
      </c>
      <c r="N116" s="258">
        <v>773.4</v>
      </c>
      <c r="O116" s="258">
        <v>27293750</v>
      </c>
      <c r="P116" s="259">
        <v>4.8320294523699955E-3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4225.3500000000004</v>
      </c>
      <c r="F117" s="255">
        <v>4268.8166666666666</v>
      </c>
      <c r="G117" s="257">
        <v>4170.1833333333334</v>
      </c>
      <c r="H117" s="257">
        <v>4115.0166666666664</v>
      </c>
      <c r="I117" s="257">
        <v>4016.3833333333332</v>
      </c>
      <c r="J117" s="257">
        <v>4323.9833333333336</v>
      </c>
      <c r="K117" s="257">
        <v>4422.6166666666668</v>
      </c>
      <c r="L117" s="257">
        <v>4477.7833333333338</v>
      </c>
      <c r="M117" s="258">
        <v>4367.45</v>
      </c>
      <c r="N117" s="258">
        <v>4213.6499999999996</v>
      </c>
      <c r="O117" s="258">
        <v>727250</v>
      </c>
      <c r="P117" s="259">
        <v>-1.822477219034762E-2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825.1</v>
      </c>
      <c r="F118" s="255">
        <v>831.13333333333321</v>
      </c>
      <c r="G118" s="257">
        <v>815.51666666666642</v>
      </c>
      <c r="H118" s="257">
        <v>805.93333333333317</v>
      </c>
      <c r="I118" s="257">
        <v>790.31666666666638</v>
      </c>
      <c r="J118" s="257">
        <v>840.71666666666647</v>
      </c>
      <c r="K118" s="257">
        <v>856.33333333333326</v>
      </c>
      <c r="L118" s="257">
        <v>865.91666666666652</v>
      </c>
      <c r="M118" s="258">
        <v>846.75</v>
      </c>
      <c r="N118" s="258">
        <v>821.55</v>
      </c>
      <c r="O118" s="258">
        <v>17344800</v>
      </c>
      <c r="P118" s="259">
        <v>5.9898993853501935E-3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477.25</v>
      </c>
      <c r="F119" s="255">
        <v>479.18333333333339</v>
      </c>
      <c r="G119" s="257">
        <v>471.6666666666668</v>
      </c>
      <c r="H119" s="257">
        <v>466.08333333333343</v>
      </c>
      <c r="I119" s="257">
        <v>458.56666666666683</v>
      </c>
      <c r="J119" s="257">
        <v>484.76666666666677</v>
      </c>
      <c r="K119" s="257">
        <v>492.28333333333342</v>
      </c>
      <c r="L119" s="257">
        <v>497.86666666666673</v>
      </c>
      <c r="M119" s="258">
        <v>486.7</v>
      </c>
      <c r="N119" s="258">
        <v>473.6</v>
      </c>
      <c r="O119" s="258">
        <v>18882500</v>
      </c>
      <c r="P119" s="259">
        <v>-9.1827364554637279E-3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1738.65</v>
      </c>
      <c r="F120" s="255">
        <v>1761.3500000000001</v>
      </c>
      <c r="G120" s="257">
        <v>1712.7000000000003</v>
      </c>
      <c r="H120" s="257">
        <v>1686.7500000000002</v>
      </c>
      <c r="I120" s="257">
        <v>1638.1000000000004</v>
      </c>
      <c r="J120" s="257">
        <v>1787.3000000000002</v>
      </c>
      <c r="K120" s="257">
        <v>1835.9500000000003</v>
      </c>
      <c r="L120" s="257">
        <v>1861.9</v>
      </c>
      <c r="M120" s="258">
        <v>1810</v>
      </c>
      <c r="N120" s="258">
        <v>1735.4</v>
      </c>
      <c r="O120" s="258">
        <v>29542000</v>
      </c>
      <c r="P120" s="259">
        <v>4.0094073907165392E-2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173.4</v>
      </c>
      <c r="F121" s="255">
        <v>174.76666666666665</v>
      </c>
      <c r="G121" s="257">
        <v>171.33333333333331</v>
      </c>
      <c r="H121" s="257">
        <v>169.26666666666665</v>
      </c>
      <c r="I121" s="257">
        <v>165.83333333333331</v>
      </c>
      <c r="J121" s="257">
        <v>176.83333333333331</v>
      </c>
      <c r="K121" s="257">
        <v>180.26666666666665</v>
      </c>
      <c r="L121" s="257">
        <v>182.33333333333331</v>
      </c>
      <c r="M121" s="258">
        <v>178.2</v>
      </c>
      <c r="N121" s="258">
        <v>172.7</v>
      </c>
      <c r="O121" s="258">
        <v>40979008</v>
      </c>
      <c r="P121" s="259">
        <v>9.0090090090090089E-3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2420.6</v>
      </c>
      <c r="F122" s="255">
        <v>2445.7666666666664</v>
      </c>
      <c r="G122" s="257">
        <v>2385.2333333333327</v>
      </c>
      <c r="H122" s="257">
        <v>2349.8666666666663</v>
      </c>
      <c r="I122" s="257">
        <v>2289.3333333333326</v>
      </c>
      <c r="J122" s="257">
        <v>2481.1333333333328</v>
      </c>
      <c r="K122" s="257">
        <v>2541.6666666666665</v>
      </c>
      <c r="L122" s="257">
        <v>2577.0333333333328</v>
      </c>
      <c r="M122" s="258">
        <v>2506.3000000000002</v>
      </c>
      <c r="N122" s="258">
        <v>2410.4</v>
      </c>
      <c r="O122" s="258">
        <v>1115100</v>
      </c>
      <c r="P122" s="259">
        <v>1.2254901960784314E-2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397.5</v>
      </c>
      <c r="F123" s="255">
        <v>398.36666666666662</v>
      </c>
      <c r="G123" s="257">
        <v>394.83333333333326</v>
      </c>
      <c r="H123" s="257">
        <v>392.16666666666663</v>
      </c>
      <c r="I123" s="257">
        <v>388.63333333333327</v>
      </c>
      <c r="J123" s="257">
        <v>401.03333333333325</v>
      </c>
      <c r="K123" s="257">
        <v>404.56666666666666</v>
      </c>
      <c r="L123" s="257">
        <v>407.23333333333323</v>
      </c>
      <c r="M123" s="258">
        <v>401.9</v>
      </c>
      <c r="N123" s="258">
        <v>395.7</v>
      </c>
      <c r="O123" s="258">
        <v>12617400</v>
      </c>
      <c r="P123" s="259">
        <v>-8.151810771081118E-3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653.54999999999995</v>
      </c>
      <c r="F124" s="255">
        <v>652.63333333333333</v>
      </c>
      <c r="G124" s="257">
        <v>646.36666666666667</v>
      </c>
      <c r="H124" s="257">
        <v>639.18333333333339</v>
      </c>
      <c r="I124" s="257">
        <v>632.91666666666674</v>
      </c>
      <c r="J124" s="257">
        <v>659.81666666666661</v>
      </c>
      <c r="K124" s="257">
        <v>666.08333333333326</v>
      </c>
      <c r="L124" s="257">
        <v>673.26666666666654</v>
      </c>
      <c r="M124" s="258">
        <v>658.9</v>
      </c>
      <c r="N124" s="258">
        <v>645.45000000000005</v>
      </c>
      <c r="O124" s="258">
        <v>14528000</v>
      </c>
      <c r="P124" s="259">
        <v>5.0014455044810641E-2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3353.5</v>
      </c>
      <c r="F125" s="255">
        <v>3363.1833333333329</v>
      </c>
      <c r="G125" s="257">
        <v>3302.4166666666661</v>
      </c>
      <c r="H125" s="257">
        <v>3251.333333333333</v>
      </c>
      <c r="I125" s="257">
        <v>3190.5666666666662</v>
      </c>
      <c r="J125" s="257">
        <v>3414.266666666666</v>
      </c>
      <c r="K125" s="257">
        <v>3475.0333333333333</v>
      </c>
      <c r="L125" s="257">
        <v>3526.1166666666659</v>
      </c>
      <c r="M125" s="258">
        <v>3423.95</v>
      </c>
      <c r="N125" s="258">
        <v>3312.1</v>
      </c>
      <c r="O125" s="258">
        <v>14154900</v>
      </c>
      <c r="P125" s="259">
        <v>1.3032463071109585E-2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5434.95</v>
      </c>
      <c r="F126" s="255">
        <v>5455.1166666666659</v>
      </c>
      <c r="G126" s="257">
        <v>5404.8333333333321</v>
      </c>
      <c r="H126" s="257">
        <v>5374.7166666666662</v>
      </c>
      <c r="I126" s="257">
        <v>5324.4333333333325</v>
      </c>
      <c r="J126" s="257">
        <v>5485.2333333333318</v>
      </c>
      <c r="K126" s="257">
        <v>5535.5166666666664</v>
      </c>
      <c r="L126" s="257">
        <v>5565.6333333333314</v>
      </c>
      <c r="M126" s="258">
        <v>5505.4</v>
      </c>
      <c r="N126" s="258">
        <v>5425</v>
      </c>
      <c r="O126" s="258">
        <v>2247900</v>
      </c>
      <c r="P126" s="259">
        <v>1.4761646803900325E-2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5594.85</v>
      </c>
      <c r="F127" s="255">
        <v>5599.1833333333334</v>
      </c>
      <c r="G127" s="257">
        <v>5562.3666666666668</v>
      </c>
      <c r="H127" s="257">
        <v>5529.8833333333332</v>
      </c>
      <c r="I127" s="257">
        <v>5493.0666666666666</v>
      </c>
      <c r="J127" s="257">
        <v>5631.666666666667</v>
      </c>
      <c r="K127" s="257">
        <v>5668.4833333333345</v>
      </c>
      <c r="L127" s="257">
        <v>5700.9666666666672</v>
      </c>
      <c r="M127" s="258">
        <v>5636</v>
      </c>
      <c r="N127" s="258">
        <v>5566.7</v>
      </c>
      <c r="O127" s="258">
        <v>603600</v>
      </c>
      <c r="P127" s="259">
        <v>4.6604527296937419E-3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1611.85</v>
      </c>
      <c r="F128" s="255">
        <v>1630.6166666666668</v>
      </c>
      <c r="G128" s="257">
        <v>1572.2333333333336</v>
      </c>
      <c r="H128" s="257">
        <v>1532.6166666666668</v>
      </c>
      <c r="I128" s="257">
        <v>1474.2333333333336</v>
      </c>
      <c r="J128" s="257">
        <v>1670.2333333333336</v>
      </c>
      <c r="K128" s="257">
        <v>1728.6166666666668</v>
      </c>
      <c r="L128" s="257">
        <v>1768.2333333333336</v>
      </c>
      <c r="M128" s="258">
        <v>1689</v>
      </c>
      <c r="N128" s="258">
        <v>1591</v>
      </c>
      <c r="O128" s="258">
        <v>7147650</v>
      </c>
      <c r="P128" s="259">
        <v>-0.11344227727991565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1694.8</v>
      </c>
      <c r="F129" s="255">
        <v>1709.75</v>
      </c>
      <c r="G129" s="257">
        <v>1670.75</v>
      </c>
      <c r="H129" s="257">
        <v>1646.7</v>
      </c>
      <c r="I129" s="257">
        <v>1607.7</v>
      </c>
      <c r="J129" s="257">
        <v>1733.8</v>
      </c>
      <c r="K129" s="257">
        <v>1772.8</v>
      </c>
      <c r="L129" s="257">
        <v>1796.85</v>
      </c>
      <c r="M129" s="258">
        <v>1748.75</v>
      </c>
      <c r="N129" s="258">
        <v>1685.7</v>
      </c>
      <c r="O129" s="258">
        <v>12427100</v>
      </c>
      <c r="P129" s="259">
        <v>-1.8764681497858229E-2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291.3</v>
      </c>
      <c r="F130" s="255">
        <v>293.23333333333335</v>
      </c>
      <c r="G130" s="257">
        <v>287.81666666666672</v>
      </c>
      <c r="H130" s="257">
        <v>284.33333333333337</v>
      </c>
      <c r="I130" s="257">
        <v>278.91666666666674</v>
      </c>
      <c r="J130" s="257">
        <v>296.7166666666667</v>
      </c>
      <c r="K130" s="257">
        <v>302.13333333333333</v>
      </c>
      <c r="L130" s="257">
        <v>305.61666666666667</v>
      </c>
      <c r="M130" s="258">
        <v>298.64999999999998</v>
      </c>
      <c r="N130" s="258">
        <v>289.75</v>
      </c>
      <c r="O130" s="258">
        <v>25516000</v>
      </c>
      <c r="P130" s="259">
        <v>4.4087545268461656E-3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183</v>
      </c>
      <c r="F131" s="255">
        <v>185.83333333333334</v>
      </c>
      <c r="G131" s="257">
        <v>178.11666666666667</v>
      </c>
      <c r="H131" s="257">
        <v>173.23333333333332</v>
      </c>
      <c r="I131" s="257">
        <v>165.51666666666665</v>
      </c>
      <c r="J131" s="257">
        <v>190.7166666666667</v>
      </c>
      <c r="K131" s="257">
        <v>198.43333333333334</v>
      </c>
      <c r="L131" s="257">
        <v>203.31666666666672</v>
      </c>
      <c r="M131" s="258">
        <v>193.55</v>
      </c>
      <c r="N131" s="258">
        <v>180.95</v>
      </c>
      <c r="O131" s="258">
        <v>56766000</v>
      </c>
      <c r="P131" s="259">
        <v>9.6040977483726388E-3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524.35</v>
      </c>
      <c r="F132" s="255">
        <v>525.83333333333337</v>
      </c>
      <c r="G132" s="257">
        <v>521.4666666666667</v>
      </c>
      <c r="H132" s="257">
        <v>518.58333333333337</v>
      </c>
      <c r="I132" s="257">
        <v>514.2166666666667</v>
      </c>
      <c r="J132" s="257">
        <v>528.7166666666667</v>
      </c>
      <c r="K132" s="257">
        <v>533.08333333333326</v>
      </c>
      <c r="L132" s="257">
        <v>535.9666666666667</v>
      </c>
      <c r="M132" s="258">
        <v>530.20000000000005</v>
      </c>
      <c r="N132" s="258">
        <v>522.95000000000005</v>
      </c>
      <c r="O132" s="258">
        <v>10617600</v>
      </c>
      <c r="P132" s="259">
        <v>-2.0046516779266808E-2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10772.5</v>
      </c>
      <c r="F133" s="255">
        <v>10831.266666666666</v>
      </c>
      <c r="G133" s="257">
        <v>10675.483333333334</v>
      </c>
      <c r="H133" s="257">
        <v>10578.466666666667</v>
      </c>
      <c r="I133" s="257">
        <v>10422.683333333334</v>
      </c>
      <c r="J133" s="257">
        <v>10928.283333333333</v>
      </c>
      <c r="K133" s="257">
        <v>11084.066666666666</v>
      </c>
      <c r="L133" s="257">
        <v>11181.083333333332</v>
      </c>
      <c r="M133" s="258">
        <v>10987.05</v>
      </c>
      <c r="N133" s="258">
        <v>10734.25</v>
      </c>
      <c r="O133" s="258">
        <v>2659150</v>
      </c>
      <c r="P133" s="259">
        <v>-6.1515114083537735E-2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1084.2</v>
      </c>
      <c r="F134" s="255">
        <v>1084.9000000000001</v>
      </c>
      <c r="G134" s="257">
        <v>1077.6500000000001</v>
      </c>
      <c r="H134" s="257">
        <v>1071.0999999999999</v>
      </c>
      <c r="I134" s="257">
        <v>1063.8499999999999</v>
      </c>
      <c r="J134" s="257">
        <v>1091.4500000000003</v>
      </c>
      <c r="K134" s="257">
        <v>1098.7000000000003</v>
      </c>
      <c r="L134" s="257">
        <v>1105.2500000000005</v>
      </c>
      <c r="M134" s="258">
        <v>1092.1500000000001</v>
      </c>
      <c r="N134" s="258">
        <v>1078.3499999999999</v>
      </c>
      <c r="O134" s="258">
        <v>8183700</v>
      </c>
      <c r="P134" s="259">
        <v>-1.5577635567531155E-2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3889</v>
      </c>
      <c r="F135" s="255">
        <v>3872.4833333333336</v>
      </c>
      <c r="G135" s="257">
        <v>3825.5666666666671</v>
      </c>
      <c r="H135" s="257">
        <v>3762.1333333333337</v>
      </c>
      <c r="I135" s="257">
        <v>3715.2166666666672</v>
      </c>
      <c r="J135" s="257">
        <v>3935.916666666667</v>
      </c>
      <c r="K135" s="257">
        <v>3982.833333333333</v>
      </c>
      <c r="L135" s="257">
        <v>4046.2666666666669</v>
      </c>
      <c r="M135" s="258">
        <v>3919.4</v>
      </c>
      <c r="N135" s="258">
        <v>3809.05</v>
      </c>
      <c r="O135" s="258">
        <v>2241200</v>
      </c>
      <c r="P135" s="259">
        <v>-1.5981735159817351E-2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1671.65</v>
      </c>
      <c r="F136" s="255">
        <v>1699.6666666666667</v>
      </c>
      <c r="G136" s="257">
        <v>1637.3833333333334</v>
      </c>
      <c r="H136" s="257">
        <v>1603.1166666666668</v>
      </c>
      <c r="I136" s="257">
        <v>1540.8333333333335</v>
      </c>
      <c r="J136" s="257">
        <v>1733.9333333333334</v>
      </c>
      <c r="K136" s="257">
        <v>1796.2166666666667</v>
      </c>
      <c r="L136" s="257">
        <v>1830.4833333333333</v>
      </c>
      <c r="M136" s="258">
        <v>1761.95</v>
      </c>
      <c r="N136" s="258">
        <v>1665.4</v>
      </c>
      <c r="O136" s="258">
        <v>1033600</v>
      </c>
      <c r="P136" s="259">
        <v>1.3730874852883483E-2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1000.4</v>
      </c>
      <c r="F137" s="255">
        <v>992.44999999999993</v>
      </c>
      <c r="G137" s="257">
        <v>975.99999999999989</v>
      </c>
      <c r="H137" s="257">
        <v>951.59999999999991</v>
      </c>
      <c r="I137" s="257">
        <v>935.14999999999986</v>
      </c>
      <c r="J137" s="257">
        <v>1016.8499999999999</v>
      </c>
      <c r="K137" s="257">
        <v>1033.3</v>
      </c>
      <c r="L137" s="257">
        <v>1057.6999999999998</v>
      </c>
      <c r="M137" s="258">
        <v>1008.9</v>
      </c>
      <c r="N137" s="258">
        <v>968.05</v>
      </c>
      <c r="O137" s="258">
        <v>8744800</v>
      </c>
      <c r="P137" s="259">
        <v>1.6175513619038767E-2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1487.15</v>
      </c>
      <c r="F138" s="255">
        <v>1490.3833333333332</v>
      </c>
      <c r="G138" s="257">
        <v>1475.7666666666664</v>
      </c>
      <c r="H138" s="257">
        <v>1464.3833333333332</v>
      </c>
      <c r="I138" s="257">
        <v>1449.7666666666664</v>
      </c>
      <c r="J138" s="257">
        <v>1501.7666666666664</v>
      </c>
      <c r="K138" s="257">
        <v>1516.3833333333332</v>
      </c>
      <c r="L138" s="257">
        <v>1527.7666666666664</v>
      </c>
      <c r="M138" s="258">
        <v>1505</v>
      </c>
      <c r="N138" s="258">
        <v>1479</v>
      </c>
      <c r="O138" s="258">
        <v>2444000</v>
      </c>
      <c r="P138" s="259">
        <v>-2.0519397242705996E-2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120.4</v>
      </c>
      <c r="F139" s="255">
        <v>121.14999999999999</v>
      </c>
      <c r="G139" s="257">
        <v>119.24999999999999</v>
      </c>
      <c r="H139" s="257">
        <v>118.1</v>
      </c>
      <c r="I139" s="257">
        <v>116.19999999999999</v>
      </c>
      <c r="J139" s="257">
        <v>122.29999999999998</v>
      </c>
      <c r="K139" s="257">
        <v>124.19999999999999</v>
      </c>
      <c r="L139" s="257">
        <v>125.34999999999998</v>
      </c>
      <c r="M139" s="258">
        <v>123.05</v>
      </c>
      <c r="N139" s="258">
        <v>120</v>
      </c>
      <c r="O139" s="258">
        <v>98256900</v>
      </c>
      <c r="P139" s="259">
        <v>1.1253196930946292E-2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2611.65</v>
      </c>
      <c r="F140" s="255">
        <v>2626.1166666666668</v>
      </c>
      <c r="G140" s="257">
        <v>2580.3333333333335</v>
      </c>
      <c r="H140" s="257">
        <v>2549.0166666666669</v>
      </c>
      <c r="I140" s="257">
        <v>2503.2333333333336</v>
      </c>
      <c r="J140" s="257">
        <v>2657.4333333333334</v>
      </c>
      <c r="K140" s="257">
        <v>2703.2166666666662</v>
      </c>
      <c r="L140" s="257">
        <v>2734.5333333333333</v>
      </c>
      <c r="M140" s="258">
        <v>2671.9</v>
      </c>
      <c r="N140" s="258">
        <v>2594.8000000000002</v>
      </c>
      <c r="O140" s="258">
        <v>2916925</v>
      </c>
      <c r="P140" s="259">
        <v>1.9022000192141415E-2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143381.95000000001</v>
      </c>
      <c r="F141" s="255">
        <v>143503.51666666669</v>
      </c>
      <c r="G141" s="257">
        <v>142407.28333333338</v>
      </c>
      <c r="H141" s="257">
        <v>141432.6166666667</v>
      </c>
      <c r="I141" s="257">
        <v>140336.38333333339</v>
      </c>
      <c r="J141" s="257">
        <v>144478.18333333338</v>
      </c>
      <c r="K141" s="257">
        <v>145574.41666666672</v>
      </c>
      <c r="L141" s="257">
        <v>146549.08333333337</v>
      </c>
      <c r="M141" s="258">
        <v>144599.75</v>
      </c>
      <c r="N141" s="258">
        <v>142528.85</v>
      </c>
      <c r="O141" s="258">
        <v>35685</v>
      </c>
      <c r="P141" s="259">
        <v>2.132226674298798E-2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1365.95</v>
      </c>
      <c r="F142" s="255">
        <v>1384.45</v>
      </c>
      <c r="G142" s="257">
        <v>1339.5</v>
      </c>
      <c r="H142" s="257">
        <v>1313.05</v>
      </c>
      <c r="I142" s="257">
        <v>1268.0999999999999</v>
      </c>
      <c r="J142" s="257">
        <v>1410.9</v>
      </c>
      <c r="K142" s="257">
        <v>1455.8500000000004</v>
      </c>
      <c r="L142" s="257">
        <v>1482.3000000000002</v>
      </c>
      <c r="M142" s="258">
        <v>1429.4</v>
      </c>
      <c r="N142" s="258">
        <v>1358</v>
      </c>
      <c r="O142" s="258">
        <v>5547300</v>
      </c>
      <c r="P142" s="259">
        <v>2.5729685752059393E-2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159.44999999999999</v>
      </c>
      <c r="F143" s="255">
        <v>159.54999999999998</v>
      </c>
      <c r="G143" s="257">
        <v>156.09999999999997</v>
      </c>
      <c r="H143" s="257">
        <v>152.74999999999997</v>
      </c>
      <c r="I143" s="257">
        <v>149.29999999999995</v>
      </c>
      <c r="J143" s="257">
        <v>162.89999999999998</v>
      </c>
      <c r="K143" s="257">
        <v>166.34999999999997</v>
      </c>
      <c r="L143" s="257">
        <v>169.7</v>
      </c>
      <c r="M143" s="258">
        <v>163</v>
      </c>
      <c r="N143" s="258">
        <v>156.19999999999999</v>
      </c>
      <c r="O143" s="258">
        <v>83542500</v>
      </c>
      <c r="P143" s="259">
        <v>-4.1146595506585178E-2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5511</v>
      </c>
      <c r="F144" s="255">
        <v>5486.0666666666666</v>
      </c>
      <c r="G144" s="257">
        <v>5443.6833333333334</v>
      </c>
      <c r="H144" s="257">
        <v>5376.3666666666668</v>
      </c>
      <c r="I144" s="257">
        <v>5333.9833333333336</v>
      </c>
      <c r="J144" s="257">
        <v>5553.3833333333332</v>
      </c>
      <c r="K144" s="257">
        <v>5595.7666666666664</v>
      </c>
      <c r="L144" s="257">
        <v>5663.083333333333</v>
      </c>
      <c r="M144" s="258">
        <v>5528.45</v>
      </c>
      <c r="N144" s="258">
        <v>5418.75</v>
      </c>
      <c r="O144" s="258">
        <v>1169700</v>
      </c>
      <c r="P144" s="259">
        <v>1.5100234313980734E-2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3084.65</v>
      </c>
      <c r="F145" s="255">
        <v>3088.3166666666671</v>
      </c>
      <c r="G145" s="257">
        <v>3056.6333333333341</v>
      </c>
      <c r="H145" s="257">
        <v>3028.6166666666672</v>
      </c>
      <c r="I145" s="257">
        <v>2996.9333333333343</v>
      </c>
      <c r="J145" s="257">
        <v>3116.3333333333339</v>
      </c>
      <c r="K145" s="257">
        <v>3148.0166666666673</v>
      </c>
      <c r="L145" s="257">
        <v>3176.0333333333338</v>
      </c>
      <c r="M145" s="258">
        <v>3120</v>
      </c>
      <c r="N145" s="258">
        <v>3060.3</v>
      </c>
      <c r="O145" s="258">
        <v>1784100</v>
      </c>
      <c r="P145" s="259">
        <v>3.8958770090845564E-2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2423.15</v>
      </c>
      <c r="F146" s="255">
        <v>2453.3666666666668</v>
      </c>
      <c r="G146" s="257">
        <v>2378.7833333333338</v>
      </c>
      <c r="H146" s="257">
        <v>2334.416666666667</v>
      </c>
      <c r="I146" s="257">
        <v>2259.8333333333339</v>
      </c>
      <c r="J146" s="257">
        <v>2497.7333333333336</v>
      </c>
      <c r="K146" s="257">
        <v>2572.3166666666666</v>
      </c>
      <c r="L146" s="257">
        <v>2616.6833333333334</v>
      </c>
      <c r="M146" s="258">
        <v>2527.9499999999998</v>
      </c>
      <c r="N146" s="258">
        <v>2409</v>
      </c>
      <c r="O146" s="258">
        <v>6323200</v>
      </c>
      <c r="P146" s="259">
        <v>5.4499366286438533E-2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244.9</v>
      </c>
      <c r="F147" s="255">
        <v>244.21666666666667</v>
      </c>
      <c r="G147" s="257">
        <v>241.43333333333334</v>
      </c>
      <c r="H147" s="257">
        <v>237.96666666666667</v>
      </c>
      <c r="I147" s="257">
        <v>235.18333333333334</v>
      </c>
      <c r="J147" s="257">
        <v>247.68333333333334</v>
      </c>
      <c r="K147" s="257">
        <v>250.4666666666667</v>
      </c>
      <c r="L147" s="257">
        <v>253.93333333333334</v>
      </c>
      <c r="M147" s="258">
        <v>247</v>
      </c>
      <c r="N147" s="258">
        <v>240.75</v>
      </c>
      <c r="O147" s="258">
        <v>88708500</v>
      </c>
      <c r="P147" s="259">
        <v>-2.4543520213766143E-2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332.4</v>
      </c>
      <c r="F148" s="255">
        <v>332.73333333333329</v>
      </c>
      <c r="G148" s="257">
        <v>329.26666666666659</v>
      </c>
      <c r="H148" s="257">
        <v>326.13333333333333</v>
      </c>
      <c r="I148" s="257">
        <v>322.66666666666663</v>
      </c>
      <c r="J148" s="257">
        <v>335.86666666666656</v>
      </c>
      <c r="K148" s="257">
        <v>339.33333333333326</v>
      </c>
      <c r="L148" s="257">
        <v>342.46666666666653</v>
      </c>
      <c r="M148" s="258">
        <v>336.2</v>
      </c>
      <c r="N148" s="258">
        <v>329.6</v>
      </c>
      <c r="O148" s="258">
        <v>93381000</v>
      </c>
      <c r="P148" s="259">
        <v>-7.5880758807588076E-3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1349.05</v>
      </c>
      <c r="F149" s="255">
        <v>1341.5333333333335</v>
      </c>
      <c r="G149" s="257">
        <v>1326.0666666666671</v>
      </c>
      <c r="H149" s="257">
        <v>1303.0833333333335</v>
      </c>
      <c r="I149" s="257">
        <v>1287.616666666667</v>
      </c>
      <c r="J149" s="257">
        <v>1364.5166666666671</v>
      </c>
      <c r="K149" s="257">
        <v>1379.9833333333338</v>
      </c>
      <c r="L149" s="257">
        <v>1402.9666666666672</v>
      </c>
      <c r="M149" s="258">
        <v>1357</v>
      </c>
      <c r="N149" s="258">
        <v>1318.55</v>
      </c>
      <c r="O149" s="258">
        <v>6439300</v>
      </c>
      <c r="P149" s="259">
        <v>-2.9538980905158774E-2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7263.8</v>
      </c>
      <c r="F150" s="255">
        <v>7234.05</v>
      </c>
      <c r="G150" s="257">
        <v>7085.6500000000005</v>
      </c>
      <c r="H150" s="257">
        <v>6907.5</v>
      </c>
      <c r="I150" s="257">
        <v>6759.1</v>
      </c>
      <c r="J150" s="257">
        <v>7412.2000000000007</v>
      </c>
      <c r="K150" s="257">
        <v>7560.6</v>
      </c>
      <c r="L150" s="257">
        <v>7738.7500000000009</v>
      </c>
      <c r="M150" s="258">
        <v>7382.45</v>
      </c>
      <c r="N150" s="258">
        <v>7055.9</v>
      </c>
      <c r="O150" s="258">
        <v>965200</v>
      </c>
      <c r="P150" s="259">
        <v>1.258917331095258E-2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272.10000000000002</v>
      </c>
      <c r="F151" s="255">
        <v>272.06666666666666</v>
      </c>
      <c r="G151" s="257">
        <v>268.63333333333333</v>
      </c>
      <c r="H151" s="257">
        <v>265.16666666666669</v>
      </c>
      <c r="I151" s="257">
        <v>261.73333333333335</v>
      </c>
      <c r="J151" s="257">
        <v>275.5333333333333</v>
      </c>
      <c r="K151" s="257">
        <v>278.96666666666658</v>
      </c>
      <c r="L151" s="257">
        <v>282.43333333333328</v>
      </c>
      <c r="M151" s="258">
        <v>275.5</v>
      </c>
      <c r="N151" s="258">
        <v>268.60000000000002</v>
      </c>
      <c r="O151" s="258">
        <v>98175000</v>
      </c>
      <c r="P151" s="259">
        <v>-6.3515567158944786E-3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36810</v>
      </c>
      <c r="F152" s="255">
        <v>36754.166666666664</v>
      </c>
      <c r="G152" s="257">
        <v>35940.183333333327</v>
      </c>
      <c r="H152" s="257">
        <v>35070.366666666661</v>
      </c>
      <c r="I152" s="257">
        <v>34256.383333333324</v>
      </c>
      <c r="J152" s="257">
        <v>37623.98333333333</v>
      </c>
      <c r="K152" s="257">
        <v>38437.966666666667</v>
      </c>
      <c r="L152" s="257">
        <v>39307.783333333333</v>
      </c>
      <c r="M152" s="258">
        <v>37568.15</v>
      </c>
      <c r="N152" s="258">
        <v>35884.35</v>
      </c>
      <c r="O152" s="258">
        <v>166935</v>
      </c>
      <c r="P152" s="259">
        <v>8.4380785345415571E-2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894.5</v>
      </c>
      <c r="F153" s="255">
        <v>905.55000000000007</v>
      </c>
      <c r="G153" s="257">
        <v>879.95000000000016</v>
      </c>
      <c r="H153" s="257">
        <v>865.40000000000009</v>
      </c>
      <c r="I153" s="257">
        <v>839.80000000000018</v>
      </c>
      <c r="J153" s="257">
        <v>920.10000000000014</v>
      </c>
      <c r="K153" s="257">
        <v>945.7</v>
      </c>
      <c r="L153" s="257">
        <v>960.25000000000011</v>
      </c>
      <c r="M153" s="258">
        <v>931.15</v>
      </c>
      <c r="N153" s="258">
        <v>891</v>
      </c>
      <c r="O153" s="258">
        <v>12511500</v>
      </c>
      <c r="P153" s="259">
        <v>2.0422873618452667E-3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8656.6</v>
      </c>
      <c r="F154" s="255">
        <v>8647.3333333333339</v>
      </c>
      <c r="G154" s="257">
        <v>8591.2666666666682</v>
      </c>
      <c r="H154" s="257">
        <v>8525.9333333333343</v>
      </c>
      <c r="I154" s="257">
        <v>8469.8666666666686</v>
      </c>
      <c r="J154" s="257">
        <v>8712.6666666666679</v>
      </c>
      <c r="K154" s="257">
        <v>8768.7333333333336</v>
      </c>
      <c r="L154" s="257">
        <v>8834.0666666666675</v>
      </c>
      <c r="M154" s="258">
        <v>8703.4</v>
      </c>
      <c r="N154" s="258">
        <v>8582</v>
      </c>
      <c r="O154" s="258">
        <v>1508800</v>
      </c>
      <c r="P154" s="259">
        <v>-3.3029462280354076E-3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279.85000000000002</v>
      </c>
      <c r="F155" s="255">
        <v>281.53333333333336</v>
      </c>
      <c r="G155" s="257">
        <v>277.06666666666672</v>
      </c>
      <c r="H155" s="257">
        <v>274.28333333333336</v>
      </c>
      <c r="I155" s="257">
        <v>269.81666666666672</v>
      </c>
      <c r="J155" s="257">
        <v>284.31666666666672</v>
      </c>
      <c r="K155" s="257">
        <v>288.7833333333333</v>
      </c>
      <c r="L155" s="257">
        <v>291.56666666666672</v>
      </c>
      <c r="M155" s="258">
        <v>286</v>
      </c>
      <c r="N155" s="258">
        <v>278.75</v>
      </c>
      <c r="O155" s="258">
        <v>37164000</v>
      </c>
      <c r="P155" s="259">
        <v>8.3842083842083845E-3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467.1</v>
      </c>
      <c r="F156" s="255">
        <v>467.91666666666669</v>
      </c>
      <c r="G156" s="257">
        <v>461.33333333333337</v>
      </c>
      <c r="H156" s="257">
        <v>455.56666666666666</v>
      </c>
      <c r="I156" s="257">
        <v>448.98333333333335</v>
      </c>
      <c r="J156" s="257">
        <v>473.68333333333339</v>
      </c>
      <c r="K156" s="257">
        <v>480.26666666666677</v>
      </c>
      <c r="L156" s="257">
        <v>486.03333333333342</v>
      </c>
      <c r="M156" s="258">
        <v>474.5</v>
      </c>
      <c r="N156" s="258">
        <v>462.15</v>
      </c>
      <c r="O156" s="258">
        <v>63344625</v>
      </c>
      <c r="P156" s="259">
        <v>-5.7174137826166288E-3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2627.8</v>
      </c>
      <c r="F157" s="255">
        <v>2655.5166666666664</v>
      </c>
      <c r="G157" s="257">
        <v>2584.1833333333329</v>
      </c>
      <c r="H157" s="257">
        <v>2540.5666666666666</v>
      </c>
      <c r="I157" s="257">
        <v>2469.2333333333331</v>
      </c>
      <c r="J157" s="257">
        <v>2699.1333333333328</v>
      </c>
      <c r="K157" s="257">
        <v>2770.4666666666667</v>
      </c>
      <c r="L157" s="257">
        <v>2814.0833333333326</v>
      </c>
      <c r="M157" s="258">
        <v>2726.85</v>
      </c>
      <c r="N157" s="258">
        <v>2611.9</v>
      </c>
      <c r="O157" s="258">
        <v>3582250</v>
      </c>
      <c r="P157" s="259">
        <v>-1.2474155754651965E-2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3473.8</v>
      </c>
      <c r="F158" s="255">
        <v>3441.2166666666672</v>
      </c>
      <c r="G158" s="257">
        <v>3392.6333333333341</v>
      </c>
      <c r="H158" s="257">
        <v>3311.4666666666672</v>
      </c>
      <c r="I158" s="257">
        <v>3262.8833333333341</v>
      </c>
      <c r="J158" s="257">
        <v>3522.3833333333341</v>
      </c>
      <c r="K158" s="257">
        <v>3570.9666666666672</v>
      </c>
      <c r="L158" s="257">
        <v>3652.1333333333341</v>
      </c>
      <c r="M158" s="258">
        <v>3489.8</v>
      </c>
      <c r="N158" s="258">
        <v>3360.05</v>
      </c>
      <c r="O158" s="258">
        <v>2663750</v>
      </c>
      <c r="P158" s="259">
        <v>0.3067206279126809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124.4</v>
      </c>
      <c r="F159" s="255">
        <v>124.93333333333332</v>
      </c>
      <c r="G159" s="257">
        <v>122.56666666666665</v>
      </c>
      <c r="H159" s="257">
        <v>120.73333333333332</v>
      </c>
      <c r="I159" s="257">
        <v>118.36666666666665</v>
      </c>
      <c r="J159" s="257">
        <v>126.76666666666665</v>
      </c>
      <c r="K159" s="257">
        <v>129.13333333333333</v>
      </c>
      <c r="L159" s="257">
        <v>130.96666666666664</v>
      </c>
      <c r="M159" s="258">
        <v>127.3</v>
      </c>
      <c r="N159" s="258">
        <v>123.1</v>
      </c>
      <c r="O159" s="258">
        <v>274136000</v>
      </c>
      <c r="P159" s="259">
        <v>2.8452234460818151E-2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4331.05</v>
      </c>
      <c r="F160" s="255">
        <v>4362.95</v>
      </c>
      <c r="G160" s="257">
        <v>4277.8999999999996</v>
      </c>
      <c r="H160" s="257">
        <v>4224.75</v>
      </c>
      <c r="I160" s="257">
        <v>4139.7</v>
      </c>
      <c r="J160" s="257">
        <v>4416.0999999999995</v>
      </c>
      <c r="K160" s="257">
        <v>4501.1500000000005</v>
      </c>
      <c r="L160" s="257">
        <v>4554.2999999999993</v>
      </c>
      <c r="M160" s="258">
        <v>4448</v>
      </c>
      <c r="N160" s="258">
        <v>4309.8</v>
      </c>
      <c r="O160" s="258">
        <v>2402600</v>
      </c>
      <c r="P160" s="259">
        <v>-2.436449281247462E-2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273.35000000000002</v>
      </c>
      <c r="F161" s="255">
        <v>275.55</v>
      </c>
      <c r="G161" s="257">
        <v>266.15000000000003</v>
      </c>
      <c r="H161" s="257">
        <v>258.95000000000005</v>
      </c>
      <c r="I161" s="257">
        <v>249.55000000000007</v>
      </c>
      <c r="J161" s="257">
        <v>282.75</v>
      </c>
      <c r="K161" s="257">
        <v>292.14999999999998</v>
      </c>
      <c r="L161" s="257">
        <v>299.34999999999997</v>
      </c>
      <c r="M161" s="258">
        <v>284.95</v>
      </c>
      <c r="N161" s="258">
        <v>268.35000000000002</v>
      </c>
      <c r="O161" s="258">
        <v>72900000</v>
      </c>
      <c r="P161" s="259">
        <v>0.22719835161505364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1433.35</v>
      </c>
      <c r="F162" s="255">
        <v>1430.0666666666666</v>
      </c>
      <c r="G162" s="257">
        <v>1420.2833333333333</v>
      </c>
      <c r="H162" s="257">
        <v>1407.2166666666667</v>
      </c>
      <c r="I162" s="257">
        <v>1397.4333333333334</v>
      </c>
      <c r="J162" s="257">
        <v>1443.1333333333332</v>
      </c>
      <c r="K162" s="257">
        <v>1452.9166666666665</v>
      </c>
      <c r="L162" s="257">
        <v>1465.9833333333331</v>
      </c>
      <c r="M162" s="258">
        <v>1439.85</v>
      </c>
      <c r="N162" s="258">
        <v>1417</v>
      </c>
      <c r="O162" s="258">
        <v>6467637</v>
      </c>
      <c r="P162" s="259">
        <v>-8.7949101796407185E-3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977.75</v>
      </c>
      <c r="F163" s="255">
        <v>985.18333333333339</v>
      </c>
      <c r="G163" s="257">
        <v>964.61666666666679</v>
      </c>
      <c r="H163" s="257">
        <v>951.48333333333335</v>
      </c>
      <c r="I163" s="257">
        <v>930.91666666666674</v>
      </c>
      <c r="J163" s="257">
        <v>998.31666666666683</v>
      </c>
      <c r="K163" s="257">
        <v>1018.8833333333334</v>
      </c>
      <c r="L163" s="257">
        <v>1032.0166666666669</v>
      </c>
      <c r="M163" s="258">
        <v>1005.75</v>
      </c>
      <c r="N163" s="258">
        <v>972.05</v>
      </c>
      <c r="O163" s="258">
        <v>2808400</v>
      </c>
      <c r="P163" s="259">
        <v>-1.0482180293501049E-2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257</v>
      </c>
      <c r="F164" s="255">
        <v>260.25</v>
      </c>
      <c r="G164" s="257">
        <v>251.5</v>
      </c>
      <c r="H164" s="257">
        <v>246</v>
      </c>
      <c r="I164" s="257">
        <v>237.25</v>
      </c>
      <c r="J164" s="257">
        <v>265.75</v>
      </c>
      <c r="K164" s="257">
        <v>274.5</v>
      </c>
      <c r="L164" s="257">
        <v>280</v>
      </c>
      <c r="M164" s="258">
        <v>269</v>
      </c>
      <c r="N164" s="258">
        <v>254.75</v>
      </c>
      <c r="O164" s="258">
        <v>68325000</v>
      </c>
      <c r="P164" s="259">
        <v>-1.8389483514115366E-2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510.85</v>
      </c>
      <c r="F165" s="255">
        <v>514.13333333333333</v>
      </c>
      <c r="G165" s="257">
        <v>502.7166666666667</v>
      </c>
      <c r="H165" s="257">
        <v>494.58333333333337</v>
      </c>
      <c r="I165" s="257">
        <v>483.16666666666674</v>
      </c>
      <c r="J165" s="257">
        <v>522.26666666666665</v>
      </c>
      <c r="K165" s="257">
        <v>533.68333333333339</v>
      </c>
      <c r="L165" s="257">
        <v>541.81666666666661</v>
      </c>
      <c r="M165" s="258">
        <v>525.54999999999995</v>
      </c>
      <c r="N165" s="258">
        <v>506</v>
      </c>
      <c r="O165" s="258">
        <v>36936000</v>
      </c>
      <c r="P165" s="259">
        <v>8.8495575221238937E-3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2916.5</v>
      </c>
      <c r="F166" s="255">
        <v>2907.1666666666665</v>
      </c>
      <c r="G166" s="257">
        <v>2880.4833333333331</v>
      </c>
      <c r="H166" s="257">
        <v>2844.4666666666667</v>
      </c>
      <c r="I166" s="257">
        <v>2817.7833333333333</v>
      </c>
      <c r="J166" s="257">
        <v>2943.1833333333329</v>
      </c>
      <c r="K166" s="257">
        <v>2969.8666666666663</v>
      </c>
      <c r="L166" s="257">
        <v>3005.8833333333328</v>
      </c>
      <c r="M166" s="258">
        <v>2933.85</v>
      </c>
      <c r="N166" s="258">
        <v>2871.15</v>
      </c>
      <c r="O166" s="258">
        <v>35091250</v>
      </c>
      <c r="P166" s="259">
        <v>5.0335810743079717E-3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138.75</v>
      </c>
      <c r="F167" s="255">
        <v>140.54999999999998</v>
      </c>
      <c r="G167" s="257">
        <v>135.84999999999997</v>
      </c>
      <c r="H167" s="257">
        <v>132.94999999999999</v>
      </c>
      <c r="I167" s="257">
        <v>128.24999999999997</v>
      </c>
      <c r="J167" s="257">
        <v>143.44999999999996</v>
      </c>
      <c r="K167" s="257">
        <v>148.14999999999995</v>
      </c>
      <c r="L167" s="257">
        <v>151.04999999999995</v>
      </c>
      <c r="M167" s="258">
        <v>145.25</v>
      </c>
      <c r="N167" s="258">
        <v>137.65</v>
      </c>
      <c r="O167" s="258">
        <v>171848000</v>
      </c>
      <c r="P167" s="259">
        <v>-4.1240794465521091E-2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715.45</v>
      </c>
      <c r="F168" s="255">
        <v>719.06666666666661</v>
      </c>
      <c r="G168" s="257">
        <v>709.38333333333321</v>
      </c>
      <c r="H168" s="257">
        <v>703.31666666666661</v>
      </c>
      <c r="I168" s="257">
        <v>693.63333333333321</v>
      </c>
      <c r="J168" s="257">
        <v>725.13333333333321</v>
      </c>
      <c r="K168" s="257">
        <v>734.81666666666661</v>
      </c>
      <c r="L168" s="257">
        <v>740.88333333333321</v>
      </c>
      <c r="M168" s="258">
        <v>728.75</v>
      </c>
      <c r="N168" s="258">
        <v>713</v>
      </c>
      <c r="O168" s="258">
        <v>23956000</v>
      </c>
      <c r="P168" s="259">
        <v>3.3370142867002552E-2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1467.1</v>
      </c>
      <c r="F169" s="255">
        <v>1476.5166666666667</v>
      </c>
      <c r="G169" s="257">
        <v>1455.0333333333333</v>
      </c>
      <c r="H169" s="257">
        <v>1442.9666666666667</v>
      </c>
      <c r="I169" s="257">
        <v>1421.4833333333333</v>
      </c>
      <c r="J169" s="257">
        <v>1488.5833333333333</v>
      </c>
      <c r="K169" s="257">
        <v>1510.0666666666664</v>
      </c>
      <c r="L169" s="257">
        <v>1522.1333333333332</v>
      </c>
      <c r="M169" s="258">
        <v>1498</v>
      </c>
      <c r="N169" s="258">
        <v>1464.45</v>
      </c>
      <c r="O169" s="258">
        <v>7063500</v>
      </c>
      <c r="P169" s="259">
        <v>3.3582089552238806E-2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702.75</v>
      </c>
      <c r="F170" s="255">
        <v>701.4</v>
      </c>
      <c r="G170" s="257">
        <v>681.9</v>
      </c>
      <c r="H170" s="257">
        <v>661.05</v>
      </c>
      <c r="I170" s="257">
        <v>641.54999999999995</v>
      </c>
      <c r="J170" s="257">
        <v>722.25</v>
      </c>
      <c r="K170" s="257">
        <v>741.75</v>
      </c>
      <c r="L170" s="257">
        <v>762.6</v>
      </c>
      <c r="M170" s="258">
        <v>720.9</v>
      </c>
      <c r="N170" s="258">
        <v>680.55</v>
      </c>
      <c r="O170" s="258">
        <v>119940000</v>
      </c>
      <c r="P170" s="259">
        <v>-5.1404031176966056E-2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27535.15</v>
      </c>
      <c r="F171" s="255">
        <v>27782.833333333332</v>
      </c>
      <c r="G171" s="257">
        <v>27152.316666666666</v>
      </c>
      <c r="H171" s="257">
        <v>26769.483333333334</v>
      </c>
      <c r="I171" s="257">
        <v>26138.966666666667</v>
      </c>
      <c r="J171" s="257">
        <v>28165.666666666664</v>
      </c>
      <c r="K171" s="257">
        <v>28796.183333333334</v>
      </c>
      <c r="L171" s="257">
        <v>29179.016666666663</v>
      </c>
      <c r="M171" s="258">
        <v>28413.35</v>
      </c>
      <c r="N171" s="258">
        <v>27400</v>
      </c>
      <c r="O171" s="258">
        <v>225875</v>
      </c>
      <c r="P171" s="259">
        <v>4.6323103647944411E-2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4250.8999999999996</v>
      </c>
      <c r="F172" s="255">
        <v>4282.2833333333328</v>
      </c>
      <c r="G172" s="257">
        <v>4208.5666666666657</v>
      </c>
      <c r="H172" s="257">
        <v>4166.2333333333327</v>
      </c>
      <c r="I172" s="257">
        <v>4092.5166666666655</v>
      </c>
      <c r="J172" s="257">
        <v>4324.6166666666659</v>
      </c>
      <c r="K172" s="257">
        <v>4398.333333333333</v>
      </c>
      <c r="L172" s="257">
        <v>4440.6666666666661</v>
      </c>
      <c r="M172" s="258">
        <v>4356</v>
      </c>
      <c r="N172" s="258">
        <v>4239.95</v>
      </c>
      <c r="O172" s="258">
        <v>1354350</v>
      </c>
      <c r="P172" s="259">
        <v>-2.2412299696838459E-2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2304</v>
      </c>
      <c r="F173" s="255">
        <v>2312.5833333333335</v>
      </c>
      <c r="G173" s="257">
        <v>2285.4666666666672</v>
      </c>
      <c r="H173" s="257">
        <v>2266.9333333333338</v>
      </c>
      <c r="I173" s="257">
        <v>2239.8166666666675</v>
      </c>
      <c r="J173" s="257">
        <v>2331.1166666666668</v>
      </c>
      <c r="K173" s="257">
        <v>2358.2333333333327</v>
      </c>
      <c r="L173" s="257">
        <v>2376.7666666666664</v>
      </c>
      <c r="M173" s="258">
        <v>2339.6999999999998</v>
      </c>
      <c r="N173" s="258">
        <v>2294.0500000000002</v>
      </c>
      <c r="O173" s="258">
        <v>4179000</v>
      </c>
      <c r="P173" s="259">
        <v>1.345943979628956E-2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2361.8000000000002</v>
      </c>
      <c r="F174" s="255">
        <v>2380.9</v>
      </c>
      <c r="G174" s="257">
        <v>2333.9</v>
      </c>
      <c r="H174" s="257">
        <v>2306</v>
      </c>
      <c r="I174" s="257">
        <v>2259</v>
      </c>
      <c r="J174" s="257">
        <v>2408.8000000000002</v>
      </c>
      <c r="K174" s="257">
        <v>2455.8000000000002</v>
      </c>
      <c r="L174" s="257">
        <v>2483.7000000000003</v>
      </c>
      <c r="M174" s="258">
        <v>2427.9</v>
      </c>
      <c r="N174" s="258">
        <v>2353</v>
      </c>
      <c r="O174" s="258">
        <v>7129800</v>
      </c>
      <c r="P174" s="259">
        <v>-8.4083074077188262E-4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1492.75</v>
      </c>
      <c r="F175" s="255">
        <v>1491.8166666666666</v>
      </c>
      <c r="G175" s="257">
        <v>1484.7333333333331</v>
      </c>
      <c r="H175" s="257">
        <v>1476.7166666666665</v>
      </c>
      <c r="I175" s="257">
        <v>1469.633333333333</v>
      </c>
      <c r="J175" s="257">
        <v>1499.8333333333333</v>
      </c>
      <c r="K175" s="257">
        <v>1506.9166666666667</v>
      </c>
      <c r="L175" s="257">
        <v>1514.9333333333334</v>
      </c>
      <c r="M175" s="258">
        <v>1498.9</v>
      </c>
      <c r="N175" s="258">
        <v>1483.8</v>
      </c>
      <c r="O175" s="258">
        <v>15350300</v>
      </c>
      <c r="P175" s="259">
        <v>3.4777833707042511E-3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637.5</v>
      </c>
      <c r="F176" s="255">
        <v>641.56666666666661</v>
      </c>
      <c r="G176" s="257">
        <v>630.83333333333326</v>
      </c>
      <c r="H176" s="257">
        <v>624.16666666666663</v>
      </c>
      <c r="I176" s="257">
        <v>613.43333333333328</v>
      </c>
      <c r="J176" s="257">
        <v>648.23333333333323</v>
      </c>
      <c r="K176" s="257">
        <v>658.96666666666658</v>
      </c>
      <c r="L176" s="257">
        <v>665.63333333333321</v>
      </c>
      <c r="M176" s="258">
        <v>652.29999999999995</v>
      </c>
      <c r="N176" s="258">
        <v>634.9</v>
      </c>
      <c r="O176" s="258">
        <v>6547500</v>
      </c>
      <c r="P176" s="259">
        <v>-9.0805902383654935E-3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737.55</v>
      </c>
      <c r="F177" s="255">
        <v>743.23333333333323</v>
      </c>
      <c r="G177" s="257">
        <v>725.36666666666645</v>
      </c>
      <c r="H177" s="257">
        <v>713.18333333333317</v>
      </c>
      <c r="I177" s="257">
        <v>695.31666666666638</v>
      </c>
      <c r="J177" s="257">
        <v>755.41666666666652</v>
      </c>
      <c r="K177" s="257">
        <v>773.2833333333333</v>
      </c>
      <c r="L177" s="257">
        <v>785.46666666666658</v>
      </c>
      <c r="M177" s="258">
        <v>761.1</v>
      </c>
      <c r="N177" s="258">
        <v>731.05</v>
      </c>
      <c r="O177" s="258">
        <v>5533000</v>
      </c>
      <c r="P177" s="259">
        <v>2.8247537632410332E-2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969.3</v>
      </c>
      <c r="F178" s="255">
        <v>975.03333333333342</v>
      </c>
      <c r="G178" s="257">
        <v>959.46666666666681</v>
      </c>
      <c r="H178" s="257">
        <v>949.63333333333344</v>
      </c>
      <c r="I178" s="257">
        <v>934.06666666666683</v>
      </c>
      <c r="J178" s="257">
        <v>984.86666666666679</v>
      </c>
      <c r="K178" s="257">
        <v>1000.4333333333334</v>
      </c>
      <c r="L178" s="257">
        <v>1010.2666666666668</v>
      </c>
      <c r="M178" s="258">
        <v>990.6</v>
      </c>
      <c r="N178" s="258">
        <v>965.2</v>
      </c>
      <c r="O178" s="258">
        <v>14368750</v>
      </c>
      <c r="P178" s="259">
        <v>2.1865889212827989E-3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1764.65</v>
      </c>
      <c r="F179" s="255">
        <v>1750.4833333333333</v>
      </c>
      <c r="G179" s="257">
        <v>1719.3666666666668</v>
      </c>
      <c r="H179" s="257">
        <v>1674.0833333333335</v>
      </c>
      <c r="I179" s="257">
        <v>1642.9666666666669</v>
      </c>
      <c r="J179" s="257">
        <v>1795.7666666666667</v>
      </c>
      <c r="K179" s="257">
        <v>1826.883333333333</v>
      </c>
      <c r="L179" s="257">
        <v>1872.1666666666665</v>
      </c>
      <c r="M179" s="258">
        <v>1781.6</v>
      </c>
      <c r="N179" s="258">
        <v>1705.2</v>
      </c>
      <c r="O179" s="258">
        <v>6846000</v>
      </c>
      <c r="P179" s="259">
        <v>7.8534856242615206E-2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1142.55</v>
      </c>
      <c r="F180" s="255">
        <v>1147.2333333333333</v>
      </c>
      <c r="G180" s="257">
        <v>1125.4666666666667</v>
      </c>
      <c r="H180" s="257">
        <v>1108.3833333333334</v>
      </c>
      <c r="I180" s="257">
        <v>1086.6166666666668</v>
      </c>
      <c r="J180" s="257">
        <v>1164.3166666666666</v>
      </c>
      <c r="K180" s="257">
        <v>1186.0833333333335</v>
      </c>
      <c r="L180" s="257">
        <v>1203.1666666666665</v>
      </c>
      <c r="M180" s="258">
        <v>1169</v>
      </c>
      <c r="N180" s="258">
        <v>1130.1500000000001</v>
      </c>
      <c r="O180" s="258">
        <v>13689000</v>
      </c>
      <c r="P180" s="259">
        <v>9.871668311944718E-4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929.2</v>
      </c>
      <c r="F181" s="255">
        <v>932.01666666666677</v>
      </c>
      <c r="G181" s="257">
        <v>921.23333333333358</v>
      </c>
      <c r="H181" s="257">
        <v>913.26666666666677</v>
      </c>
      <c r="I181" s="257">
        <v>902.48333333333358</v>
      </c>
      <c r="J181" s="257">
        <v>939.98333333333358</v>
      </c>
      <c r="K181" s="257">
        <v>950.76666666666665</v>
      </c>
      <c r="L181" s="257">
        <v>958.73333333333358</v>
      </c>
      <c r="M181" s="258">
        <v>942.8</v>
      </c>
      <c r="N181" s="258">
        <v>924.05</v>
      </c>
      <c r="O181" s="258">
        <v>66281025</v>
      </c>
      <c r="P181" s="259">
        <v>1.2252448313384113E-2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409.45</v>
      </c>
      <c r="F182" s="255">
        <v>405.5333333333333</v>
      </c>
      <c r="G182" s="257">
        <v>398.41666666666663</v>
      </c>
      <c r="H182" s="257">
        <v>387.38333333333333</v>
      </c>
      <c r="I182" s="257">
        <v>380.26666666666665</v>
      </c>
      <c r="J182" s="257">
        <v>416.56666666666661</v>
      </c>
      <c r="K182" s="257">
        <v>423.68333333333328</v>
      </c>
      <c r="L182" s="257">
        <v>434.71666666666658</v>
      </c>
      <c r="M182" s="258">
        <v>412.65</v>
      </c>
      <c r="N182" s="258">
        <v>394.5</v>
      </c>
      <c r="O182" s="258">
        <v>95306625</v>
      </c>
      <c r="P182" s="259">
        <v>8.7158421146633323E-3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144.25</v>
      </c>
      <c r="F183" s="255">
        <v>144.68333333333334</v>
      </c>
      <c r="G183" s="257">
        <v>143.06666666666666</v>
      </c>
      <c r="H183" s="257">
        <v>141.88333333333333</v>
      </c>
      <c r="I183" s="257">
        <v>140.26666666666665</v>
      </c>
      <c r="J183" s="257">
        <v>145.86666666666667</v>
      </c>
      <c r="K183" s="257">
        <v>147.48333333333335</v>
      </c>
      <c r="L183" s="257">
        <v>148.66666666666669</v>
      </c>
      <c r="M183" s="258">
        <v>146.30000000000001</v>
      </c>
      <c r="N183" s="258">
        <v>143.5</v>
      </c>
      <c r="O183" s="258">
        <v>208065000</v>
      </c>
      <c r="P183" s="259">
        <v>-1.9313026571613739E-2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4152.55</v>
      </c>
      <c r="F184" s="255">
        <v>4141.0333333333338</v>
      </c>
      <c r="G184" s="257">
        <v>4111.5166666666673</v>
      </c>
      <c r="H184" s="257">
        <v>4070.4833333333336</v>
      </c>
      <c r="I184" s="257">
        <v>4040.9666666666672</v>
      </c>
      <c r="J184" s="257">
        <v>4182.0666666666675</v>
      </c>
      <c r="K184" s="257">
        <v>4211.5833333333339</v>
      </c>
      <c r="L184" s="257">
        <v>4252.6166666666677</v>
      </c>
      <c r="M184" s="258">
        <v>4170.55</v>
      </c>
      <c r="N184" s="258">
        <v>4100</v>
      </c>
      <c r="O184" s="258">
        <v>11816525</v>
      </c>
      <c r="P184" s="259">
        <v>-2.3443827374754138E-2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1312.8</v>
      </c>
      <c r="F185" s="255">
        <v>1318.6333333333332</v>
      </c>
      <c r="G185" s="257">
        <v>1302.4666666666665</v>
      </c>
      <c r="H185" s="257">
        <v>1292.1333333333332</v>
      </c>
      <c r="I185" s="257">
        <v>1275.9666666666665</v>
      </c>
      <c r="J185" s="257">
        <v>1328.9666666666665</v>
      </c>
      <c r="K185" s="257">
        <v>1345.1333333333334</v>
      </c>
      <c r="L185" s="257">
        <v>1355.4666666666665</v>
      </c>
      <c r="M185" s="258">
        <v>1334.8</v>
      </c>
      <c r="N185" s="258">
        <v>1308.3</v>
      </c>
      <c r="O185" s="258">
        <v>12436800</v>
      </c>
      <c r="P185" s="259">
        <v>-7.7549066539013885E-3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3561.65</v>
      </c>
      <c r="F186" s="255">
        <v>3569.2666666666664</v>
      </c>
      <c r="G186" s="257">
        <v>3511.833333333333</v>
      </c>
      <c r="H186" s="257">
        <v>3462.0166666666664</v>
      </c>
      <c r="I186" s="257">
        <v>3404.583333333333</v>
      </c>
      <c r="J186" s="257">
        <v>3619.083333333333</v>
      </c>
      <c r="K186" s="257">
        <v>3676.5166666666664</v>
      </c>
      <c r="L186" s="257">
        <v>3726.333333333333</v>
      </c>
      <c r="M186" s="258">
        <v>3626.7</v>
      </c>
      <c r="N186" s="258">
        <v>3519.45</v>
      </c>
      <c r="O186" s="258">
        <v>5719700</v>
      </c>
      <c r="P186" s="259">
        <v>-1.5482860413277908E-2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2638.25</v>
      </c>
      <c r="F187" s="255">
        <v>2645.4166666666665</v>
      </c>
      <c r="G187" s="257">
        <v>2624.8833333333332</v>
      </c>
      <c r="H187" s="257">
        <v>2611.5166666666669</v>
      </c>
      <c r="I187" s="257">
        <v>2590.9833333333336</v>
      </c>
      <c r="J187" s="257">
        <v>2658.7833333333328</v>
      </c>
      <c r="K187" s="257">
        <v>2679.3166666666666</v>
      </c>
      <c r="L187" s="257">
        <v>2692.6833333333325</v>
      </c>
      <c r="M187" s="258">
        <v>2665.95</v>
      </c>
      <c r="N187" s="258">
        <v>2632.05</v>
      </c>
      <c r="O187" s="258">
        <v>1604000</v>
      </c>
      <c r="P187" s="259">
        <v>-6.5035614741406006E-3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3853.15</v>
      </c>
      <c r="F188" s="255">
        <v>3810.75</v>
      </c>
      <c r="G188" s="257">
        <v>3671.5</v>
      </c>
      <c r="H188" s="257">
        <v>3489.85</v>
      </c>
      <c r="I188" s="257">
        <v>3350.6</v>
      </c>
      <c r="J188" s="257">
        <v>3992.4</v>
      </c>
      <c r="K188" s="257">
        <v>4131.6499999999996</v>
      </c>
      <c r="L188" s="257">
        <v>4313.3</v>
      </c>
      <c r="M188" s="258">
        <v>3950</v>
      </c>
      <c r="N188" s="258">
        <v>3629.1</v>
      </c>
      <c r="O188" s="258">
        <v>3360000</v>
      </c>
      <c r="P188" s="259">
        <v>-9.3948872829252503E-2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2040.1</v>
      </c>
      <c r="F189" s="255">
        <v>2050.8333333333335</v>
      </c>
      <c r="G189" s="257">
        <v>2023.166666666667</v>
      </c>
      <c r="H189" s="257">
        <v>2006.2333333333336</v>
      </c>
      <c r="I189" s="257">
        <v>1978.5666666666671</v>
      </c>
      <c r="J189" s="257">
        <v>2067.7666666666669</v>
      </c>
      <c r="K189" s="257">
        <v>2095.4333333333338</v>
      </c>
      <c r="L189" s="257">
        <v>2112.3666666666668</v>
      </c>
      <c r="M189" s="258">
        <v>2078.5</v>
      </c>
      <c r="N189" s="258">
        <v>2033.9</v>
      </c>
      <c r="O189" s="258">
        <v>4700150</v>
      </c>
      <c r="P189" s="259">
        <v>-7.4648928307464897E-3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1763</v>
      </c>
      <c r="F190" s="255">
        <v>1771.6666666666667</v>
      </c>
      <c r="G190" s="257">
        <v>1736.3333333333335</v>
      </c>
      <c r="H190" s="257">
        <v>1709.6666666666667</v>
      </c>
      <c r="I190" s="257">
        <v>1674.3333333333335</v>
      </c>
      <c r="J190" s="257">
        <v>1798.3333333333335</v>
      </c>
      <c r="K190" s="257">
        <v>1833.666666666667</v>
      </c>
      <c r="L190" s="257">
        <v>1860.3333333333335</v>
      </c>
      <c r="M190" s="258">
        <v>1807</v>
      </c>
      <c r="N190" s="258">
        <v>1745</v>
      </c>
      <c r="O190" s="258">
        <v>2730800</v>
      </c>
      <c r="P190" s="259">
        <v>3.3454435361792309E-2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10036.700000000001</v>
      </c>
      <c r="F191" s="255">
        <v>10113.016666666668</v>
      </c>
      <c r="G191" s="257">
        <v>9920.5333333333365</v>
      </c>
      <c r="H191" s="257">
        <v>9804.3666666666686</v>
      </c>
      <c r="I191" s="257">
        <v>9611.8833333333369</v>
      </c>
      <c r="J191" s="257">
        <v>10229.183333333336</v>
      </c>
      <c r="K191" s="257">
        <v>10421.66666666667</v>
      </c>
      <c r="L191" s="257">
        <v>10537.833333333336</v>
      </c>
      <c r="M191" s="258">
        <v>10305.5</v>
      </c>
      <c r="N191" s="258">
        <v>9996.85</v>
      </c>
      <c r="O191" s="258">
        <v>1907300</v>
      </c>
      <c r="P191" s="259">
        <v>5.853812888935766E-3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465</v>
      </c>
      <c r="F192" s="255">
        <v>468.86666666666662</v>
      </c>
      <c r="G192" s="257">
        <v>457.23333333333323</v>
      </c>
      <c r="H192" s="257">
        <v>449.46666666666664</v>
      </c>
      <c r="I192" s="257">
        <v>437.83333333333326</v>
      </c>
      <c r="J192" s="257">
        <v>476.63333333333321</v>
      </c>
      <c r="K192" s="257">
        <v>488.26666666666654</v>
      </c>
      <c r="L192" s="257">
        <v>496.03333333333319</v>
      </c>
      <c r="M192" s="258">
        <v>480.5</v>
      </c>
      <c r="N192" s="258">
        <v>461.1</v>
      </c>
      <c r="O192" s="258">
        <v>44330000</v>
      </c>
      <c r="P192" s="259">
        <v>-3.4923869360955456E-2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279.60000000000002</v>
      </c>
      <c r="F193" s="255">
        <v>281.36666666666662</v>
      </c>
      <c r="G193" s="257">
        <v>275.53333333333325</v>
      </c>
      <c r="H193" s="257">
        <v>271.46666666666664</v>
      </c>
      <c r="I193" s="257">
        <v>265.63333333333327</v>
      </c>
      <c r="J193" s="257">
        <v>285.43333333333322</v>
      </c>
      <c r="K193" s="257">
        <v>291.26666666666659</v>
      </c>
      <c r="L193" s="257">
        <v>295.3333333333332</v>
      </c>
      <c r="M193" s="258">
        <v>287.2</v>
      </c>
      <c r="N193" s="258">
        <v>277.3</v>
      </c>
      <c r="O193" s="258">
        <v>99813100</v>
      </c>
      <c r="P193" s="259">
        <v>2.7033271719038819E-3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1066.25</v>
      </c>
      <c r="F194" s="255">
        <v>1059.0666666666666</v>
      </c>
      <c r="G194" s="257">
        <v>1046.1333333333332</v>
      </c>
      <c r="H194" s="257">
        <v>1026.0166666666667</v>
      </c>
      <c r="I194" s="257">
        <v>1013.0833333333333</v>
      </c>
      <c r="J194" s="257">
        <v>1079.1833333333332</v>
      </c>
      <c r="K194" s="257">
        <v>1092.1166666666666</v>
      </c>
      <c r="L194" s="257">
        <v>1112.2333333333331</v>
      </c>
      <c r="M194" s="258">
        <v>1072</v>
      </c>
      <c r="N194" s="258">
        <v>1038.95</v>
      </c>
      <c r="O194" s="258">
        <v>6517200</v>
      </c>
      <c r="P194" s="259">
        <v>-3.199358345958471E-2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490.85</v>
      </c>
      <c r="F195" s="255">
        <v>493.41666666666669</v>
      </c>
      <c r="G195" s="257">
        <v>485.23333333333335</v>
      </c>
      <c r="H195" s="257">
        <v>479.61666666666667</v>
      </c>
      <c r="I195" s="257">
        <v>471.43333333333334</v>
      </c>
      <c r="J195" s="257">
        <v>499.03333333333336</v>
      </c>
      <c r="K195" s="257">
        <v>507.21666666666664</v>
      </c>
      <c r="L195" s="257">
        <v>512.83333333333337</v>
      </c>
      <c r="M195" s="258">
        <v>501.6</v>
      </c>
      <c r="N195" s="258">
        <v>487.8</v>
      </c>
      <c r="O195" s="258">
        <v>49722000</v>
      </c>
      <c r="P195" s="259">
        <v>1.6529179060995432E-2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194.35</v>
      </c>
      <c r="F196" s="255">
        <v>191.73333333333335</v>
      </c>
      <c r="G196" s="257">
        <v>187.56666666666669</v>
      </c>
      <c r="H196" s="257">
        <v>180.78333333333333</v>
      </c>
      <c r="I196" s="257">
        <v>176.61666666666667</v>
      </c>
      <c r="J196" s="257">
        <v>198.51666666666671</v>
      </c>
      <c r="K196" s="257">
        <v>202.68333333333334</v>
      </c>
      <c r="L196" s="257">
        <v>209.46666666666673</v>
      </c>
      <c r="M196" s="258">
        <v>195.9</v>
      </c>
      <c r="N196" s="258">
        <v>184.95</v>
      </c>
      <c r="O196" s="258">
        <v>102207000</v>
      </c>
      <c r="P196" s="259">
        <v>-4.5392137633444476E-2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806.15</v>
      </c>
      <c r="F197" s="255">
        <v>805.35</v>
      </c>
      <c r="G197" s="257">
        <v>797.30000000000007</v>
      </c>
      <c r="H197" s="257">
        <v>788.45</v>
      </c>
      <c r="I197" s="257">
        <v>780.40000000000009</v>
      </c>
      <c r="J197" s="257">
        <v>814.2</v>
      </c>
      <c r="K197" s="257">
        <v>822.25</v>
      </c>
      <c r="L197" s="257">
        <v>831.1</v>
      </c>
      <c r="M197" s="258">
        <v>813.4</v>
      </c>
      <c r="N197" s="258">
        <v>796.5</v>
      </c>
      <c r="O197" s="258">
        <v>7558200</v>
      </c>
      <c r="P197" s="259">
        <v>-2.9693818601964184E-2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45331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4" t="s">
        <v>16</v>
      </c>
      <c r="B8" s="326"/>
      <c r="C8" s="329" t="s">
        <v>20</v>
      </c>
      <c r="D8" s="329" t="s">
        <v>21</v>
      </c>
      <c r="E8" s="321" t="s">
        <v>22</v>
      </c>
      <c r="F8" s="322"/>
      <c r="G8" s="323"/>
      <c r="H8" s="321" t="s">
        <v>23</v>
      </c>
      <c r="I8" s="322"/>
      <c r="J8" s="323"/>
      <c r="K8" s="26"/>
      <c r="L8" s="48"/>
      <c r="M8" s="48"/>
      <c r="N8" s="1"/>
      <c r="O8" s="1"/>
    </row>
    <row r="9" spans="1:15" ht="36" customHeight="1">
      <c r="A9" s="325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21717.95</v>
      </c>
      <c r="D10" s="34">
        <v>21798.100000000002</v>
      </c>
      <c r="E10" s="34">
        <v>21585.150000000005</v>
      </c>
      <c r="F10" s="34">
        <v>21452.350000000002</v>
      </c>
      <c r="G10" s="34">
        <v>21239.400000000005</v>
      </c>
      <c r="H10" s="34">
        <v>21930.900000000005</v>
      </c>
      <c r="I10" s="34">
        <v>22143.850000000002</v>
      </c>
      <c r="J10" s="34">
        <v>22276.650000000005</v>
      </c>
      <c r="K10" s="34">
        <v>22011.05</v>
      </c>
      <c r="L10" s="34">
        <v>21665.3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45012</v>
      </c>
      <c r="D11" s="34">
        <v>45362.316666666673</v>
      </c>
      <c r="E11" s="34">
        <v>44543.433333333349</v>
      </c>
      <c r="F11" s="34">
        <v>44074.866666666676</v>
      </c>
      <c r="G11" s="34">
        <v>43255.983333333352</v>
      </c>
      <c r="H11" s="34">
        <v>45830.883333333346</v>
      </c>
      <c r="I11" s="34">
        <v>46649.766666666663</v>
      </c>
      <c r="J11" s="34">
        <v>47118.333333333343</v>
      </c>
      <c r="K11" s="34">
        <v>46181.2</v>
      </c>
      <c r="L11" s="34">
        <v>44893.75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5818</v>
      </c>
      <c r="D12" s="36">
        <v>5821.6166666666659</v>
      </c>
      <c r="E12" s="36">
        <v>5759.4333333333316</v>
      </c>
      <c r="F12" s="36">
        <v>5700.8666666666659</v>
      </c>
      <c r="G12" s="36">
        <v>5638.6833333333316</v>
      </c>
      <c r="H12" s="36">
        <v>5880.1833333333316</v>
      </c>
      <c r="I12" s="36">
        <v>5942.3666666666659</v>
      </c>
      <c r="J12" s="36">
        <v>6000.9333333333316</v>
      </c>
      <c r="K12" s="36">
        <v>5883.8</v>
      </c>
      <c r="L12" s="36">
        <v>5763.05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8006.05</v>
      </c>
      <c r="D13" s="36">
        <v>8004.2333333333336</v>
      </c>
      <c r="E13" s="36">
        <v>7954.3666666666668</v>
      </c>
      <c r="F13" s="36">
        <v>7902.6833333333334</v>
      </c>
      <c r="G13" s="36">
        <v>7852.8166666666666</v>
      </c>
      <c r="H13" s="36">
        <v>8055.916666666667</v>
      </c>
      <c r="I13" s="36">
        <v>8105.7833333333338</v>
      </c>
      <c r="J13" s="36">
        <v>8157.4666666666672</v>
      </c>
      <c r="K13" s="36">
        <v>8054.1</v>
      </c>
      <c r="L13" s="36">
        <v>7952.55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37851.599999999999</v>
      </c>
      <c r="D14" s="36">
        <v>37859.616666666669</v>
      </c>
      <c r="E14" s="36">
        <v>37617.733333333337</v>
      </c>
      <c r="F14" s="36">
        <v>37383.866666666669</v>
      </c>
      <c r="G14" s="36">
        <v>37141.983333333337</v>
      </c>
      <c r="H14" s="36">
        <v>38093.483333333337</v>
      </c>
      <c r="I14" s="36">
        <v>38335.366666666669</v>
      </c>
      <c r="J14" s="36">
        <v>38569.233333333337</v>
      </c>
      <c r="K14" s="36">
        <v>38101.5</v>
      </c>
      <c r="L14" s="36">
        <v>37625.75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9420.7999999999993</v>
      </c>
      <c r="D15" s="36">
        <v>9425.35</v>
      </c>
      <c r="E15" s="36">
        <v>9326.7000000000007</v>
      </c>
      <c r="F15" s="36">
        <v>9232.6</v>
      </c>
      <c r="G15" s="36">
        <v>9133.9500000000007</v>
      </c>
      <c r="H15" s="36">
        <v>9519.4500000000007</v>
      </c>
      <c r="I15" s="36">
        <v>9618.0999999999985</v>
      </c>
      <c r="J15" s="36">
        <v>9712.2000000000007</v>
      </c>
      <c r="K15" s="36">
        <v>9524</v>
      </c>
      <c r="L15" s="36">
        <v>9331.25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13948.6</v>
      </c>
      <c r="D16" s="36">
        <v>13977.25</v>
      </c>
      <c r="E16" s="36">
        <v>13889</v>
      </c>
      <c r="F16" s="36">
        <v>13829.4</v>
      </c>
      <c r="G16" s="36">
        <v>13741.15</v>
      </c>
      <c r="H16" s="36">
        <v>14036.85</v>
      </c>
      <c r="I16" s="36">
        <v>14125.1</v>
      </c>
      <c r="J16" s="36">
        <v>14184.7</v>
      </c>
      <c r="K16" s="36">
        <v>14065.5</v>
      </c>
      <c r="L16" s="36">
        <v>13917.65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4450.3999999999996</v>
      </c>
      <c r="D17" s="36">
        <v>4500.166666666667</v>
      </c>
      <c r="E17" s="36">
        <v>4390.3333333333339</v>
      </c>
      <c r="F17" s="36">
        <v>4330.2666666666673</v>
      </c>
      <c r="G17" s="36">
        <v>4220.4333333333343</v>
      </c>
      <c r="H17" s="36">
        <v>4560.2333333333336</v>
      </c>
      <c r="I17" s="36">
        <v>4670.0666666666675</v>
      </c>
      <c r="J17" s="36">
        <v>4730.1333333333332</v>
      </c>
      <c r="K17" s="31">
        <v>4610</v>
      </c>
      <c r="L17" s="31">
        <v>4440.1000000000004</v>
      </c>
      <c r="M17" s="31">
        <v>1.3218700000000001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28258.3</v>
      </c>
      <c r="D18" s="36">
        <v>28410.399999999998</v>
      </c>
      <c r="E18" s="36">
        <v>27972.949999999997</v>
      </c>
      <c r="F18" s="36">
        <v>27687.599999999999</v>
      </c>
      <c r="G18" s="36">
        <v>27250.149999999998</v>
      </c>
      <c r="H18" s="36">
        <v>28695.749999999996</v>
      </c>
      <c r="I18" s="36">
        <v>29133.200000000001</v>
      </c>
      <c r="J18" s="36">
        <v>29418.549999999996</v>
      </c>
      <c r="K18" s="31">
        <v>28847.85</v>
      </c>
      <c r="L18" s="31">
        <v>28125.05</v>
      </c>
      <c r="M18" s="31">
        <v>0.16916999999999999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186.95</v>
      </c>
      <c r="D19" s="36">
        <v>188.03333333333333</v>
      </c>
      <c r="E19" s="36">
        <v>184.26666666666665</v>
      </c>
      <c r="F19" s="36">
        <v>181.58333333333331</v>
      </c>
      <c r="G19" s="36">
        <v>177.81666666666663</v>
      </c>
      <c r="H19" s="36">
        <v>190.71666666666667</v>
      </c>
      <c r="I19" s="36">
        <v>194.48333333333338</v>
      </c>
      <c r="J19" s="36">
        <v>197.16666666666669</v>
      </c>
      <c r="K19" s="31">
        <v>191.8</v>
      </c>
      <c r="L19" s="31">
        <v>185.35</v>
      </c>
      <c r="M19" s="31">
        <v>92.303150000000002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258.75</v>
      </c>
      <c r="D20" s="36">
        <v>260.86666666666667</v>
      </c>
      <c r="E20" s="36">
        <v>255.73333333333335</v>
      </c>
      <c r="F20" s="36">
        <v>252.7166666666667</v>
      </c>
      <c r="G20" s="36">
        <v>247.58333333333337</v>
      </c>
      <c r="H20" s="36">
        <v>263.88333333333333</v>
      </c>
      <c r="I20" s="36">
        <v>269.01666666666665</v>
      </c>
      <c r="J20" s="36">
        <v>272.0333333333333</v>
      </c>
      <c r="K20" s="31">
        <v>266</v>
      </c>
      <c r="L20" s="31">
        <v>257.85000000000002</v>
      </c>
      <c r="M20" s="31">
        <v>64.486350000000002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2510.85</v>
      </c>
      <c r="D21" s="36">
        <v>2518.0499999999997</v>
      </c>
      <c r="E21" s="36">
        <v>2496.1499999999996</v>
      </c>
      <c r="F21" s="36">
        <v>2481.4499999999998</v>
      </c>
      <c r="G21" s="36">
        <v>2459.5499999999997</v>
      </c>
      <c r="H21" s="36">
        <v>2532.7499999999995</v>
      </c>
      <c r="I21" s="36">
        <v>2554.65</v>
      </c>
      <c r="J21" s="36">
        <v>2569.3499999999995</v>
      </c>
      <c r="K21" s="31">
        <v>2539.9499999999998</v>
      </c>
      <c r="L21" s="31">
        <v>2503.35</v>
      </c>
      <c r="M21" s="31">
        <v>1.9066799999999999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3168.6</v>
      </c>
      <c r="D22" s="36">
        <v>3186.7666666666664</v>
      </c>
      <c r="E22" s="36">
        <v>3127.9333333333329</v>
      </c>
      <c r="F22" s="36">
        <v>3087.2666666666664</v>
      </c>
      <c r="G22" s="36">
        <v>3028.4333333333329</v>
      </c>
      <c r="H22" s="36">
        <v>3227.4333333333329</v>
      </c>
      <c r="I22" s="36">
        <v>3286.2666666666669</v>
      </c>
      <c r="J22" s="36">
        <v>3326.9333333333329</v>
      </c>
      <c r="K22" s="31">
        <v>3245.6</v>
      </c>
      <c r="L22" s="31">
        <v>3146.1</v>
      </c>
      <c r="M22" s="31">
        <v>16.790040000000001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1827.95</v>
      </c>
      <c r="D23" s="36">
        <v>1855.3166666666666</v>
      </c>
      <c r="E23" s="36">
        <v>1792.6333333333332</v>
      </c>
      <c r="F23" s="36">
        <v>1757.3166666666666</v>
      </c>
      <c r="G23" s="36">
        <v>1694.6333333333332</v>
      </c>
      <c r="H23" s="36">
        <v>1890.6333333333332</v>
      </c>
      <c r="I23" s="36">
        <v>1953.3166666666666</v>
      </c>
      <c r="J23" s="36">
        <v>1988.6333333333332</v>
      </c>
      <c r="K23" s="31">
        <v>1918</v>
      </c>
      <c r="L23" s="31">
        <v>1820</v>
      </c>
      <c r="M23" s="31">
        <v>16.985279999999999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1245.2</v>
      </c>
      <c r="D24" s="36">
        <v>1248.8166666666666</v>
      </c>
      <c r="E24" s="36">
        <v>1233.1333333333332</v>
      </c>
      <c r="F24" s="36">
        <v>1221.0666666666666</v>
      </c>
      <c r="G24" s="36">
        <v>1205.3833333333332</v>
      </c>
      <c r="H24" s="36">
        <v>1260.8833333333332</v>
      </c>
      <c r="I24" s="36">
        <v>1276.5666666666666</v>
      </c>
      <c r="J24" s="36">
        <v>1288.6333333333332</v>
      </c>
      <c r="K24" s="31">
        <v>1264.5</v>
      </c>
      <c r="L24" s="31">
        <v>1236.75</v>
      </c>
      <c r="M24" s="31">
        <v>33.54609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563.70000000000005</v>
      </c>
      <c r="D25" s="36">
        <v>567.83333333333337</v>
      </c>
      <c r="E25" s="36">
        <v>556.86666666666679</v>
      </c>
      <c r="F25" s="36">
        <v>550.03333333333342</v>
      </c>
      <c r="G25" s="36">
        <v>539.06666666666683</v>
      </c>
      <c r="H25" s="36">
        <v>574.66666666666674</v>
      </c>
      <c r="I25" s="36">
        <v>585.63333333333321</v>
      </c>
      <c r="J25" s="36">
        <v>592.4666666666667</v>
      </c>
      <c r="K25" s="31">
        <v>578.79999999999995</v>
      </c>
      <c r="L25" s="31">
        <v>561</v>
      </c>
      <c r="M25" s="31">
        <v>22.14893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5311.15</v>
      </c>
      <c r="D26" s="36">
        <v>5272.1333333333332</v>
      </c>
      <c r="E26" s="36">
        <v>5166.8666666666668</v>
      </c>
      <c r="F26" s="36">
        <v>5022.5833333333339</v>
      </c>
      <c r="G26" s="36">
        <v>4917.3166666666675</v>
      </c>
      <c r="H26" s="36">
        <v>5416.4166666666661</v>
      </c>
      <c r="I26" s="36">
        <v>5521.6833333333325</v>
      </c>
      <c r="J26" s="36">
        <v>5665.9666666666653</v>
      </c>
      <c r="K26" s="31">
        <v>5377.4</v>
      </c>
      <c r="L26" s="31">
        <v>5127.8500000000004</v>
      </c>
      <c r="M26" s="31">
        <v>6.1136799999999996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563.35</v>
      </c>
      <c r="D27" s="36">
        <v>564.75</v>
      </c>
      <c r="E27" s="36">
        <v>558.25</v>
      </c>
      <c r="F27" s="36">
        <v>553.15</v>
      </c>
      <c r="G27" s="36">
        <v>546.65</v>
      </c>
      <c r="H27" s="36">
        <v>569.85</v>
      </c>
      <c r="I27" s="36">
        <v>576.35</v>
      </c>
      <c r="J27" s="36">
        <v>581.45000000000005</v>
      </c>
      <c r="K27" s="31">
        <v>571.25</v>
      </c>
      <c r="L27" s="31">
        <v>559.65</v>
      </c>
      <c r="M27" s="31">
        <v>20.89376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6231</v>
      </c>
      <c r="D28" s="36">
        <v>6248.0666666666666</v>
      </c>
      <c r="E28" s="36">
        <v>6132.9333333333334</v>
      </c>
      <c r="F28" s="36">
        <v>6034.8666666666668</v>
      </c>
      <c r="G28" s="36">
        <v>5919.7333333333336</v>
      </c>
      <c r="H28" s="36">
        <v>6346.1333333333332</v>
      </c>
      <c r="I28" s="36">
        <v>6461.2666666666664</v>
      </c>
      <c r="J28" s="36">
        <v>6559.333333333333</v>
      </c>
      <c r="K28" s="31">
        <v>6363.2</v>
      </c>
      <c r="L28" s="31">
        <v>6150</v>
      </c>
      <c r="M28" s="31">
        <v>7.9445499999999996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538.79999999999995</v>
      </c>
      <c r="D29" s="36">
        <v>544.74999999999989</v>
      </c>
      <c r="E29" s="36">
        <v>531.5999999999998</v>
      </c>
      <c r="F29" s="36">
        <v>524.39999999999986</v>
      </c>
      <c r="G29" s="36">
        <v>511.24999999999977</v>
      </c>
      <c r="H29" s="36">
        <v>551.94999999999982</v>
      </c>
      <c r="I29" s="36">
        <v>565.09999999999991</v>
      </c>
      <c r="J29" s="36">
        <v>572.29999999999984</v>
      </c>
      <c r="K29" s="31">
        <v>557.9</v>
      </c>
      <c r="L29" s="31">
        <v>537.54999999999995</v>
      </c>
      <c r="M29" s="31">
        <v>22.078769999999999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</v>
      </c>
      <c r="D30" s="36">
        <v>175.93333333333331</v>
      </c>
      <c r="E30" s="36">
        <v>173.16666666666663</v>
      </c>
      <c r="F30" s="36">
        <v>170.33333333333331</v>
      </c>
      <c r="G30" s="36">
        <v>167.56666666666663</v>
      </c>
      <c r="H30" s="36">
        <v>178.76666666666662</v>
      </c>
      <c r="I30" s="36">
        <v>181.53333333333333</v>
      </c>
      <c r="J30" s="36">
        <v>184.36666666666662</v>
      </c>
      <c r="K30" s="31">
        <v>178.7</v>
      </c>
      <c r="L30" s="31">
        <v>173.1</v>
      </c>
      <c r="M30" s="31">
        <v>151.64312000000001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2929.6</v>
      </c>
      <c r="D31" s="36">
        <v>2949.7166666666672</v>
      </c>
      <c r="E31" s="36">
        <v>2899.6833333333343</v>
      </c>
      <c r="F31" s="36">
        <v>2869.7666666666673</v>
      </c>
      <c r="G31" s="36">
        <v>2819.7333333333345</v>
      </c>
      <c r="H31" s="36">
        <v>2979.6333333333341</v>
      </c>
      <c r="I31" s="36">
        <v>3029.666666666667</v>
      </c>
      <c r="J31" s="36">
        <v>3059.5833333333339</v>
      </c>
      <c r="K31" s="31">
        <v>2999.75</v>
      </c>
      <c r="L31" s="31">
        <v>2919.8</v>
      </c>
      <c r="M31" s="31">
        <v>16.336539999999999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1873.45</v>
      </c>
      <c r="D32" s="36">
        <v>1884.6833333333332</v>
      </c>
      <c r="E32" s="36">
        <v>1858.3666666666663</v>
      </c>
      <c r="F32" s="36">
        <v>1843.2833333333331</v>
      </c>
      <c r="G32" s="36">
        <v>1816.9666666666662</v>
      </c>
      <c r="H32" s="36">
        <v>1899.7666666666664</v>
      </c>
      <c r="I32" s="36">
        <v>1926.0833333333335</v>
      </c>
      <c r="J32" s="36">
        <v>1941.1666666666665</v>
      </c>
      <c r="K32" s="31">
        <v>1911</v>
      </c>
      <c r="L32" s="31">
        <v>1869.6</v>
      </c>
      <c r="M32" s="31">
        <v>4.79678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1023.1</v>
      </c>
      <c r="D33" s="36">
        <v>1034.7</v>
      </c>
      <c r="E33" s="36">
        <v>1004.4000000000001</v>
      </c>
      <c r="F33" s="36">
        <v>985.7</v>
      </c>
      <c r="G33" s="36">
        <v>955.40000000000009</v>
      </c>
      <c r="H33" s="36">
        <v>1053.4000000000001</v>
      </c>
      <c r="I33" s="36">
        <v>1083.6999999999998</v>
      </c>
      <c r="J33" s="36">
        <v>1102.4000000000001</v>
      </c>
      <c r="K33" s="31">
        <v>1065</v>
      </c>
      <c r="L33" s="31">
        <v>1016</v>
      </c>
      <c r="M33" s="31">
        <v>37.143479999999997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595.6</v>
      </c>
      <c r="D34" s="36">
        <v>605.13333333333333</v>
      </c>
      <c r="E34" s="36">
        <v>584.4666666666667</v>
      </c>
      <c r="F34" s="36">
        <v>573.33333333333337</v>
      </c>
      <c r="G34" s="36">
        <v>552.66666666666674</v>
      </c>
      <c r="H34" s="36">
        <v>616.26666666666665</v>
      </c>
      <c r="I34" s="36">
        <v>636.93333333333339</v>
      </c>
      <c r="J34" s="36">
        <v>648.06666666666661</v>
      </c>
      <c r="K34" s="31">
        <v>625.79999999999995</v>
      </c>
      <c r="L34" s="31">
        <v>594</v>
      </c>
      <c r="M34" s="31">
        <v>38.623840000000001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1002.6</v>
      </c>
      <c r="D35" s="36">
        <v>1010</v>
      </c>
      <c r="E35" s="36">
        <v>990.2</v>
      </c>
      <c r="F35" s="36">
        <v>977.80000000000007</v>
      </c>
      <c r="G35" s="36">
        <v>958.00000000000011</v>
      </c>
      <c r="H35" s="36">
        <v>1022.4</v>
      </c>
      <c r="I35" s="36">
        <v>1042.1999999999998</v>
      </c>
      <c r="J35" s="36">
        <v>1054.5999999999999</v>
      </c>
      <c r="K35" s="31">
        <v>1029.8</v>
      </c>
      <c r="L35" s="31">
        <v>997.6</v>
      </c>
      <c r="M35" s="31">
        <v>32.351309999999998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348.65</v>
      </c>
      <c r="D36" s="36">
        <v>351.34999999999997</v>
      </c>
      <c r="E36" s="36">
        <v>345.24999999999994</v>
      </c>
      <c r="F36" s="36">
        <v>341.84999999999997</v>
      </c>
      <c r="G36" s="36">
        <v>335.74999999999994</v>
      </c>
      <c r="H36" s="36">
        <v>354.74999999999994</v>
      </c>
      <c r="I36" s="36">
        <v>360.84999999999997</v>
      </c>
      <c r="J36" s="36">
        <v>364.24999999999994</v>
      </c>
      <c r="K36" s="31">
        <v>357.45</v>
      </c>
      <c r="L36" s="31">
        <v>347.95</v>
      </c>
      <c r="M36" s="31">
        <v>12.877319999999999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1035.9000000000001</v>
      </c>
      <c r="D37" s="36">
        <v>1047.7166666666667</v>
      </c>
      <c r="E37" s="36">
        <v>1019.8333333333335</v>
      </c>
      <c r="F37" s="36">
        <v>1003.7666666666669</v>
      </c>
      <c r="G37" s="36">
        <v>975.88333333333367</v>
      </c>
      <c r="H37" s="36">
        <v>1063.7833333333333</v>
      </c>
      <c r="I37" s="36">
        <v>1091.6666666666665</v>
      </c>
      <c r="J37" s="36">
        <v>1107.7333333333331</v>
      </c>
      <c r="K37" s="31">
        <v>1075.5999999999999</v>
      </c>
      <c r="L37" s="31">
        <v>1031.6500000000001</v>
      </c>
      <c r="M37" s="31">
        <v>98.691410000000005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7757.25</v>
      </c>
      <c r="D38" s="36">
        <v>7736.2833333333328</v>
      </c>
      <c r="E38" s="36">
        <v>7689.1166666666659</v>
      </c>
      <c r="F38" s="36">
        <v>7620.9833333333327</v>
      </c>
      <c r="G38" s="36">
        <v>7573.8166666666657</v>
      </c>
      <c r="H38" s="36">
        <v>7804.4166666666661</v>
      </c>
      <c r="I38" s="36">
        <v>7851.5833333333339</v>
      </c>
      <c r="J38" s="36">
        <v>7919.7166666666662</v>
      </c>
      <c r="K38" s="31">
        <v>7783.45</v>
      </c>
      <c r="L38" s="31">
        <v>7668.15</v>
      </c>
      <c r="M38" s="31">
        <v>2.8253699999999999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1570.55</v>
      </c>
      <c r="D39" s="36">
        <v>1581.1666666666667</v>
      </c>
      <c r="E39" s="36">
        <v>1554.3833333333334</v>
      </c>
      <c r="F39" s="36">
        <v>1538.2166666666667</v>
      </c>
      <c r="G39" s="36">
        <v>1511.4333333333334</v>
      </c>
      <c r="H39" s="36">
        <v>1597.3333333333335</v>
      </c>
      <c r="I39" s="36">
        <v>1624.1166666666668</v>
      </c>
      <c r="J39" s="36">
        <v>1640.2833333333335</v>
      </c>
      <c r="K39" s="31">
        <v>1607.95</v>
      </c>
      <c r="L39" s="31">
        <v>1565</v>
      </c>
      <c r="M39" s="31">
        <v>14.86674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8674.0499999999993</v>
      </c>
      <c r="D40" s="36">
        <v>8657.9833333333318</v>
      </c>
      <c r="E40" s="36">
        <v>8591.0666666666639</v>
      </c>
      <c r="F40" s="36">
        <v>8508.0833333333321</v>
      </c>
      <c r="G40" s="36">
        <v>8441.1666666666642</v>
      </c>
      <c r="H40" s="36">
        <v>8740.9666666666635</v>
      </c>
      <c r="I40" s="36">
        <v>8807.8833333333314</v>
      </c>
      <c r="J40" s="36">
        <v>8890.8666666666631</v>
      </c>
      <c r="K40" s="31">
        <v>8724.9</v>
      </c>
      <c r="L40" s="31">
        <v>8575</v>
      </c>
      <c r="M40" s="31">
        <v>0.38779999999999998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6575.65</v>
      </c>
      <c r="D41" s="36">
        <v>6616.6166666666659</v>
      </c>
      <c r="E41" s="36">
        <v>6495.7333333333318</v>
      </c>
      <c r="F41" s="36">
        <v>6415.8166666666657</v>
      </c>
      <c r="G41" s="36">
        <v>6294.9333333333316</v>
      </c>
      <c r="H41" s="36">
        <v>6696.5333333333319</v>
      </c>
      <c r="I41" s="36">
        <v>6817.4166666666652</v>
      </c>
      <c r="J41" s="36">
        <v>6897.3333333333321</v>
      </c>
      <c r="K41" s="31">
        <v>6737.5</v>
      </c>
      <c r="L41" s="31">
        <v>6536.7</v>
      </c>
      <c r="M41" s="31">
        <v>21.932089999999999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2311.5</v>
      </c>
      <c r="D42" s="36">
        <v>2327.0499999999997</v>
      </c>
      <c r="E42" s="36">
        <v>2288.4499999999994</v>
      </c>
      <c r="F42" s="36">
        <v>2265.3999999999996</v>
      </c>
      <c r="G42" s="36">
        <v>2226.7999999999993</v>
      </c>
      <c r="H42" s="36">
        <v>2350.0999999999995</v>
      </c>
      <c r="I42" s="36">
        <v>2388.6999999999998</v>
      </c>
      <c r="J42" s="36">
        <v>2411.7499999999995</v>
      </c>
      <c r="K42" s="31">
        <v>2365.65</v>
      </c>
      <c r="L42" s="31">
        <v>2304</v>
      </c>
      <c r="M42" s="31">
        <v>1.94937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214.15</v>
      </c>
      <c r="D43" s="36">
        <v>215.71666666666667</v>
      </c>
      <c r="E43" s="36">
        <v>211.53333333333333</v>
      </c>
      <c r="F43" s="36">
        <v>208.91666666666666</v>
      </c>
      <c r="G43" s="36">
        <v>204.73333333333332</v>
      </c>
      <c r="H43" s="36">
        <v>218.33333333333334</v>
      </c>
      <c r="I43" s="36">
        <v>222.51666666666668</v>
      </c>
      <c r="J43" s="36">
        <v>225.13333333333335</v>
      </c>
      <c r="K43" s="31">
        <v>219.9</v>
      </c>
      <c r="L43" s="31">
        <v>213.1</v>
      </c>
      <c r="M43" s="31">
        <v>107.03085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253.1</v>
      </c>
      <c r="D44" s="36">
        <v>252.15</v>
      </c>
      <c r="E44" s="36">
        <v>248</v>
      </c>
      <c r="F44" s="36">
        <v>242.9</v>
      </c>
      <c r="G44" s="36">
        <v>238.75</v>
      </c>
      <c r="H44" s="36">
        <v>257.25</v>
      </c>
      <c r="I44" s="36">
        <v>261.40000000000003</v>
      </c>
      <c r="J44" s="36">
        <v>266.5</v>
      </c>
      <c r="K44" s="31">
        <v>256.3</v>
      </c>
      <c r="L44" s="31">
        <v>247.05</v>
      </c>
      <c r="M44" s="31">
        <v>336.45402000000001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141.65</v>
      </c>
      <c r="D45" s="36">
        <v>142.00000000000003</v>
      </c>
      <c r="E45" s="36">
        <v>139.20000000000005</v>
      </c>
      <c r="F45" s="36">
        <v>136.75000000000003</v>
      </c>
      <c r="G45" s="36">
        <v>133.95000000000005</v>
      </c>
      <c r="H45" s="36">
        <v>144.45000000000005</v>
      </c>
      <c r="I45" s="36">
        <v>147.25000000000006</v>
      </c>
      <c r="J45" s="36">
        <v>149.70000000000005</v>
      </c>
      <c r="K45" s="31">
        <v>144.80000000000001</v>
      </c>
      <c r="L45" s="31">
        <v>139.55000000000001</v>
      </c>
      <c r="M45" s="31">
        <v>443.08819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1415.45</v>
      </c>
      <c r="D46" s="36">
        <v>1417.6666666666667</v>
      </c>
      <c r="E46" s="36">
        <v>1400.7833333333335</v>
      </c>
      <c r="F46" s="36">
        <v>1386.1166666666668</v>
      </c>
      <c r="G46" s="36">
        <v>1369.2333333333336</v>
      </c>
      <c r="H46" s="36">
        <v>1432.3333333333335</v>
      </c>
      <c r="I46" s="36">
        <v>1449.2166666666667</v>
      </c>
      <c r="J46" s="36">
        <v>1463.8833333333334</v>
      </c>
      <c r="K46" s="31">
        <v>1434.55</v>
      </c>
      <c r="L46" s="31">
        <v>1403</v>
      </c>
      <c r="M46" s="31">
        <v>5.2820600000000004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184.8</v>
      </c>
      <c r="D47" s="36">
        <v>184.54999999999998</v>
      </c>
      <c r="E47" s="36">
        <v>181.99999999999997</v>
      </c>
      <c r="F47" s="36">
        <v>179.2</v>
      </c>
      <c r="G47" s="36">
        <v>176.64999999999998</v>
      </c>
      <c r="H47" s="36">
        <v>187.34999999999997</v>
      </c>
      <c r="I47" s="36">
        <v>189.89999999999998</v>
      </c>
      <c r="J47" s="36">
        <v>192.69999999999996</v>
      </c>
      <c r="K47" s="31">
        <v>187.1</v>
      </c>
      <c r="L47" s="31">
        <v>181.75</v>
      </c>
      <c r="M47" s="31">
        <v>290.94709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549</v>
      </c>
      <c r="D48" s="36">
        <v>551.73333333333335</v>
      </c>
      <c r="E48" s="36">
        <v>543.9666666666667</v>
      </c>
      <c r="F48" s="36">
        <v>538.93333333333339</v>
      </c>
      <c r="G48" s="36">
        <v>531.16666666666674</v>
      </c>
      <c r="H48" s="36">
        <v>556.76666666666665</v>
      </c>
      <c r="I48" s="36">
        <v>564.5333333333333</v>
      </c>
      <c r="J48" s="36">
        <v>569.56666666666661</v>
      </c>
      <c r="K48" s="31">
        <v>559.5</v>
      </c>
      <c r="L48" s="31">
        <v>546.70000000000005</v>
      </c>
      <c r="M48" s="31">
        <v>10.335710000000001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1282.3</v>
      </c>
      <c r="D49" s="36">
        <v>1281.9333333333332</v>
      </c>
      <c r="E49" s="36">
        <v>1268.5166666666664</v>
      </c>
      <c r="F49" s="36">
        <v>1254.7333333333333</v>
      </c>
      <c r="G49" s="36">
        <v>1241.3166666666666</v>
      </c>
      <c r="H49" s="36">
        <v>1295.7166666666662</v>
      </c>
      <c r="I49" s="36">
        <v>1309.1333333333328</v>
      </c>
      <c r="J49" s="36">
        <v>1322.9166666666661</v>
      </c>
      <c r="K49" s="31">
        <v>1295.3499999999999</v>
      </c>
      <c r="L49" s="31">
        <v>1268.1500000000001</v>
      </c>
      <c r="M49" s="31">
        <v>7.2830500000000002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1142.1500000000001</v>
      </c>
      <c r="D50" s="36">
        <v>1134.95</v>
      </c>
      <c r="E50" s="36">
        <v>1123.4000000000001</v>
      </c>
      <c r="F50" s="36">
        <v>1104.6500000000001</v>
      </c>
      <c r="G50" s="36">
        <v>1093.1000000000001</v>
      </c>
      <c r="H50" s="36">
        <v>1153.7</v>
      </c>
      <c r="I50" s="36">
        <v>1165.2499999999998</v>
      </c>
      <c r="J50" s="36">
        <v>1184</v>
      </c>
      <c r="K50" s="31">
        <v>1146.5</v>
      </c>
      <c r="L50" s="31">
        <v>1116.2</v>
      </c>
      <c r="M50" s="31">
        <v>65.193920000000006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230.8</v>
      </c>
      <c r="D51" s="36">
        <v>232.5</v>
      </c>
      <c r="E51" s="36">
        <v>228.05</v>
      </c>
      <c r="F51" s="36">
        <v>225.3</v>
      </c>
      <c r="G51" s="36">
        <v>220.85000000000002</v>
      </c>
      <c r="H51" s="36">
        <v>235.25</v>
      </c>
      <c r="I51" s="36">
        <v>239.7</v>
      </c>
      <c r="J51" s="36">
        <v>242.45</v>
      </c>
      <c r="K51" s="31">
        <v>236.95</v>
      </c>
      <c r="L51" s="31">
        <v>229.75</v>
      </c>
      <c r="M51" s="31">
        <v>209.03389000000001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284.7</v>
      </c>
      <c r="D52" s="36">
        <v>287.55</v>
      </c>
      <c r="E52" s="36">
        <v>280.75</v>
      </c>
      <c r="F52" s="36">
        <v>276.8</v>
      </c>
      <c r="G52" s="36">
        <v>270</v>
      </c>
      <c r="H52" s="36">
        <v>291.5</v>
      </c>
      <c r="I52" s="36">
        <v>298.30000000000007</v>
      </c>
      <c r="J52" s="36">
        <v>302.25</v>
      </c>
      <c r="K52" s="31">
        <v>294.35000000000002</v>
      </c>
      <c r="L52" s="31">
        <v>283.60000000000002</v>
      </c>
      <c r="M52" s="31">
        <v>58.180979999999998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25299.05</v>
      </c>
      <c r="D53" s="36">
        <v>25198.45</v>
      </c>
      <c r="E53" s="36">
        <v>25010.65</v>
      </c>
      <c r="F53" s="36">
        <v>24722.25</v>
      </c>
      <c r="G53" s="36">
        <v>24534.45</v>
      </c>
      <c r="H53" s="36">
        <v>25486.850000000002</v>
      </c>
      <c r="I53" s="36">
        <v>25674.649999999998</v>
      </c>
      <c r="J53" s="36">
        <v>25963.050000000003</v>
      </c>
      <c r="K53" s="31">
        <v>25386.25</v>
      </c>
      <c r="L53" s="31">
        <v>24910.05</v>
      </c>
      <c r="M53" s="31">
        <v>0.21046000000000001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620.5</v>
      </c>
      <c r="D54" s="36">
        <v>620.75</v>
      </c>
      <c r="E54" s="36">
        <v>606.15</v>
      </c>
      <c r="F54" s="36">
        <v>591.79999999999995</v>
      </c>
      <c r="G54" s="36">
        <v>577.19999999999993</v>
      </c>
      <c r="H54" s="36">
        <v>635.1</v>
      </c>
      <c r="I54" s="36">
        <v>649.69999999999993</v>
      </c>
      <c r="J54" s="36">
        <v>664.05000000000007</v>
      </c>
      <c r="K54" s="31">
        <v>635.35</v>
      </c>
      <c r="L54" s="31">
        <v>606.4</v>
      </c>
      <c r="M54" s="31">
        <v>187.61294000000001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4875.55</v>
      </c>
      <c r="D55" s="36">
        <v>4943.7</v>
      </c>
      <c r="E55" s="36">
        <v>4765</v>
      </c>
      <c r="F55" s="36">
        <v>4654.45</v>
      </c>
      <c r="G55" s="36">
        <v>4475.75</v>
      </c>
      <c r="H55" s="36">
        <v>5054.25</v>
      </c>
      <c r="I55" s="36">
        <v>5232.9499999999989</v>
      </c>
      <c r="J55" s="36">
        <v>5343.5</v>
      </c>
      <c r="K55" s="31">
        <v>5122.3999999999996</v>
      </c>
      <c r="L55" s="31">
        <v>4833.1499999999996</v>
      </c>
      <c r="M55" s="31">
        <v>6.2367999999999997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569.25</v>
      </c>
      <c r="D56" s="36">
        <v>568.73333333333335</v>
      </c>
      <c r="E56" s="36">
        <v>557.56666666666672</v>
      </c>
      <c r="F56" s="36">
        <v>545.88333333333333</v>
      </c>
      <c r="G56" s="36">
        <v>534.7166666666667</v>
      </c>
      <c r="H56" s="36">
        <v>580.41666666666674</v>
      </c>
      <c r="I56" s="36">
        <v>591.58333333333326</v>
      </c>
      <c r="J56" s="36">
        <v>603.26666666666677</v>
      </c>
      <c r="K56" s="31">
        <v>579.9</v>
      </c>
      <c r="L56" s="31">
        <v>557.04999999999995</v>
      </c>
      <c r="M56" s="31">
        <v>232.56837999999999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431.95</v>
      </c>
      <c r="D57" s="36">
        <v>432.90000000000003</v>
      </c>
      <c r="E57" s="36">
        <v>427.05000000000007</v>
      </c>
      <c r="F57" s="36">
        <v>422.15000000000003</v>
      </c>
      <c r="G57" s="36">
        <v>416.30000000000007</v>
      </c>
      <c r="H57" s="36">
        <v>437.80000000000007</v>
      </c>
      <c r="I57" s="36">
        <v>443.65000000000009</v>
      </c>
      <c r="J57" s="36">
        <v>448.55000000000007</v>
      </c>
      <c r="K57" s="31">
        <v>438.75</v>
      </c>
      <c r="L57" s="31">
        <v>428</v>
      </c>
      <c r="M57" s="31">
        <v>19.38167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1133.45</v>
      </c>
      <c r="D58" s="36">
        <v>1137.0666666666668</v>
      </c>
      <c r="E58" s="36">
        <v>1111.4833333333336</v>
      </c>
      <c r="F58" s="36">
        <v>1089.5166666666667</v>
      </c>
      <c r="G58" s="36">
        <v>1063.9333333333334</v>
      </c>
      <c r="H58" s="36">
        <v>1159.0333333333338</v>
      </c>
      <c r="I58" s="36">
        <v>1184.6166666666672</v>
      </c>
      <c r="J58" s="36">
        <v>1206.5833333333339</v>
      </c>
      <c r="K58" s="31">
        <v>1162.6500000000001</v>
      </c>
      <c r="L58" s="31">
        <v>1115.0999999999999</v>
      </c>
      <c r="M58" s="31">
        <v>30.614360000000001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1420.2</v>
      </c>
      <c r="D59" s="36">
        <v>1431.8500000000001</v>
      </c>
      <c r="E59" s="36">
        <v>1406.0000000000002</v>
      </c>
      <c r="F59" s="36">
        <v>1391.8000000000002</v>
      </c>
      <c r="G59" s="36">
        <v>1365.9500000000003</v>
      </c>
      <c r="H59" s="36">
        <v>1446.0500000000002</v>
      </c>
      <c r="I59" s="36">
        <v>1471.9</v>
      </c>
      <c r="J59" s="36">
        <v>1486.1000000000001</v>
      </c>
      <c r="K59" s="31">
        <v>1457.7</v>
      </c>
      <c r="L59" s="31">
        <v>1417.65</v>
      </c>
      <c r="M59" s="31">
        <v>14.47767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459.2</v>
      </c>
      <c r="D60" s="36">
        <v>459.26666666666665</v>
      </c>
      <c r="E60" s="36">
        <v>449.93333333333328</v>
      </c>
      <c r="F60" s="36">
        <v>440.66666666666663</v>
      </c>
      <c r="G60" s="36">
        <v>431.33333333333326</v>
      </c>
      <c r="H60" s="36">
        <v>468.5333333333333</v>
      </c>
      <c r="I60" s="36">
        <v>477.86666666666667</v>
      </c>
      <c r="J60" s="36">
        <v>487.13333333333333</v>
      </c>
      <c r="K60" s="31">
        <v>468.6</v>
      </c>
      <c r="L60" s="31">
        <v>450</v>
      </c>
      <c r="M60" s="31">
        <v>187.90158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6608.35</v>
      </c>
      <c r="D61" s="36">
        <v>6614.3833333333341</v>
      </c>
      <c r="E61" s="36">
        <v>6562.7666666666682</v>
      </c>
      <c r="F61" s="36">
        <v>6517.1833333333343</v>
      </c>
      <c r="G61" s="36">
        <v>6465.5666666666684</v>
      </c>
      <c r="H61" s="36">
        <v>6659.9666666666681</v>
      </c>
      <c r="I61" s="36">
        <v>6711.5833333333348</v>
      </c>
      <c r="J61" s="36">
        <v>6757.1666666666679</v>
      </c>
      <c r="K61" s="31">
        <v>6666</v>
      </c>
      <c r="L61" s="31">
        <v>6568.8</v>
      </c>
      <c r="M61" s="31">
        <v>1.6396299999999999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2498.25</v>
      </c>
      <c r="D62" s="36">
        <v>2515.4666666666667</v>
      </c>
      <c r="E62" s="36">
        <v>2473.6333333333332</v>
      </c>
      <c r="F62" s="36">
        <v>2449.0166666666664</v>
      </c>
      <c r="G62" s="36">
        <v>2407.1833333333329</v>
      </c>
      <c r="H62" s="36">
        <v>2540.0833333333335</v>
      </c>
      <c r="I62" s="36">
        <v>2581.9166666666665</v>
      </c>
      <c r="J62" s="36">
        <v>2606.5333333333338</v>
      </c>
      <c r="K62" s="31">
        <v>2557.3000000000002</v>
      </c>
      <c r="L62" s="31">
        <v>2490.85</v>
      </c>
      <c r="M62" s="31">
        <v>1.34032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950.85</v>
      </c>
      <c r="D63" s="36">
        <v>945.01666666666677</v>
      </c>
      <c r="E63" s="36">
        <v>926.03333333333353</v>
      </c>
      <c r="F63" s="36">
        <v>901.21666666666681</v>
      </c>
      <c r="G63" s="36">
        <v>882.23333333333358</v>
      </c>
      <c r="H63" s="36">
        <v>969.83333333333348</v>
      </c>
      <c r="I63" s="36">
        <v>988.81666666666683</v>
      </c>
      <c r="J63" s="36">
        <v>1013.6333333333334</v>
      </c>
      <c r="K63" s="31">
        <v>964</v>
      </c>
      <c r="L63" s="31">
        <v>920.2</v>
      </c>
      <c r="M63" s="31">
        <v>37.119889999999998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1074.95</v>
      </c>
      <c r="D64" s="36">
        <v>1076.2833333333335</v>
      </c>
      <c r="E64" s="36">
        <v>1063.666666666667</v>
      </c>
      <c r="F64" s="36">
        <v>1052.3833333333334</v>
      </c>
      <c r="G64" s="36">
        <v>1039.7666666666669</v>
      </c>
      <c r="H64" s="36">
        <v>1087.5666666666671</v>
      </c>
      <c r="I64" s="36">
        <v>1100.1833333333334</v>
      </c>
      <c r="J64" s="36">
        <v>1111.4666666666672</v>
      </c>
      <c r="K64" s="31">
        <v>1088.9000000000001</v>
      </c>
      <c r="L64" s="31">
        <v>1065</v>
      </c>
      <c r="M64" s="31">
        <v>2.8068399999999998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287.2</v>
      </c>
      <c r="D65" s="36">
        <v>288.39999999999998</v>
      </c>
      <c r="E65" s="36">
        <v>284.89999999999998</v>
      </c>
      <c r="F65" s="36">
        <v>282.60000000000002</v>
      </c>
      <c r="G65" s="36">
        <v>279.10000000000002</v>
      </c>
      <c r="H65" s="36">
        <v>290.69999999999993</v>
      </c>
      <c r="I65" s="36">
        <v>294.19999999999993</v>
      </c>
      <c r="J65" s="36">
        <v>296.49999999999989</v>
      </c>
      <c r="K65" s="31">
        <v>291.89999999999998</v>
      </c>
      <c r="L65" s="31">
        <v>286.10000000000002</v>
      </c>
      <c r="M65" s="31">
        <v>10.70373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2585.25</v>
      </c>
      <c r="D66" s="36">
        <v>2553.1833333333334</v>
      </c>
      <c r="E66" s="36">
        <v>2457.5666666666666</v>
      </c>
      <c r="F66" s="36">
        <v>2329.8833333333332</v>
      </c>
      <c r="G66" s="36">
        <v>2234.2666666666664</v>
      </c>
      <c r="H66" s="36">
        <v>2680.8666666666668</v>
      </c>
      <c r="I66" s="36">
        <v>2776.4833333333336</v>
      </c>
      <c r="J66" s="36">
        <v>2904.166666666667</v>
      </c>
      <c r="K66" s="31">
        <v>2648.8</v>
      </c>
      <c r="L66" s="31">
        <v>2425.5</v>
      </c>
      <c r="M66" s="31">
        <v>48.926360000000003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533.95000000000005</v>
      </c>
      <c r="D67" s="36">
        <v>535.65</v>
      </c>
      <c r="E67" s="36">
        <v>530.29999999999995</v>
      </c>
      <c r="F67" s="36">
        <v>526.65</v>
      </c>
      <c r="G67" s="36">
        <v>521.29999999999995</v>
      </c>
      <c r="H67" s="36">
        <v>539.29999999999995</v>
      </c>
      <c r="I67" s="36">
        <v>544.65000000000009</v>
      </c>
      <c r="J67" s="36">
        <v>548.29999999999995</v>
      </c>
      <c r="K67" s="31">
        <v>541</v>
      </c>
      <c r="L67" s="31">
        <v>532</v>
      </c>
      <c r="M67" s="31">
        <v>14.885210000000001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2100.35</v>
      </c>
      <c r="D68" s="36">
        <v>2125.15</v>
      </c>
      <c r="E68" s="36">
        <v>2062.75</v>
      </c>
      <c r="F68" s="36">
        <v>2025.15</v>
      </c>
      <c r="G68" s="36">
        <v>1962.75</v>
      </c>
      <c r="H68" s="36">
        <v>2162.75</v>
      </c>
      <c r="I68" s="36">
        <v>2225.1500000000005</v>
      </c>
      <c r="J68" s="36">
        <v>2262.75</v>
      </c>
      <c r="K68" s="31">
        <v>2187.5500000000002</v>
      </c>
      <c r="L68" s="31">
        <v>2087.5500000000002</v>
      </c>
      <c r="M68" s="31">
        <v>7.7782799999999996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2203.15</v>
      </c>
      <c r="D69" s="36">
        <v>2215.35</v>
      </c>
      <c r="E69" s="36">
        <v>2183.35</v>
      </c>
      <c r="F69" s="36">
        <v>2163.5500000000002</v>
      </c>
      <c r="G69" s="36">
        <v>2131.5500000000002</v>
      </c>
      <c r="H69" s="36">
        <v>2235.1499999999996</v>
      </c>
      <c r="I69" s="36">
        <v>2267.1499999999996</v>
      </c>
      <c r="J69" s="36">
        <v>2286.9499999999994</v>
      </c>
      <c r="K69" s="31">
        <v>2247.35</v>
      </c>
      <c r="L69" s="31">
        <v>2195.5500000000002</v>
      </c>
      <c r="M69" s="31">
        <v>1.3749800000000001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456.7</v>
      </c>
      <c r="D70" s="36">
        <v>460.36666666666662</v>
      </c>
      <c r="E70" s="36">
        <v>449.73333333333323</v>
      </c>
      <c r="F70" s="36">
        <v>442.76666666666659</v>
      </c>
      <c r="G70" s="36">
        <v>432.13333333333321</v>
      </c>
      <c r="H70" s="36">
        <v>467.33333333333326</v>
      </c>
      <c r="I70" s="36">
        <v>477.96666666666658</v>
      </c>
      <c r="J70" s="36">
        <v>484.93333333333328</v>
      </c>
      <c r="K70" s="31">
        <v>471</v>
      </c>
      <c r="L70" s="31">
        <v>453.4</v>
      </c>
      <c r="M70" s="31">
        <v>20.084630000000001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152.85</v>
      </c>
      <c r="D71" s="36">
        <v>154.18333333333331</v>
      </c>
      <c r="E71" s="36">
        <v>150.91666666666663</v>
      </c>
      <c r="F71" s="36">
        <v>148.98333333333332</v>
      </c>
      <c r="G71" s="36">
        <v>145.71666666666664</v>
      </c>
      <c r="H71" s="36">
        <v>156.11666666666662</v>
      </c>
      <c r="I71" s="36">
        <v>159.38333333333333</v>
      </c>
      <c r="J71" s="36">
        <v>161.31666666666661</v>
      </c>
      <c r="K71" s="31">
        <v>157.44999999999999</v>
      </c>
      <c r="L71" s="31">
        <v>152.25</v>
      </c>
      <c r="M71" s="31">
        <v>38.394550000000002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3684.4</v>
      </c>
      <c r="D72" s="36">
        <v>3703.2666666666664</v>
      </c>
      <c r="E72" s="36">
        <v>3641.5333333333328</v>
      </c>
      <c r="F72" s="36">
        <v>3598.6666666666665</v>
      </c>
      <c r="G72" s="36">
        <v>3536.9333333333329</v>
      </c>
      <c r="H72" s="36">
        <v>3746.1333333333328</v>
      </c>
      <c r="I72" s="36">
        <v>3807.8666666666663</v>
      </c>
      <c r="J72" s="36">
        <v>3850.7333333333327</v>
      </c>
      <c r="K72" s="31">
        <v>3765</v>
      </c>
      <c r="L72" s="31">
        <v>3660.4</v>
      </c>
      <c r="M72" s="31">
        <v>3.9940199999999999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6223.95</v>
      </c>
      <c r="D73" s="36">
        <v>6268.0666666666657</v>
      </c>
      <c r="E73" s="36">
        <v>6162.2333333333318</v>
      </c>
      <c r="F73" s="36">
        <v>6100.5166666666664</v>
      </c>
      <c r="G73" s="36">
        <v>5994.6833333333325</v>
      </c>
      <c r="H73" s="36">
        <v>6329.783333333331</v>
      </c>
      <c r="I73" s="36">
        <v>6435.616666666665</v>
      </c>
      <c r="J73" s="36">
        <v>6497.3333333333303</v>
      </c>
      <c r="K73" s="31">
        <v>6373.9</v>
      </c>
      <c r="L73" s="31">
        <v>6206.35</v>
      </c>
      <c r="M73" s="31">
        <v>1.7675799999999999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830.85</v>
      </c>
      <c r="D74" s="36">
        <v>831.63333333333333</v>
      </c>
      <c r="E74" s="36">
        <v>822.36666666666667</v>
      </c>
      <c r="F74" s="36">
        <v>813.88333333333333</v>
      </c>
      <c r="G74" s="36">
        <v>804.61666666666667</v>
      </c>
      <c r="H74" s="36">
        <v>840.11666666666667</v>
      </c>
      <c r="I74" s="36">
        <v>849.38333333333333</v>
      </c>
      <c r="J74" s="36">
        <v>857.86666666666667</v>
      </c>
      <c r="K74" s="31">
        <v>840.9</v>
      </c>
      <c r="L74" s="31">
        <v>823.15</v>
      </c>
      <c r="M74" s="31">
        <v>33.552610000000001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3731.05</v>
      </c>
      <c r="D75" s="36">
        <v>3744.6666666666665</v>
      </c>
      <c r="E75" s="36">
        <v>3701.3833333333332</v>
      </c>
      <c r="F75" s="36">
        <v>3671.7166666666667</v>
      </c>
      <c r="G75" s="36">
        <v>3628.4333333333334</v>
      </c>
      <c r="H75" s="36">
        <v>3774.333333333333</v>
      </c>
      <c r="I75" s="36">
        <v>3817.6166666666668</v>
      </c>
      <c r="J75" s="36">
        <v>3847.2833333333328</v>
      </c>
      <c r="K75" s="31">
        <v>3787.95</v>
      </c>
      <c r="L75" s="31">
        <v>3715</v>
      </c>
      <c r="M75" s="31">
        <v>2.6168900000000002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6160.05</v>
      </c>
      <c r="D76" s="36">
        <v>6168.333333333333</v>
      </c>
      <c r="E76" s="36">
        <v>6116.7166666666662</v>
      </c>
      <c r="F76" s="36">
        <v>6073.3833333333332</v>
      </c>
      <c r="G76" s="36">
        <v>6021.7666666666664</v>
      </c>
      <c r="H76" s="36">
        <v>6211.6666666666661</v>
      </c>
      <c r="I76" s="36">
        <v>6263.2833333333328</v>
      </c>
      <c r="J76" s="36">
        <v>6306.6166666666659</v>
      </c>
      <c r="K76" s="31">
        <v>6219.95</v>
      </c>
      <c r="L76" s="31">
        <v>6125</v>
      </c>
      <c r="M76" s="31">
        <v>3.5824099999999999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3807.3</v>
      </c>
      <c r="D77" s="36">
        <v>3852.1166666666668</v>
      </c>
      <c r="E77" s="36">
        <v>3746.9333333333334</v>
      </c>
      <c r="F77" s="36">
        <v>3686.5666666666666</v>
      </c>
      <c r="G77" s="36">
        <v>3581.3833333333332</v>
      </c>
      <c r="H77" s="36">
        <v>3912.4833333333336</v>
      </c>
      <c r="I77" s="36">
        <v>4017.666666666667</v>
      </c>
      <c r="J77" s="36">
        <v>4078.0333333333338</v>
      </c>
      <c r="K77" s="31">
        <v>3957.3</v>
      </c>
      <c r="L77" s="31">
        <v>3791.75</v>
      </c>
      <c r="M77" s="31">
        <v>4.0489899999999999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2932.7</v>
      </c>
      <c r="D78" s="36">
        <v>2923.5833333333335</v>
      </c>
      <c r="E78" s="36">
        <v>2869.166666666667</v>
      </c>
      <c r="F78" s="36">
        <v>2805.6333333333337</v>
      </c>
      <c r="G78" s="36">
        <v>2751.2166666666672</v>
      </c>
      <c r="H78" s="36">
        <v>2987.1166666666668</v>
      </c>
      <c r="I78" s="36">
        <v>3041.5333333333338</v>
      </c>
      <c r="J78" s="36">
        <v>3105.0666666666666</v>
      </c>
      <c r="K78" s="31">
        <v>2978</v>
      </c>
      <c r="L78" s="31">
        <v>2860.05</v>
      </c>
      <c r="M78" s="31">
        <v>4.5766400000000003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146.65</v>
      </c>
      <c r="D79" s="36">
        <v>148.04999999999998</v>
      </c>
      <c r="E79" s="36">
        <v>144.69999999999996</v>
      </c>
      <c r="F79" s="36">
        <v>142.74999999999997</v>
      </c>
      <c r="G79" s="36">
        <v>139.39999999999995</v>
      </c>
      <c r="H79" s="36">
        <v>149.99999999999997</v>
      </c>
      <c r="I79" s="36">
        <v>153.35</v>
      </c>
      <c r="J79" s="36">
        <v>155.29999999999998</v>
      </c>
      <c r="K79" s="31">
        <v>151.4</v>
      </c>
      <c r="L79" s="31">
        <v>146.1</v>
      </c>
      <c r="M79" s="31">
        <v>100.83699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3507.65</v>
      </c>
      <c r="D80" s="36">
        <v>3537.7833333333333</v>
      </c>
      <c r="E80" s="36">
        <v>3459.7166666666667</v>
      </c>
      <c r="F80" s="36">
        <v>3411.7833333333333</v>
      </c>
      <c r="G80" s="36">
        <v>3333.7166666666667</v>
      </c>
      <c r="H80" s="36">
        <v>3585.7166666666667</v>
      </c>
      <c r="I80" s="36">
        <v>3663.7833333333333</v>
      </c>
      <c r="J80" s="36">
        <v>3711.7166666666667</v>
      </c>
      <c r="K80" s="31">
        <v>3615.85</v>
      </c>
      <c r="L80" s="31">
        <v>3489.85</v>
      </c>
      <c r="M80" s="31">
        <v>1.05409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440.9</v>
      </c>
      <c r="D81" s="36">
        <v>442.45</v>
      </c>
      <c r="E81" s="36">
        <v>432.4</v>
      </c>
      <c r="F81" s="36">
        <v>423.9</v>
      </c>
      <c r="G81" s="36">
        <v>413.84999999999997</v>
      </c>
      <c r="H81" s="36">
        <v>450.95</v>
      </c>
      <c r="I81" s="36">
        <v>461.00000000000006</v>
      </c>
      <c r="J81" s="36">
        <v>469.5</v>
      </c>
      <c r="K81" s="31">
        <v>452.5</v>
      </c>
      <c r="L81" s="31">
        <v>433.95</v>
      </c>
      <c r="M81" s="31">
        <v>20.038350000000001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179.7</v>
      </c>
      <c r="D82" s="36">
        <v>179.96666666666667</v>
      </c>
      <c r="E82" s="36">
        <v>177.73333333333335</v>
      </c>
      <c r="F82" s="36">
        <v>175.76666666666668</v>
      </c>
      <c r="G82" s="36">
        <v>173.53333333333336</v>
      </c>
      <c r="H82" s="36">
        <v>181.93333333333334</v>
      </c>
      <c r="I82" s="36">
        <v>184.16666666666663</v>
      </c>
      <c r="J82" s="36">
        <v>186.13333333333333</v>
      </c>
      <c r="K82" s="31">
        <v>182.2</v>
      </c>
      <c r="L82" s="31">
        <v>178</v>
      </c>
      <c r="M82" s="31">
        <v>190.18617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1996.25</v>
      </c>
      <c r="D83" s="36">
        <v>2012.7833333333335</v>
      </c>
      <c r="E83" s="36">
        <v>1969.666666666667</v>
      </c>
      <c r="F83" s="36">
        <v>1943.0833333333335</v>
      </c>
      <c r="G83" s="36">
        <v>1899.9666666666669</v>
      </c>
      <c r="H83" s="36">
        <v>2039.366666666667</v>
      </c>
      <c r="I83" s="36">
        <v>2082.4833333333336</v>
      </c>
      <c r="J83" s="36">
        <v>2109.0666666666671</v>
      </c>
      <c r="K83" s="31">
        <v>2055.9</v>
      </c>
      <c r="L83" s="31">
        <v>1986.2</v>
      </c>
      <c r="M83" s="31">
        <v>1.6248199999999999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1217.1500000000001</v>
      </c>
      <c r="D84" s="36">
        <v>1225.2333333333333</v>
      </c>
      <c r="E84" s="36">
        <v>1206.3166666666666</v>
      </c>
      <c r="F84" s="36">
        <v>1195.4833333333333</v>
      </c>
      <c r="G84" s="36">
        <v>1176.5666666666666</v>
      </c>
      <c r="H84" s="36">
        <v>1236.0666666666666</v>
      </c>
      <c r="I84" s="36">
        <v>1254.9833333333331</v>
      </c>
      <c r="J84" s="36">
        <v>1265.8166666666666</v>
      </c>
      <c r="K84" s="31">
        <v>1244.1500000000001</v>
      </c>
      <c r="L84" s="31">
        <v>1214.4000000000001</v>
      </c>
      <c r="M84" s="31">
        <v>7.1265299999999998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2216.75</v>
      </c>
      <c r="D85" s="36">
        <v>2243.6</v>
      </c>
      <c r="E85" s="36">
        <v>2182.1</v>
      </c>
      <c r="F85" s="36">
        <v>2147.4499999999998</v>
      </c>
      <c r="G85" s="36">
        <v>2085.9499999999998</v>
      </c>
      <c r="H85" s="36">
        <v>2278.25</v>
      </c>
      <c r="I85" s="36">
        <v>2339.75</v>
      </c>
      <c r="J85" s="36">
        <v>2374.4</v>
      </c>
      <c r="K85" s="31">
        <v>2305.1</v>
      </c>
      <c r="L85" s="31">
        <v>2208.9499999999998</v>
      </c>
      <c r="M85" s="31">
        <v>7.2066299999999996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2057.3000000000002</v>
      </c>
      <c r="D86" s="36">
        <v>2076.7666666666669</v>
      </c>
      <c r="E86" s="36">
        <v>2028.5333333333338</v>
      </c>
      <c r="F86" s="36">
        <v>1999.7666666666669</v>
      </c>
      <c r="G86" s="36">
        <v>1951.5333333333338</v>
      </c>
      <c r="H86" s="36">
        <v>2105.5333333333338</v>
      </c>
      <c r="I86" s="36">
        <v>2153.7666666666664</v>
      </c>
      <c r="J86" s="36">
        <v>2182.5333333333338</v>
      </c>
      <c r="K86" s="31">
        <v>2125</v>
      </c>
      <c r="L86" s="31">
        <v>2048</v>
      </c>
      <c r="M86" s="31">
        <v>13.871560000000001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600.54999999999995</v>
      </c>
      <c r="D87" s="36">
        <v>603.66666666666663</v>
      </c>
      <c r="E87" s="36">
        <v>595.18333333333328</v>
      </c>
      <c r="F87" s="36">
        <v>589.81666666666661</v>
      </c>
      <c r="G87" s="36">
        <v>581.33333333333326</v>
      </c>
      <c r="H87" s="36">
        <v>609.0333333333333</v>
      </c>
      <c r="I87" s="36">
        <v>617.51666666666665</v>
      </c>
      <c r="J87" s="36">
        <v>622.88333333333333</v>
      </c>
      <c r="K87" s="31">
        <v>612.15</v>
      </c>
      <c r="L87" s="31">
        <v>598.29999999999995</v>
      </c>
      <c r="M87" s="31">
        <v>7.0770400000000002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3097.2</v>
      </c>
      <c r="D88" s="36">
        <v>3061.75</v>
      </c>
      <c r="E88" s="36">
        <v>2991.5</v>
      </c>
      <c r="F88" s="36">
        <v>2885.8</v>
      </c>
      <c r="G88" s="36">
        <v>2815.55</v>
      </c>
      <c r="H88" s="36">
        <v>3167.45</v>
      </c>
      <c r="I88" s="36">
        <v>3237.7</v>
      </c>
      <c r="J88" s="36">
        <v>3343.3999999999996</v>
      </c>
      <c r="K88" s="31">
        <v>3132</v>
      </c>
      <c r="L88" s="31">
        <v>2956.05</v>
      </c>
      <c r="M88" s="31">
        <v>44.750100000000003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1349.35</v>
      </c>
      <c r="D89" s="36">
        <v>1345.7666666666667</v>
      </c>
      <c r="E89" s="36">
        <v>1337.1833333333334</v>
      </c>
      <c r="F89" s="36">
        <v>1325.0166666666667</v>
      </c>
      <c r="G89" s="36">
        <v>1316.4333333333334</v>
      </c>
      <c r="H89" s="36">
        <v>1357.9333333333334</v>
      </c>
      <c r="I89" s="36">
        <v>1366.5166666666669</v>
      </c>
      <c r="J89" s="36">
        <v>1378.6833333333334</v>
      </c>
      <c r="K89" s="31">
        <v>1354.35</v>
      </c>
      <c r="L89" s="31">
        <v>1333.6</v>
      </c>
      <c r="M89" s="31">
        <v>7.9352099999999997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1633.8</v>
      </c>
      <c r="D90" s="36">
        <v>1632.9333333333334</v>
      </c>
      <c r="E90" s="36">
        <v>1618.1666666666667</v>
      </c>
      <c r="F90" s="36">
        <v>1602.5333333333333</v>
      </c>
      <c r="G90" s="36">
        <v>1587.7666666666667</v>
      </c>
      <c r="H90" s="36">
        <v>1648.5666666666668</v>
      </c>
      <c r="I90" s="36">
        <v>1663.3333333333333</v>
      </c>
      <c r="J90" s="36">
        <v>1678.9666666666669</v>
      </c>
      <c r="K90" s="31">
        <v>1647.7</v>
      </c>
      <c r="L90" s="31">
        <v>1617.3</v>
      </c>
      <c r="M90" s="31">
        <v>34.966920000000002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3643.35</v>
      </c>
      <c r="D91" s="36">
        <v>3646.3833333333337</v>
      </c>
      <c r="E91" s="36">
        <v>3618.0166666666673</v>
      </c>
      <c r="F91" s="36">
        <v>3592.6833333333338</v>
      </c>
      <c r="G91" s="36">
        <v>3564.3166666666675</v>
      </c>
      <c r="H91" s="36">
        <v>3671.7166666666672</v>
      </c>
      <c r="I91" s="36">
        <v>3700.083333333333</v>
      </c>
      <c r="J91" s="36">
        <v>3725.416666666667</v>
      </c>
      <c r="K91" s="31">
        <v>3674.75</v>
      </c>
      <c r="L91" s="31">
        <v>3621.05</v>
      </c>
      <c r="M91" s="31">
        <v>1.7780800000000001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1403.05</v>
      </c>
      <c r="D92" s="36">
        <v>1414.1666666666667</v>
      </c>
      <c r="E92" s="36">
        <v>1389.3833333333334</v>
      </c>
      <c r="F92" s="36">
        <v>1375.7166666666667</v>
      </c>
      <c r="G92" s="36">
        <v>1350.9333333333334</v>
      </c>
      <c r="H92" s="36">
        <v>1427.8333333333335</v>
      </c>
      <c r="I92" s="36">
        <v>1452.6166666666668</v>
      </c>
      <c r="J92" s="36">
        <v>1466.2833333333335</v>
      </c>
      <c r="K92" s="31">
        <v>1438.95</v>
      </c>
      <c r="L92" s="31">
        <v>1400.5</v>
      </c>
      <c r="M92" s="31">
        <v>345.53062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591.70000000000005</v>
      </c>
      <c r="D93" s="36">
        <v>599.2833333333333</v>
      </c>
      <c r="E93" s="36">
        <v>582.51666666666665</v>
      </c>
      <c r="F93" s="36">
        <v>573.33333333333337</v>
      </c>
      <c r="G93" s="36">
        <v>556.56666666666672</v>
      </c>
      <c r="H93" s="36">
        <v>608.46666666666658</v>
      </c>
      <c r="I93" s="36">
        <v>625.23333333333323</v>
      </c>
      <c r="J93" s="36">
        <v>634.41666666666652</v>
      </c>
      <c r="K93" s="31">
        <v>616.04999999999995</v>
      </c>
      <c r="L93" s="31">
        <v>590.1</v>
      </c>
      <c r="M93" s="31">
        <v>77.826629999999994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4807.8999999999996</v>
      </c>
      <c r="D94" s="36">
        <v>4798.9999999999991</v>
      </c>
      <c r="E94" s="36">
        <v>4773.2999999999984</v>
      </c>
      <c r="F94" s="36">
        <v>4738.6999999999989</v>
      </c>
      <c r="G94" s="36">
        <v>4712.9999999999982</v>
      </c>
      <c r="H94" s="36">
        <v>4833.5999999999985</v>
      </c>
      <c r="I94" s="36">
        <v>4859.2999999999993</v>
      </c>
      <c r="J94" s="36">
        <v>4893.8999999999987</v>
      </c>
      <c r="K94" s="31">
        <v>4824.7</v>
      </c>
      <c r="L94" s="31">
        <v>4764.3999999999996</v>
      </c>
      <c r="M94" s="31">
        <v>4.4405999999999999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601.29999999999995</v>
      </c>
      <c r="D95" s="36">
        <v>599.36666666666667</v>
      </c>
      <c r="E95" s="36">
        <v>589.7833333333333</v>
      </c>
      <c r="F95" s="36">
        <v>578.26666666666665</v>
      </c>
      <c r="G95" s="36">
        <v>568.68333333333328</v>
      </c>
      <c r="H95" s="36">
        <v>610.88333333333333</v>
      </c>
      <c r="I95" s="36">
        <v>620.46666666666658</v>
      </c>
      <c r="J95" s="36">
        <v>631.98333333333335</v>
      </c>
      <c r="K95" s="31">
        <v>608.95000000000005</v>
      </c>
      <c r="L95" s="31">
        <v>587.85</v>
      </c>
      <c r="M95" s="31">
        <v>118.44758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525.15</v>
      </c>
      <c r="D96" s="36">
        <v>527.88333333333333</v>
      </c>
      <c r="E96" s="36">
        <v>517.36666666666667</v>
      </c>
      <c r="F96" s="36">
        <v>509.58333333333337</v>
      </c>
      <c r="G96" s="36">
        <v>499.06666666666672</v>
      </c>
      <c r="H96" s="36">
        <v>535.66666666666663</v>
      </c>
      <c r="I96" s="36">
        <v>546.18333333333328</v>
      </c>
      <c r="J96" s="36">
        <v>553.96666666666658</v>
      </c>
      <c r="K96" s="31">
        <v>538.4</v>
      </c>
      <c r="L96" s="31">
        <v>520.1</v>
      </c>
      <c r="M96" s="31">
        <v>127.12879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2417.0500000000002</v>
      </c>
      <c r="D97" s="36">
        <v>2419.2833333333333</v>
      </c>
      <c r="E97" s="36">
        <v>2396.7666666666664</v>
      </c>
      <c r="F97" s="36">
        <v>2376.4833333333331</v>
      </c>
      <c r="G97" s="36">
        <v>2353.9666666666662</v>
      </c>
      <c r="H97" s="36">
        <v>2439.5666666666666</v>
      </c>
      <c r="I97" s="36">
        <v>2462.0833333333339</v>
      </c>
      <c r="J97" s="36">
        <v>2482.3666666666668</v>
      </c>
      <c r="K97" s="31">
        <v>2441.8000000000002</v>
      </c>
      <c r="L97" s="31">
        <v>2399</v>
      </c>
      <c r="M97" s="31">
        <v>17.58661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314.35000000000002</v>
      </c>
      <c r="D98" s="36">
        <v>314.84999999999997</v>
      </c>
      <c r="E98" s="36">
        <v>312.49999999999994</v>
      </c>
      <c r="F98" s="36">
        <v>310.64999999999998</v>
      </c>
      <c r="G98" s="36">
        <v>308.29999999999995</v>
      </c>
      <c r="H98" s="36">
        <v>316.69999999999993</v>
      </c>
      <c r="I98" s="36">
        <v>319.04999999999995</v>
      </c>
      <c r="J98" s="36">
        <v>320.89999999999992</v>
      </c>
      <c r="K98" s="31">
        <v>317.2</v>
      </c>
      <c r="L98" s="31">
        <v>313</v>
      </c>
      <c r="M98" s="31">
        <v>4.0382800000000003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38644.400000000001</v>
      </c>
      <c r="D99" s="36">
        <v>38439.76666666667</v>
      </c>
      <c r="E99" s="36">
        <v>38029.733333333337</v>
      </c>
      <c r="F99" s="36">
        <v>37415.066666666666</v>
      </c>
      <c r="G99" s="36">
        <v>37005.033333333333</v>
      </c>
      <c r="H99" s="36">
        <v>39054.433333333342</v>
      </c>
      <c r="I99" s="36">
        <v>39464.466666666682</v>
      </c>
      <c r="J99" s="36">
        <v>40079.133333333346</v>
      </c>
      <c r="K99" s="31">
        <v>38849.800000000003</v>
      </c>
      <c r="L99" s="31">
        <v>37825.1</v>
      </c>
      <c r="M99" s="31">
        <v>8.7959999999999997E-2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989.3</v>
      </c>
      <c r="D100" s="36">
        <v>1000.9333333333334</v>
      </c>
      <c r="E100" s="36">
        <v>973.61666666666679</v>
      </c>
      <c r="F100" s="36">
        <v>957.93333333333339</v>
      </c>
      <c r="G100" s="36">
        <v>930.61666666666679</v>
      </c>
      <c r="H100" s="36">
        <v>1016.6166666666668</v>
      </c>
      <c r="I100" s="36">
        <v>1043.9333333333334</v>
      </c>
      <c r="J100" s="36">
        <v>1059.6166666666668</v>
      </c>
      <c r="K100" s="31">
        <v>1028.25</v>
      </c>
      <c r="L100" s="31">
        <v>985.25</v>
      </c>
      <c r="M100" s="31">
        <v>205.65502000000001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1620.7</v>
      </c>
      <c r="D101" s="36">
        <v>1624.3833333333332</v>
      </c>
      <c r="E101" s="36">
        <v>1608.3166666666664</v>
      </c>
      <c r="F101" s="36">
        <v>1595.9333333333332</v>
      </c>
      <c r="G101" s="36">
        <v>1579.8666666666663</v>
      </c>
      <c r="H101" s="36">
        <v>1636.7666666666664</v>
      </c>
      <c r="I101" s="36">
        <v>1652.833333333333</v>
      </c>
      <c r="J101" s="36">
        <v>1665.2166666666665</v>
      </c>
      <c r="K101" s="31">
        <v>1640.45</v>
      </c>
      <c r="L101" s="31">
        <v>1612</v>
      </c>
      <c r="M101" s="31">
        <v>8.3103599999999993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520.5</v>
      </c>
      <c r="D102" s="36">
        <v>524.2833333333333</v>
      </c>
      <c r="E102" s="36">
        <v>514.86666666666656</v>
      </c>
      <c r="F102" s="36">
        <v>509.23333333333323</v>
      </c>
      <c r="G102" s="36">
        <v>499.81666666666649</v>
      </c>
      <c r="H102" s="36">
        <v>529.91666666666663</v>
      </c>
      <c r="I102" s="36">
        <v>539.33333333333337</v>
      </c>
      <c r="J102" s="36">
        <v>544.9666666666667</v>
      </c>
      <c r="K102" s="31">
        <v>533.70000000000005</v>
      </c>
      <c r="L102" s="31">
        <v>518.65</v>
      </c>
      <c r="M102" s="31">
        <v>14.818949999999999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14.8</v>
      </c>
      <c r="D103" s="36">
        <v>14.866666666666667</v>
      </c>
      <c r="E103" s="36">
        <v>14.583333333333334</v>
      </c>
      <c r="F103" s="36">
        <v>14.366666666666667</v>
      </c>
      <c r="G103" s="36">
        <v>14.083333333333334</v>
      </c>
      <c r="H103" s="36">
        <v>15.083333333333334</v>
      </c>
      <c r="I103" s="36">
        <v>15.366666666666665</v>
      </c>
      <c r="J103" s="36">
        <v>15.583333333333334</v>
      </c>
      <c r="K103" s="31">
        <v>15.15</v>
      </c>
      <c r="L103" s="31">
        <v>14.65</v>
      </c>
      <c r="M103" s="31">
        <v>3054.6239500000001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81</v>
      </c>
      <c r="D104" s="36">
        <v>81.916666666666671</v>
      </c>
      <c r="E104" s="36">
        <v>79.88333333333334</v>
      </c>
      <c r="F104" s="36">
        <v>78.766666666666666</v>
      </c>
      <c r="G104" s="36">
        <v>76.733333333333334</v>
      </c>
      <c r="H104" s="36">
        <v>83.033333333333346</v>
      </c>
      <c r="I104" s="36">
        <v>85.066666666666677</v>
      </c>
      <c r="J104" s="36">
        <v>86.183333333333351</v>
      </c>
      <c r="K104" s="31">
        <v>83.95</v>
      </c>
      <c r="L104" s="31">
        <v>80.8</v>
      </c>
      <c r="M104" s="31">
        <v>314.29129999999998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439.9</v>
      </c>
      <c r="D105" s="36">
        <v>445.8</v>
      </c>
      <c r="E105" s="36">
        <v>433.20000000000005</v>
      </c>
      <c r="F105" s="36">
        <v>426.50000000000006</v>
      </c>
      <c r="G105" s="36">
        <v>413.90000000000009</v>
      </c>
      <c r="H105" s="36">
        <v>452.5</v>
      </c>
      <c r="I105" s="36">
        <v>465.1</v>
      </c>
      <c r="J105" s="36">
        <v>471.79999999999995</v>
      </c>
      <c r="K105" s="31">
        <v>458.4</v>
      </c>
      <c r="L105" s="31">
        <v>439.1</v>
      </c>
      <c r="M105" s="31">
        <v>21.878589999999999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525.1</v>
      </c>
      <c r="D106" s="36">
        <v>526.19999999999993</v>
      </c>
      <c r="E106" s="36">
        <v>521.89999999999986</v>
      </c>
      <c r="F106" s="36">
        <v>518.69999999999993</v>
      </c>
      <c r="G106" s="36">
        <v>514.39999999999986</v>
      </c>
      <c r="H106" s="36">
        <v>529.39999999999986</v>
      </c>
      <c r="I106" s="36">
        <v>533.69999999999982</v>
      </c>
      <c r="J106" s="36">
        <v>536.89999999999986</v>
      </c>
      <c r="K106" s="31">
        <v>530.5</v>
      </c>
      <c r="L106" s="31">
        <v>523</v>
      </c>
      <c r="M106" s="31">
        <v>27.209399999999999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551.79999999999995</v>
      </c>
      <c r="D107" s="36">
        <v>556.93333333333328</v>
      </c>
      <c r="E107" s="36">
        <v>540.11666666666656</v>
      </c>
      <c r="F107" s="36">
        <v>528.43333333333328</v>
      </c>
      <c r="G107" s="36">
        <v>511.61666666666656</v>
      </c>
      <c r="H107" s="36">
        <v>568.61666666666656</v>
      </c>
      <c r="I107" s="36">
        <v>585.43333333333339</v>
      </c>
      <c r="J107" s="36">
        <v>597.11666666666656</v>
      </c>
      <c r="K107" s="31">
        <v>573.75</v>
      </c>
      <c r="L107" s="31">
        <v>545.25</v>
      </c>
      <c r="M107" s="31">
        <v>44.882350000000002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3132.4</v>
      </c>
      <c r="D108" s="36">
        <v>3138.65</v>
      </c>
      <c r="E108" s="36">
        <v>3108.75</v>
      </c>
      <c r="F108" s="36">
        <v>3085.1</v>
      </c>
      <c r="G108" s="36">
        <v>3055.2</v>
      </c>
      <c r="H108" s="36">
        <v>3162.3</v>
      </c>
      <c r="I108" s="36">
        <v>3192.2000000000007</v>
      </c>
      <c r="J108" s="36">
        <v>3215.8500000000004</v>
      </c>
      <c r="K108" s="31">
        <v>3168.55</v>
      </c>
      <c r="L108" s="31">
        <v>3115</v>
      </c>
      <c r="M108" s="31">
        <v>7.6216299999999997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1477.3</v>
      </c>
      <c r="D109" s="36">
        <v>1496.0833333333333</v>
      </c>
      <c r="E109" s="36">
        <v>1451.2166666666665</v>
      </c>
      <c r="F109" s="36">
        <v>1425.1333333333332</v>
      </c>
      <c r="G109" s="36">
        <v>1380.2666666666664</v>
      </c>
      <c r="H109" s="36">
        <v>1522.1666666666665</v>
      </c>
      <c r="I109" s="36">
        <v>1567.0333333333333</v>
      </c>
      <c r="J109" s="36">
        <v>1593.1166666666666</v>
      </c>
      <c r="K109" s="31">
        <v>1540.95</v>
      </c>
      <c r="L109" s="31">
        <v>1470</v>
      </c>
      <c r="M109" s="31">
        <v>29.312909999999999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227.6</v>
      </c>
      <c r="D110" s="36">
        <v>227.66666666666666</v>
      </c>
      <c r="E110" s="36">
        <v>224.93333333333331</v>
      </c>
      <c r="F110" s="36">
        <v>222.26666666666665</v>
      </c>
      <c r="G110" s="36">
        <v>219.5333333333333</v>
      </c>
      <c r="H110" s="36">
        <v>230.33333333333331</v>
      </c>
      <c r="I110" s="36">
        <v>233.06666666666666</v>
      </c>
      <c r="J110" s="36">
        <v>235.73333333333332</v>
      </c>
      <c r="K110" s="31">
        <v>230.4</v>
      </c>
      <c r="L110" s="31">
        <v>225</v>
      </c>
      <c r="M110" s="31">
        <v>229.48763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1692.1</v>
      </c>
      <c r="D111" s="36">
        <v>1693.75</v>
      </c>
      <c r="E111" s="36">
        <v>1681.15</v>
      </c>
      <c r="F111" s="36">
        <v>1670.2</v>
      </c>
      <c r="G111" s="36">
        <v>1657.6000000000001</v>
      </c>
      <c r="H111" s="36">
        <v>1704.7</v>
      </c>
      <c r="I111" s="36">
        <v>1717.3</v>
      </c>
      <c r="J111" s="36">
        <v>1728.25</v>
      </c>
      <c r="K111" s="31">
        <v>1706.35</v>
      </c>
      <c r="L111" s="31">
        <v>1682.8</v>
      </c>
      <c r="M111" s="31">
        <v>59.197150000000001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192.4</v>
      </c>
      <c r="D112" s="36">
        <v>191.98333333333335</v>
      </c>
      <c r="E112" s="36">
        <v>187.16666666666669</v>
      </c>
      <c r="F112" s="36">
        <v>181.93333333333334</v>
      </c>
      <c r="G112" s="36">
        <v>177.11666666666667</v>
      </c>
      <c r="H112" s="36">
        <v>197.2166666666667</v>
      </c>
      <c r="I112" s="36">
        <v>202.03333333333336</v>
      </c>
      <c r="J112" s="36">
        <v>207.26666666666671</v>
      </c>
      <c r="K112" s="31">
        <v>196.8</v>
      </c>
      <c r="L112" s="31">
        <v>186.75</v>
      </c>
      <c r="M112" s="31">
        <v>831.03687000000002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1215.75</v>
      </c>
      <c r="D113" s="36">
        <v>1229.8999999999999</v>
      </c>
      <c r="E113" s="36">
        <v>1195.8499999999997</v>
      </c>
      <c r="F113" s="36">
        <v>1175.9499999999998</v>
      </c>
      <c r="G113" s="36">
        <v>1141.8999999999996</v>
      </c>
      <c r="H113" s="36">
        <v>1249.7999999999997</v>
      </c>
      <c r="I113" s="36">
        <v>1283.8499999999999</v>
      </c>
      <c r="J113" s="36">
        <v>1303.7499999999998</v>
      </c>
      <c r="K113" s="31">
        <v>1263.95</v>
      </c>
      <c r="L113" s="31">
        <v>1210</v>
      </c>
      <c r="M113" s="31">
        <v>8.2016600000000004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944.35</v>
      </c>
      <c r="D114" s="36">
        <v>948.23333333333323</v>
      </c>
      <c r="E114" s="36">
        <v>937.91666666666652</v>
      </c>
      <c r="F114" s="36">
        <v>931.48333333333323</v>
      </c>
      <c r="G114" s="36">
        <v>921.16666666666652</v>
      </c>
      <c r="H114" s="36">
        <v>954.66666666666652</v>
      </c>
      <c r="I114" s="36">
        <v>964.98333333333335</v>
      </c>
      <c r="J114" s="36">
        <v>971.41666666666652</v>
      </c>
      <c r="K114" s="31">
        <v>958.55</v>
      </c>
      <c r="L114" s="31">
        <v>941.8</v>
      </c>
      <c r="M114" s="31">
        <v>16.38646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161.94999999999999</v>
      </c>
      <c r="D115" s="36">
        <v>162.35</v>
      </c>
      <c r="E115" s="36">
        <v>160.29999999999998</v>
      </c>
      <c r="F115" s="36">
        <v>158.64999999999998</v>
      </c>
      <c r="G115" s="36">
        <v>156.59999999999997</v>
      </c>
      <c r="H115" s="36">
        <v>164</v>
      </c>
      <c r="I115" s="36">
        <v>166.05</v>
      </c>
      <c r="J115" s="36">
        <v>167.70000000000002</v>
      </c>
      <c r="K115" s="31">
        <v>164.4</v>
      </c>
      <c r="L115" s="31">
        <v>160.69999999999999</v>
      </c>
      <c r="M115" s="31">
        <v>342.18693000000002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414.55</v>
      </c>
      <c r="D116" s="36">
        <v>417.41666666666669</v>
      </c>
      <c r="E116" s="36">
        <v>405.73333333333335</v>
      </c>
      <c r="F116" s="36">
        <v>396.91666666666669</v>
      </c>
      <c r="G116" s="36">
        <v>385.23333333333335</v>
      </c>
      <c r="H116" s="36">
        <v>426.23333333333335</v>
      </c>
      <c r="I116" s="36">
        <v>437.91666666666663</v>
      </c>
      <c r="J116" s="36">
        <v>446.73333333333335</v>
      </c>
      <c r="K116" s="31">
        <v>429.1</v>
      </c>
      <c r="L116" s="31">
        <v>408.6</v>
      </c>
      <c r="M116" s="31">
        <v>481.83882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776.95</v>
      </c>
      <c r="D117" s="36">
        <v>780.66666666666663</v>
      </c>
      <c r="E117" s="36">
        <v>766.33333333333326</v>
      </c>
      <c r="F117" s="36">
        <v>755.71666666666658</v>
      </c>
      <c r="G117" s="36">
        <v>741.38333333333321</v>
      </c>
      <c r="H117" s="36">
        <v>791.2833333333333</v>
      </c>
      <c r="I117" s="36">
        <v>805.61666666666656</v>
      </c>
      <c r="J117" s="36">
        <v>816.23333333333335</v>
      </c>
      <c r="K117" s="31">
        <v>795</v>
      </c>
      <c r="L117" s="31">
        <v>770.05</v>
      </c>
      <c r="M117" s="31">
        <v>22.04316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506.85</v>
      </c>
      <c r="D118" s="36">
        <v>507.88333333333327</v>
      </c>
      <c r="E118" s="36">
        <v>495.76666666666654</v>
      </c>
      <c r="F118" s="36">
        <v>484.68333333333328</v>
      </c>
      <c r="G118" s="36">
        <v>472.56666666666655</v>
      </c>
      <c r="H118" s="36">
        <v>518.96666666666647</v>
      </c>
      <c r="I118" s="36">
        <v>531.08333333333326</v>
      </c>
      <c r="J118" s="36">
        <v>542.16666666666652</v>
      </c>
      <c r="K118" s="31">
        <v>520</v>
      </c>
      <c r="L118" s="31">
        <v>496.8</v>
      </c>
      <c r="M118" s="31">
        <v>57.035299999999999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822.1</v>
      </c>
      <c r="D119" s="36">
        <v>827.18333333333339</v>
      </c>
      <c r="E119" s="36">
        <v>812.91666666666674</v>
      </c>
      <c r="F119" s="36">
        <v>803.73333333333335</v>
      </c>
      <c r="G119" s="36">
        <v>789.4666666666667</v>
      </c>
      <c r="H119" s="36">
        <v>836.36666666666679</v>
      </c>
      <c r="I119" s="36">
        <v>850.63333333333344</v>
      </c>
      <c r="J119" s="36">
        <v>859.81666666666683</v>
      </c>
      <c r="K119" s="31">
        <v>841.45</v>
      </c>
      <c r="L119" s="31">
        <v>818</v>
      </c>
      <c r="M119" s="31">
        <v>22.948049999999999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474.7</v>
      </c>
      <c r="D120" s="36">
        <v>476.60000000000008</v>
      </c>
      <c r="E120" s="36">
        <v>469.20000000000016</v>
      </c>
      <c r="F120" s="36">
        <v>463.7000000000001</v>
      </c>
      <c r="G120" s="36">
        <v>456.30000000000018</v>
      </c>
      <c r="H120" s="36">
        <v>482.10000000000014</v>
      </c>
      <c r="I120" s="36">
        <v>489.50000000000011</v>
      </c>
      <c r="J120" s="36">
        <v>495.00000000000011</v>
      </c>
      <c r="K120" s="31">
        <v>484</v>
      </c>
      <c r="L120" s="31">
        <v>471.1</v>
      </c>
      <c r="M120" s="31">
        <v>40.240200000000002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1729.7</v>
      </c>
      <c r="D121" s="36">
        <v>1753.5166666666667</v>
      </c>
      <c r="E121" s="36">
        <v>1703.2333333333333</v>
      </c>
      <c r="F121" s="36">
        <v>1676.7666666666667</v>
      </c>
      <c r="G121" s="36">
        <v>1626.4833333333333</v>
      </c>
      <c r="H121" s="36">
        <v>1779.9833333333333</v>
      </c>
      <c r="I121" s="36">
        <v>1830.2666666666667</v>
      </c>
      <c r="J121" s="36">
        <v>1856.7333333333333</v>
      </c>
      <c r="K121" s="31">
        <v>1803.8</v>
      </c>
      <c r="L121" s="31">
        <v>1727.05</v>
      </c>
      <c r="M121" s="31">
        <v>45.42774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172.9</v>
      </c>
      <c r="D122" s="36">
        <v>174.29999999999998</v>
      </c>
      <c r="E122" s="36">
        <v>170.59999999999997</v>
      </c>
      <c r="F122" s="36">
        <v>168.29999999999998</v>
      </c>
      <c r="G122" s="36">
        <v>164.59999999999997</v>
      </c>
      <c r="H122" s="36">
        <v>176.59999999999997</v>
      </c>
      <c r="I122" s="36">
        <v>180.29999999999995</v>
      </c>
      <c r="J122" s="36">
        <v>182.59999999999997</v>
      </c>
      <c r="K122" s="31">
        <v>178</v>
      </c>
      <c r="L122" s="31">
        <v>172</v>
      </c>
      <c r="M122" s="31">
        <v>60.313279999999999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2418</v>
      </c>
      <c r="D123" s="36">
        <v>2444.4833333333331</v>
      </c>
      <c r="E123" s="36">
        <v>2381.0666666666662</v>
      </c>
      <c r="F123" s="36">
        <v>2344.1333333333332</v>
      </c>
      <c r="G123" s="36">
        <v>2280.7166666666662</v>
      </c>
      <c r="H123" s="36">
        <v>2481.4166666666661</v>
      </c>
      <c r="I123" s="36">
        <v>2544.833333333333</v>
      </c>
      <c r="J123" s="36">
        <v>2581.766666666666</v>
      </c>
      <c r="K123" s="31">
        <v>2507.9</v>
      </c>
      <c r="L123" s="31">
        <v>2407.5500000000002</v>
      </c>
      <c r="M123" s="31">
        <v>1.6461600000000001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395.05</v>
      </c>
      <c r="D124" s="36">
        <v>396.16666666666669</v>
      </c>
      <c r="E124" s="36">
        <v>392.43333333333339</v>
      </c>
      <c r="F124" s="36">
        <v>389.81666666666672</v>
      </c>
      <c r="G124" s="36">
        <v>386.08333333333343</v>
      </c>
      <c r="H124" s="36">
        <v>398.78333333333336</v>
      </c>
      <c r="I124" s="36">
        <v>402.51666666666659</v>
      </c>
      <c r="J124" s="36">
        <v>405.13333333333333</v>
      </c>
      <c r="K124" s="31">
        <v>399.9</v>
      </c>
      <c r="L124" s="31">
        <v>393.55</v>
      </c>
      <c r="M124" s="31">
        <v>6.5004600000000003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647.6</v>
      </c>
      <c r="D125" s="36">
        <v>648.55000000000007</v>
      </c>
      <c r="E125" s="36">
        <v>641.50000000000011</v>
      </c>
      <c r="F125" s="36">
        <v>635.40000000000009</v>
      </c>
      <c r="G125" s="36">
        <v>628.35000000000014</v>
      </c>
      <c r="H125" s="36">
        <v>654.65000000000009</v>
      </c>
      <c r="I125" s="36">
        <v>661.7</v>
      </c>
      <c r="J125" s="36">
        <v>667.80000000000007</v>
      </c>
      <c r="K125" s="31">
        <v>655.6</v>
      </c>
      <c r="L125" s="31">
        <v>642.45000000000005</v>
      </c>
      <c r="M125" s="31">
        <v>16.396129999999999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1105.25</v>
      </c>
      <c r="D126" s="36">
        <v>1107.0833333333333</v>
      </c>
      <c r="E126" s="36">
        <v>1069.1666666666665</v>
      </c>
      <c r="F126" s="36">
        <v>1033.0833333333333</v>
      </c>
      <c r="G126" s="36">
        <v>995.16666666666652</v>
      </c>
      <c r="H126" s="36">
        <v>1143.1666666666665</v>
      </c>
      <c r="I126" s="36">
        <v>1181.083333333333</v>
      </c>
      <c r="J126" s="36">
        <v>1217.1666666666665</v>
      </c>
      <c r="K126" s="31">
        <v>1145</v>
      </c>
      <c r="L126" s="31">
        <v>1071</v>
      </c>
      <c r="M126" s="31">
        <v>228.72046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3335.5</v>
      </c>
      <c r="D127" s="36">
        <v>3349.0499999999997</v>
      </c>
      <c r="E127" s="36">
        <v>3280.2999999999993</v>
      </c>
      <c r="F127" s="36">
        <v>3225.0999999999995</v>
      </c>
      <c r="G127" s="36">
        <v>3156.349999999999</v>
      </c>
      <c r="H127" s="36">
        <v>3404.2499999999995</v>
      </c>
      <c r="I127" s="36">
        <v>3473.0000000000005</v>
      </c>
      <c r="J127" s="36">
        <v>3528.2</v>
      </c>
      <c r="K127" s="31">
        <v>3417.8</v>
      </c>
      <c r="L127" s="31">
        <v>3293.85</v>
      </c>
      <c r="M127" s="31">
        <v>34.717269999999999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5420.8</v>
      </c>
      <c r="D128" s="36">
        <v>5437.3</v>
      </c>
      <c r="E128" s="36">
        <v>5384.6</v>
      </c>
      <c r="F128" s="36">
        <v>5348.4000000000005</v>
      </c>
      <c r="G128" s="36">
        <v>5295.7000000000007</v>
      </c>
      <c r="H128" s="36">
        <v>5473.5</v>
      </c>
      <c r="I128" s="36">
        <v>5526.1999999999989</v>
      </c>
      <c r="J128" s="36">
        <v>5562.4</v>
      </c>
      <c r="K128" s="31">
        <v>5490</v>
      </c>
      <c r="L128" s="31">
        <v>5401.1</v>
      </c>
      <c r="M128" s="31">
        <v>3.8043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5562.25</v>
      </c>
      <c r="D129" s="36">
        <v>5568.916666666667</v>
      </c>
      <c r="E129" s="36">
        <v>5529.3833333333341</v>
      </c>
      <c r="F129" s="36">
        <v>5496.5166666666673</v>
      </c>
      <c r="G129" s="36">
        <v>5456.9833333333345</v>
      </c>
      <c r="H129" s="36">
        <v>5601.7833333333338</v>
      </c>
      <c r="I129" s="36">
        <v>5641.3166666666666</v>
      </c>
      <c r="J129" s="36">
        <v>5674.1833333333334</v>
      </c>
      <c r="K129" s="31">
        <v>5608.45</v>
      </c>
      <c r="L129" s="31">
        <v>5536.05</v>
      </c>
      <c r="M129" s="31">
        <v>0.56852999999999998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1606.4</v>
      </c>
      <c r="D130" s="36">
        <v>1630.9833333333333</v>
      </c>
      <c r="E130" s="36">
        <v>1561.9666666666667</v>
      </c>
      <c r="F130" s="36">
        <v>1517.5333333333333</v>
      </c>
      <c r="G130" s="36">
        <v>1448.5166666666667</v>
      </c>
      <c r="H130" s="36">
        <v>1675.4166666666667</v>
      </c>
      <c r="I130" s="36">
        <v>1744.4333333333336</v>
      </c>
      <c r="J130" s="36">
        <v>1788.8666666666668</v>
      </c>
      <c r="K130" s="31">
        <v>1700</v>
      </c>
      <c r="L130" s="31">
        <v>1586.55</v>
      </c>
      <c r="M130" s="31">
        <v>64.542119999999997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1685.9</v>
      </c>
      <c r="D131" s="36">
        <v>1701.7833333333335</v>
      </c>
      <c r="E131" s="36">
        <v>1659.666666666667</v>
      </c>
      <c r="F131" s="36">
        <v>1633.4333333333334</v>
      </c>
      <c r="G131" s="36">
        <v>1591.3166666666668</v>
      </c>
      <c r="H131" s="36">
        <v>1728.0166666666671</v>
      </c>
      <c r="I131" s="36">
        <v>1770.1333333333334</v>
      </c>
      <c r="J131" s="36">
        <v>1796.3666666666672</v>
      </c>
      <c r="K131" s="31">
        <v>1743.9</v>
      </c>
      <c r="L131" s="31">
        <v>1675.55</v>
      </c>
      <c r="M131" s="31">
        <v>25.506900000000002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291.85000000000002</v>
      </c>
      <c r="D132" s="36">
        <v>293.41666666666669</v>
      </c>
      <c r="E132" s="36">
        <v>288.63333333333338</v>
      </c>
      <c r="F132" s="36">
        <v>285.41666666666669</v>
      </c>
      <c r="G132" s="36">
        <v>280.63333333333338</v>
      </c>
      <c r="H132" s="36">
        <v>296.63333333333338</v>
      </c>
      <c r="I132" s="36">
        <v>301.41666666666669</v>
      </c>
      <c r="J132" s="36">
        <v>304.63333333333338</v>
      </c>
      <c r="K132" s="31">
        <v>298.2</v>
      </c>
      <c r="L132" s="31">
        <v>290.2</v>
      </c>
      <c r="M132" s="31">
        <v>31.71856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2249.75</v>
      </c>
      <c r="D133" s="36">
        <v>2237.5666666666666</v>
      </c>
      <c r="E133" s="36">
        <v>2177.7333333333331</v>
      </c>
      <c r="F133" s="36">
        <v>2105.7166666666667</v>
      </c>
      <c r="G133" s="36">
        <v>2045.8833333333332</v>
      </c>
      <c r="H133" s="36">
        <v>2309.583333333333</v>
      </c>
      <c r="I133" s="36">
        <v>2369.416666666667</v>
      </c>
      <c r="J133" s="36">
        <v>2441.4333333333329</v>
      </c>
      <c r="K133" s="31">
        <v>2297.4</v>
      </c>
      <c r="L133" s="31">
        <v>2165.5500000000002</v>
      </c>
      <c r="M133" s="31">
        <v>19.486080000000001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522.4</v>
      </c>
      <c r="D134" s="36">
        <v>524.04999999999995</v>
      </c>
      <c r="E134" s="36">
        <v>519.29999999999995</v>
      </c>
      <c r="F134" s="36">
        <v>516.20000000000005</v>
      </c>
      <c r="G134" s="36">
        <v>511.45000000000005</v>
      </c>
      <c r="H134" s="36">
        <v>527.14999999999986</v>
      </c>
      <c r="I134" s="36">
        <v>531.89999999999986</v>
      </c>
      <c r="J134" s="36">
        <v>534.99999999999977</v>
      </c>
      <c r="K134" s="31">
        <v>528.79999999999995</v>
      </c>
      <c r="L134" s="31">
        <v>520.95000000000005</v>
      </c>
      <c r="M134" s="31">
        <v>10.622059999999999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10743.9</v>
      </c>
      <c r="D135" s="36">
        <v>10794.95</v>
      </c>
      <c r="E135" s="36">
        <v>10638.900000000001</v>
      </c>
      <c r="F135" s="36">
        <v>10533.900000000001</v>
      </c>
      <c r="G135" s="36">
        <v>10377.850000000002</v>
      </c>
      <c r="H135" s="36">
        <v>10899.95</v>
      </c>
      <c r="I135" s="36">
        <v>11056</v>
      </c>
      <c r="J135" s="36">
        <v>11161</v>
      </c>
      <c r="K135" s="31">
        <v>10951</v>
      </c>
      <c r="L135" s="31">
        <v>10689.95</v>
      </c>
      <c r="M135" s="31">
        <v>5.5708200000000003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862.3</v>
      </c>
      <c r="D136" s="36">
        <v>857.55000000000007</v>
      </c>
      <c r="E136" s="36">
        <v>837.10000000000014</v>
      </c>
      <c r="F136" s="36">
        <v>811.90000000000009</v>
      </c>
      <c r="G136" s="36">
        <v>791.45000000000016</v>
      </c>
      <c r="H136" s="36">
        <v>882.75000000000011</v>
      </c>
      <c r="I136" s="36">
        <v>903.20000000000016</v>
      </c>
      <c r="J136" s="36">
        <v>928.40000000000009</v>
      </c>
      <c r="K136" s="31">
        <v>878</v>
      </c>
      <c r="L136" s="31">
        <v>832.35</v>
      </c>
      <c r="M136" s="31">
        <v>22.251580000000001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1081.05</v>
      </c>
      <c r="D137" s="36">
        <v>1082.3666666666668</v>
      </c>
      <c r="E137" s="36">
        <v>1074.7333333333336</v>
      </c>
      <c r="F137" s="36">
        <v>1068.4166666666667</v>
      </c>
      <c r="G137" s="36">
        <v>1060.7833333333335</v>
      </c>
      <c r="H137" s="36">
        <v>1088.6833333333336</v>
      </c>
      <c r="I137" s="36">
        <v>1096.3166666666668</v>
      </c>
      <c r="J137" s="36">
        <v>1102.6333333333337</v>
      </c>
      <c r="K137" s="31">
        <v>1090</v>
      </c>
      <c r="L137" s="31">
        <v>1076.05</v>
      </c>
      <c r="M137" s="31">
        <v>11.55336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996</v>
      </c>
      <c r="D138" s="36">
        <v>987.93333333333339</v>
      </c>
      <c r="E138" s="36">
        <v>969.96666666666681</v>
      </c>
      <c r="F138" s="36">
        <v>943.93333333333339</v>
      </c>
      <c r="G138" s="36">
        <v>925.96666666666681</v>
      </c>
      <c r="H138" s="36">
        <v>1013.9666666666668</v>
      </c>
      <c r="I138" s="36">
        <v>1031.9333333333334</v>
      </c>
      <c r="J138" s="36">
        <v>1057.9666666666667</v>
      </c>
      <c r="K138" s="31">
        <v>1005.9</v>
      </c>
      <c r="L138" s="31">
        <v>961.9</v>
      </c>
      <c r="M138" s="31">
        <v>33.370919999999998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119.8</v>
      </c>
      <c r="D139" s="36">
        <v>120.71666666666665</v>
      </c>
      <c r="E139" s="36">
        <v>118.43333333333331</v>
      </c>
      <c r="F139" s="36">
        <v>117.06666666666665</v>
      </c>
      <c r="G139" s="36">
        <v>114.7833333333333</v>
      </c>
      <c r="H139" s="36">
        <v>122.08333333333331</v>
      </c>
      <c r="I139" s="36">
        <v>124.36666666666665</v>
      </c>
      <c r="J139" s="36">
        <v>125.73333333333332</v>
      </c>
      <c r="K139" s="31">
        <v>123</v>
      </c>
      <c r="L139" s="31">
        <v>119.35</v>
      </c>
      <c r="M139" s="31">
        <v>93.69556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2597.5</v>
      </c>
      <c r="D140" s="36">
        <v>2614.8166666666671</v>
      </c>
      <c r="E140" s="36">
        <v>2569.7833333333342</v>
      </c>
      <c r="F140" s="36">
        <v>2542.0666666666671</v>
      </c>
      <c r="G140" s="36">
        <v>2497.0333333333342</v>
      </c>
      <c r="H140" s="36">
        <v>2642.5333333333342</v>
      </c>
      <c r="I140" s="36">
        <v>2687.5666666666671</v>
      </c>
      <c r="J140" s="36">
        <v>2715.2833333333342</v>
      </c>
      <c r="K140" s="31">
        <v>2659.85</v>
      </c>
      <c r="L140" s="31">
        <v>2587.1</v>
      </c>
      <c r="M140" s="31">
        <v>4.2904299999999997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142483.1</v>
      </c>
      <c r="D141" s="36">
        <v>142781.04999999999</v>
      </c>
      <c r="E141" s="36">
        <v>141712.09999999998</v>
      </c>
      <c r="F141" s="36">
        <v>140941.09999999998</v>
      </c>
      <c r="G141" s="36">
        <v>139872.14999999997</v>
      </c>
      <c r="H141" s="36">
        <v>143552.04999999999</v>
      </c>
      <c r="I141" s="36">
        <v>144621</v>
      </c>
      <c r="J141" s="36">
        <v>145392</v>
      </c>
      <c r="K141" s="31">
        <v>143850</v>
      </c>
      <c r="L141" s="31">
        <v>142010.04999999999</v>
      </c>
      <c r="M141" s="31">
        <v>7.1209999999999996E-2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71.75</v>
      </c>
      <c r="D142" s="36">
        <v>71.433333333333323</v>
      </c>
      <c r="E142" s="36">
        <v>70.166666666666643</v>
      </c>
      <c r="F142" s="36">
        <v>68.583333333333314</v>
      </c>
      <c r="G142" s="36">
        <v>67.316666666666634</v>
      </c>
      <c r="H142" s="36">
        <v>73.016666666666652</v>
      </c>
      <c r="I142" s="36">
        <v>74.283333333333331</v>
      </c>
      <c r="J142" s="36">
        <v>75.86666666666666</v>
      </c>
      <c r="K142" s="31">
        <v>72.7</v>
      </c>
      <c r="L142" s="31">
        <v>69.849999999999994</v>
      </c>
      <c r="M142" s="31">
        <v>172.87586999999999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1359.75</v>
      </c>
      <c r="D143" s="36">
        <v>1381.8666666666668</v>
      </c>
      <c r="E143" s="36">
        <v>1334.9333333333336</v>
      </c>
      <c r="F143" s="36">
        <v>1310.1166666666668</v>
      </c>
      <c r="G143" s="36">
        <v>1263.1833333333336</v>
      </c>
      <c r="H143" s="36">
        <v>1406.6833333333336</v>
      </c>
      <c r="I143" s="36">
        <v>1453.616666666667</v>
      </c>
      <c r="J143" s="36">
        <v>1478.4333333333336</v>
      </c>
      <c r="K143" s="31">
        <v>1428.8</v>
      </c>
      <c r="L143" s="31">
        <v>1357.05</v>
      </c>
      <c r="M143" s="31">
        <v>5.5389699999999999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5498</v>
      </c>
      <c r="D144" s="36">
        <v>5466.6333333333341</v>
      </c>
      <c r="E144" s="36">
        <v>5423.8666666666686</v>
      </c>
      <c r="F144" s="36">
        <v>5349.7333333333345</v>
      </c>
      <c r="G144" s="36">
        <v>5306.966666666669</v>
      </c>
      <c r="H144" s="36">
        <v>5540.7666666666682</v>
      </c>
      <c r="I144" s="36">
        <v>5583.5333333333328</v>
      </c>
      <c r="J144" s="36">
        <v>5657.6666666666679</v>
      </c>
      <c r="K144" s="31">
        <v>5509.4</v>
      </c>
      <c r="L144" s="31">
        <v>5392.5</v>
      </c>
      <c r="M144" s="31">
        <v>3.1346500000000002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3073.4</v>
      </c>
      <c r="D145" s="36">
        <v>3074.5666666666671</v>
      </c>
      <c r="E145" s="36">
        <v>3044.1333333333341</v>
      </c>
      <c r="F145" s="36">
        <v>3014.8666666666672</v>
      </c>
      <c r="G145" s="36">
        <v>2984.4333333333343</v>
      </c>
      <c r="H145" s="36">
        <v>3103.8333333333339</v>
      </c>
      <c r="I145" s="36">
        <v>3134.2666666666673</v>
      </c>
      <c r="J145" s="36">
        <v>3163.5333333333338</v>
      </c>
      <c r="K145" s="31">
        <v>3105</v>
      </c>
      <c r="L145" s="31">
        <v>3045.3</v>
      </c>
      <c r="M145" s="31">
        <v>5.2893299999999996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2423.0500000000002</v>
      </c>
      <c r="D146" s="36">
        <v>2448.6666666666665</v>
      </c>
      <c r="E146" s="36">
        <v>2383.4833333333331</v>
      </c>
      <c r="F146" s="36">
        <v>2343.9166666666665</v>
      </c>
      <c r="G146" s="36">
        <v>2278.7333333333331</v>
      </c>
      <c r="H146" s="36">
        <v>2488.2333333333331</v>
      </c>
      <c r="I146" s="36">
        <v>2553.4166666666665</v>
      </c>
      <c r="J146" s="36">
        <v>2592.9833333333331</v>
      </c>
      <c r="K146" s="31">
        <v>2513.85</v>
      </c>
      <c r="L146" s="31">
        <v>2409.1</v>
      </c>
      <c r="M146" s="31">
        <v>16.54447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101.5</v>
      </c>
      <c r="D147" s="36">
        <v>102.08333333333333</v>
      </c>
      <c r="E147" s="36">
        <v>99.416666666666657</v>
      </c>
      <c r="F147" s="36">
        <v>97.333333333333329</v>
      </c>
      <c r="G147" s="36">
        <v>94.666666666666657</v>
      </c>
      <c r="H147" s="36">
        <v>104.16666666666666</v>
      </c>
      <c r="I147" s="36">
        <v>106.83333333333331</v>
      </c>
      <c r="J147" s="36">
        <v>108.91666666666666</v>
      </c>
      <c r="K147" s="31">
        <v>104.75</v>
      </c>
      <c r="L147" s="31">
        <v>100</v>
      </c>
      <c r="M147" s="31">
        <v>1176.72992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244.4</v>
      </c>
      <c r="D148" s="36">
        <v>243.78333333333333</v>
      </c>
      <c r="E148" s="36">
        <v>241.16666666666666</v>
      </c>
      <c r="F148" s="36">
        <v>237.93333333333334</v>
      </c>
      <c r="G148" s="36">
        <v>235.31666666666666</v>
      </c>
      <c r="H148" s="36">
        <v>247.01666666666665</v>
      </c>
      <c r="I148" s="36">
        <v>249.63333333333333</v>
      </c>
      <c r="J148" s="36">
        <v>252.86666666666665</v>
      </c>
      <c r="K148" s="31">
        <v>246.4</v>
      </c>
      <c r="L148" s="31">
        <v>240.55</v>
      </c>
      <c r="M148" s="31">
        <v>91.228669999999994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330.9</v>
      </c>
      <c r="D149" s="36">
        <v>331.38333333333333</v>
      </c>
      <c r="E149" s="36">
        <v>327.51666666666665</v>
      </c>
      <c r="F149" s="36">
        <v>324.13333333333333</v>
      </c>
      <c r="G149" s="36">
        <v>320.26666666666665</v>
      </c>
      <c r="H149" s="36">
        <v>334.76666666666665</v>
      </c>
      <c r="I149" s="36">
        <v>338.63333333333333</v>
      </c>
      <c r="J149" s="36">
        <v>342.01666666666665</v>
      </c>
      <c r="K149" s="31">
        <v>335.25</v>
      </c>
      <c r="L149" s="31">
        <v>328</v>
      </c>
      <c r="M149" s="31">
        <v>177.54868999999999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151.75</v>
      </c>
      <c r="D150" s="36">
        <v>153.78333333333333</v>
      </c>
      <c r="E150" s="36">
        <v>149.01666666666665</v>
      </c>
      <c r="F150" s="36">
        <v>146.28333333333333</v>
      </c>
      <c r="G150" s="36">
        <v>141.51666666666665</v>
      </c>
      <c r="H150" s="36">
        <v>156.51666666666665</v>
      </c>
      <c r="I150" s="36">
        <v>161.28333333333336</v>
      </c>
      <c r="J150" s="36">
        <v>164.01666666666665</v>
      </c>
      <c r="K150" s="31">
        <v>158.55000000000001</v>
      </c>
      <c r="L150" s="31">
        <v>151.05000000000001</v>
      </c>
      <c r="M150" s="31">
        <v>124.64843999999999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1345.3</v>
      </c>
      <c r="D151" s="36">
        <v>1335.7666666666667</v>
      </c>
      <c r="E151" s="36">
        <v>1320.5333333333333</v>
      </c>
      <c r="F151" s="36">
        <v>1295.7666666666667</v>
      </c>
      <c r="G151" s="36">
        <v>1280.5333333333333</v>
      </c>
      <c r="H151" s="36">
        <v>1360.5333333333333</v>
      </c>
      <c r="I151" s="36">
        <v>1375.7666666666664</v>
      </c>
      <c r="J151" s="36">
        <v>1400.5333333333333</v>
      </c>
      <c r="K151" s="31">
        <v>1351</v>
      </c>
      <c r="L151" s="31">
        <v>1311</v>
      </c>
      <c r="M151" s="31">
        <v>11.594849999999999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7233.15</v>
      </c>
      <c r="D152" s="36">
        <v>7198.5333333333328</v>
      </c>
      <c r="E152" s="36">
        <v>7035.0666666666657</v>
      </c>
      <c r="F152" s="36">
        <v>6836.9833333333327</v>
      </c>
      <c r="G152" s="36">
        <v>6673.5166666666655</v>
      </c>
      <c r="H152" s="36">
        <v>7396.6166666666659</v>
      </c>
      <c r="I152" s="36">
        <v>7560.083333333333</v>
      </c>
      <c r="J152" s="36">
        <v>7758.1666666666661</v>
      </c>
      <c r="K152" s="31">
        <v>7362</v>
      </c>
      <c r="L152" s="31">
        <v>7000.45</v>
      </c>
      <c r="M152" s="31">
        <v>3.9096500000000001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513.15</v>
      </c>
      <c r="D153" s="36">
        <v>505.63333333333338</v>
      </c>
      <c r="E153" s="36">
        <v>491.26666666666677</v>
      </c>
      <c r="F153" s="36">
        <v>469.38333333333338</v>
      </c>
      <c r="G153" s="36">
        <v>455.01666666666677</v>
      </c>
      <c r="H153" s="36">
        <v>527.51666666666677</v>
      </c>
      <c r="I153" s="36">
        <v>541.88333333333344</v>
      </c>
      <c r="J153" s="36">
        <v>563.76666666666677</v>
      </c>
      <c r="K153" s="31">
        <v>520</v>
      </c>
      <c r="L153" s="31">
        <v>483.75</v>
      </c>
      <c r="M153" s="31">
        <v>94.751040000000003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273.14999999999998</v>
      </c>
      <c r="D154" s="36">
        <v>272.63333333333333</v>
      </c>
      <c r="E154" s="36">
        <v>269.61666666666667</v>
      </c>
      <c r="F154" s="36">
        <v>266.08333333333337</v>
      </c>
      <c r="G154" s="36">
        <v>263.06666666666672</v>
      </c>
      <c r="H154" s="36">
        <v>276.16666666666663</v>
      </c>
      <c r="I154" s="36">
        <v>279.18333333333328</v>
      </c>
      <c r="J154" s="36">
        <v>282.71666666666658</v>
      </c>
      <c r="K154" s="31">
        <v>275.64999999999998</v>
      </c>
      <c r="L154" s="31">
        <v>269.10000000000002</v>
      </c>
      <c r="M154" s="31">
        <v>252.52940000000001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36740.75</v>
      </c>
      <c r="D155" s="36">
        <v>36670.183333333334</v>
      </c>
      <c r="E155" s="36">
        <v>35970.566666666666</v>
      </c>
      <c r="F155" s="36">
        <v>35200.383333333331</v>
      </c>
      <c r="G155" s="36">
        <v>34500.766666666663</v>
      </c>
      <c r="H155" s="36">
        <v>37440.366666666669</v>
      </c>
      <c r="I155" s="36">
        <v>38139.983333333337</v>
      </c>
      <c r="J155" s="36">
        <v>38910.166666666672</v>
      </c>
      <c r="K155" s="31">
        <v>37369.800000000003</v>
      </c>
      <c r="L155" s="31">
        <v>35900</v>
      </c>
      <c r="M155" s="31">
        <v>0.37263000000000002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1664.5</v>
      </c>
      <c r="D156" s="36">
        <v>1674.1666666666667</v>
      </c>
      <c r="E156" s="36">
        <v>1635.8333333333335</v>
      </c>
      <c r="F156" s="36">
        <v>1607.1666666666667</v>
      </c>
      <c r="G156" s="36">
        <v>1568.8333333333335</v>
      </c>
      <c r="H156" s="36">
        <v>1702.8333333333335</v>
      </c>
      <c r="I156" s="36">
        <v>1741.166666666667</v>
      </c>
      <c r="J156" s="36">
        <v>1769.8333333333335</v>
      </c>
      <c r="K156" s="31">
        <v>1712.5</v>
      </c>
      <c r="L156" s="31">
        <v>1645.5</v>
      </c>
      <c r="M156" s="31">
        <v>10.331020000000001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446.65</v>
      </c>
      <c r="D157" s="36">
        <v>473.76666666666665</v>
      </c>
      <c r="E157" s="36">
        <v>419.5333333333333</v>
      </c>
      <c r="F157" s="36">
        <v>392.41666666666663</v>
      </c>
      <c r="G157" s="36">
        <v>338.18333333333328</v>
      </c>
      <c r="H157" s="36">
        <v>500.88333333333333</v>
      </c>
      <c r="I157" s="36">
        <v>555.11666666666667</v>
      </c>
      <c r="J157" s="36">
        <v>582.23333333333335</v>
      </c>
      <c r="K157" s="31">
        <v>528</v>
      </c>
      <c r="L157" s="31">
        <v>446.65</v>
      </c>
      <c r="M157" s="31">
        <v>212.4068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889.2</v>
      </c>
      <c r="D158" s="36">
        <v>900.83333333333337</v>
      </c>
      <c r="E158" s="36">
        <v>873.36666666666679</v>
      </c>
      <c r="F158" s="36">
        <v>857.53333333333342</v>
      </c>
      <c r="G158" s="36">
        <v>830.06666666666683</v>
      </c>
      <c r="H158" s="36">
        <v>916.66666666666674</v>
      </c>
      <c r="I158" s="36">
        <v>944.13333333333321</v>
      </c>
      <c r="J158" s="36">
        <v>959.9666666666667</v>
      </c>
      <c r="K158" s="31">
        <v>928.3</v>
      </c>
      <c r="L158" s="31">
        <v>885</v>
      </c>
      <c r="M158" s="31">
        <v>10.49267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8629.85</v>
      </c>
      <c r="D159" s="36">
        <v>8628.2833333333328</v>
      </c>
      <c r="E159" s="36">
        <v>8556.5666666666657</v>
      </c>
      <c r="F159" s="36">
        <v>8483.2833333333328</v>
      </c>
      <c r="G159" s="36">
        <v>8411.5666666666657</v>
      </c>
      <c r="H159" s="36">
        <v>8701.5666666666657</v>
      </c>
      <c r="I159" s="36">
        <v>8773.2833333333328</v>
      </c>
      <c r="J159" s="36">
        <v>8846.5666666666657</v>
      </c>
      <c r="K159" s="31">
        <v>8700</v>
      </c>
      <c r="L159" s="31">
        <v>8555</v>
      </c>
      <c r="M159" s="31">
        <v>1.1287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278.25</v>
      </c>
      <c r="D160" s="36">
        <v>280.38333333333338</v>
      </c>
      <c r="E160" s="36">
        <v>275.06666666666678</v>
      </c>
      <c r="F160" s="36">
        <v>271.88333333333338</v>
      </c>
      <c r="G160" s="36">
        <v>266.56666666666678</v>
      </c>
      <c r="H160" s="36">
        <v>283.56666666666678</v>
      </c>
      <c r="I160" s="36">
        <v>288.88333333333338</v>
      </c>
      <c r="J160" s="36">
        <v>292.06666666666678</v>
      </c>
      <c r="K160" s="31">
        <v>285.7</v>
      </c>
      <c r="L160" s="31">
        <v>277.2</v>
      </c>
      <c r="M160" s="31">
        <v>53.546999999999997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468.55</v>
      </c>
      <c r="D161" s="36">
        <v>470.16666666666669</v>
      </c>
      <c r="E161" s="36">
        <v>462.53333333333336</v>
      </c>
      <c r="F161" s="36">
        <v>456.51666666666665</v>
      </c>
      <c r="G161" s="36">
        <v>448.88333333333333</v>
      </c>
      <c r="H161" s="36">
        <v>476.18333333333339</v>
      </c>
      <c r="I161" s="36">
        <v>483.81666666666672</v>
      </c>
      <c r="J161" s="36">
        <v>489.83333333333343</v>
      </c>
      <c r="K161" s="31">
        <v>477.8</v>
      </c>
      <c r="L161" s="31">
        <v>464.15</v>
      </c>
      <c r="M161" s="31">
        <v>147.88511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16581.7</v>
      </c>
      <c r="D162" s="36">
        <v>16646.616666666669</v>
      </c>
      <c r="E162" s="36">
        <v>16491.133333333339</v>
      </c>
      <c r="F162" s="36">
        <v>16400.566666666669</v>
      </c>
      <c r="G162" s="36">
        <v>16245.083333333339</v>
      </c>
      <c r="H162" s="36">
        <v>16737.183333333338</v>
      </c>
      <c r="I162" s="36">
        <v>16892.666666666668</v>
      </c>
      <c r="J162" s="36">
        <v>16983.233333333337</v>
      </c>
      <c r="K162" s="31">
        <v>16802.099999999999</v>
      </c>
      <c r="L162" s="31">
        <v>16556.05</v>
      </c>
      <c r="M162" s="31">
        <v>0.17229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2622.5</v>
      </c>
      <c r="D163" s="36">
        <v>2650.1833333333334</v>
      </c>
      <c r="E163" s="36">
        <v>2576.3166666666666</v>
      </c>
      <c r="F163" s="36">
        <v>2530.1333333333332</v>
      </c>
      <c r="G163" s="36">
        <v>2456.2666666666664</v>
      </c>
      <c r="H163" s="36">
        <v>2696.3666666666668</v>
      </c>
      <c r="I163" s="36">
        <v>2770.2333333333336</v>
      </c>
      <c r="J163" s="36">
        <v>2816.416666666667</v>
      </c>
      <c r="K163" s="31">
        <v>2724.05</v>
      </c>
      <c r="L163" s="31">
        <v>2604</v>
      </c>
      <c r="M163" s="31">
        <v>3.1659999999999999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3455.75</v>
      </c>
      <c r="D164" s="36">
        <v>3424.5</v>
      </c>
      <c r="E164" s="36">
        <v>3374.05</v>
      </c>
      <c r="F164" s="36">
        <v>3292.3500000000004</v>
      </c>
      <c r="G164" s="36">
        <v>3241.9000000000005</v>
      </c>
      <c r="H164" s="36">
        <v>3506.2</v>
      </c>
      <c r="I164" s="36">
        <v>3556.6499999999996</v>
      </c>
      <c r="J164" s="36">
        <v>3638.3499999999995</v>
      </c>
      <c r="K164" s="31">
        <v>3474.95</v>
      </c>
      <c r="L164" s="31">
        <v>3342.8</v>
      </c>
      <c r="M164" s="31">
        <v>8.7182499999999994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124.3</v>
      </c>
      <c r="D165" s="36">
        <v>124.86666666666667</v>
      </c>
      <c r="E165" s="36">
        <v>122.48333333333335</v>
      </c>
      <c r="F165" s="36">
        <v>120.66666666666667</v>
      </c>
      <c r="G165" s="36">
        <v>118.28333333333335</v>
      </c>
      <c r="H165" s="36">
        <v>126.68333333333335</v>
      </c>
      <c r="I165" s="36">
        <v>129.06666666666666</v>
      </c>
      <c r="J165" s="36">
        <v>130.88333333333335</v>
      </c>
      <c r="K165" s="31">
        <v>127.25</v>
      </c>
      <c r="L165" s="31">
        <v>123.05</v>
      </c>
      <c r="M165" s="31">
        <v>835.00656000000004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919.35</v>
      </c>
      <c r="D166" s="36">
        <v>913.36666666666679</v>
      </c>
      <c r="E166" s="36">
        <v>902.03333333333353</v>
      </c>
      <c r="F166" s="36">
        <v>884.7166666666667</v>
      </c>
      <c r="G166" s="36">
        <v>873.38333333333344</v>
      </c>
      <c r="H166" s="36">
        <v>930.68333333333362</v>
      </c>
      <c r="I166" s="36">
        <v>942.01666666666688</v>
      </c>
      <c r="J166" s="36">
        <v>959.33333333333371</v>
      </c>
      <c r="K166" s="31">
        <v>924.7</v>
      </c>
      <c r="L166" s="31">
        <v>896.05</v>
      </c>
      <c r="M166" s="31">
        <v>10.6309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4319.6000000000004</v>
      </c>
      <c r="D167" s="36">
        <v>4345.9333333333334</v>
      </c>
      <c r="E167" s="36">
        <v>4271.5166666666664</v>
      </c>
      <c r="F167" s="36">
        <v>4223.4333333333334</v>
      </c>
      <c r="G167" s="36">
        <v>4149.0166666666664</v>
      </c>
      <c r="H167" s="36">
        <v>4394.0166666666664</v>
      </c>
      <c r="I167" s="36">
        <v>4468.4333333333325</v>
      </c>
      <c r="J167" s="36">
        <v>4516.5166666666664</v>
      </c>
      <c r="K167" s="31">
        <v>4420.3500000000004</v>
      </c>
      <c r="L167" s="31">
        <v>4297.8500000000004</v>
      </c>
      <c r="M167" s="31">
        <v>4.48325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488.6</v>
      </c>
      <c r="D168" s="36">
        <v>489.84999999999997</v>
      </c>
      <c r="E168" s="36">
        <v>482.79999999999995</v>
      </c>
      <c r="F168" s="36">
        <v>477</v>
      </c>
      <c r="G168" s="36">
        <v>469.95</v>
      </c>
      <c r="H168" s="36">
        <v>495.64999999999992</v>
      </c>
      <c r="I168" s="36">
        <v>502.7</v>
      </c>
      <c r="J168" s="36">
        <v>508.49999999999989</v>
      </c>
      <c r="K168" s="31">
        <v>496.9</v>
      </c>
      <c r="L168" s="31">
        <v>484.05</v>
      </c>
      <c r="M168" s="31">
        <v>12.34193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276.2</v>
      </c>
      <c r="D169" s="36">
        <v>278.34999999999997</v>
      </c>
      <c r="E169" s="36">
        <v>268.64999999999992</v>
      </c>
      <c r="F169" s="36">
        <v>261.09999999999997</v>
      </c>
      <c r="G169" s="36">
        <v>251.39999999999992</v>
      </c>
      <c r="H169" s="36">
        <v>285.89999999999992</v>
      </c>
      <c r="I169" s="36">
        <v>295.59999999999997</v>
      </c>
      <c r="J169" s="36">
        <v>303.14999999999992</v>
      </c>
      <c r="K169" s="31">
        <v>288.05</v>
      </c>
      <c r="L169" s="31">
        <v>270.8</v>
      </c>
      <c r="M169" s="31">
        <v>697.76716999999996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1212.45</v>
      </c>
      <c r="D170" s="36">
        <v>1218.1499999999999</v>
      </c>
      <c r="E170" s="36">
        <v>1195.3499999999997</v>
      </c>
      <c r="F170" s="36">
        <v>1178.2499999999998</v>
      </c>
      <c r="G170" s="36">
        <v>1155.4499999999996</v>
      </c>
      <c r="H170" s="36">
        <v>1235.2499999999998</v>
      </c>
      <c r="I170" s="36">
        <v>1258.05</v>
      </c>
      <c r="J170" s="36">
        <v>1275.1499999999999</v>
      </c>
      <c r="K170" s="31">
        <v>1240.95</v>
      </c>
      <c r="L170" s="31">
        <v>1201.05</v>
      </c>
      <c r="M170" s="31">
        <v>6.1149699999999996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974.35</v>
      </c>
      <c r="D171" s="36">
        <v>980.61666666666667</v>
      </c>
      <c r="E171" s="36">
        <v>958.23333333333335</v>
      </c>
      <c r="F171" s="36">
        <v>942.11666666666667</v>
      </c>
      <c r="G171" s="36">
        <v>919.73333333333335</v>
      </c>
      <c r="H171" s="36">
        <v>996.73333333333335</v>
      </c>
      <c r="I171" s="36">
        <v>1019.1166666666668</v>
      </c>
      <c r="J171" s="36">
        <v>1035.2333333333333</v>
      </c>
      <c r="K171" s="31">
        <v>1003</v>
      </c>
      <c r="L171" s="31">
        <v>964.5</v>
      </c>
      <c r="M171" s="31">
        <v>2.9258199999999999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509.85</v>
      </c>
      <c r="D172" s="36">
        <v>513.11666666666667</v>
      </c>
      <c r="E172" s="36">
        <v>502.23333333333335</v>
      </c>
      <c r="F172" s="36">
        <v>494.61666666666667</v>
      </c>
      <c r="G172" s="36">
        <v>483.73333333333335</v>
      </c>
      <c r="H172" s="36">
        <v>520.73333333333335</v>
      </c>
      <c r="I172" s="36">
        <v>531.61666666666679</v>
      </c>
      <c r="J172" s="36">
        <v>539.23333333333335</v>
      </c>
      <c r="K172" s="31">
        <v>524</v>
      </c>
      <c r="L172" s="31">
        <v>505.5</v>
      </c>
      <c r="M172" s="31">
        <v>134.36922000000001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2900.25</v>
      </c>
      <c r="D173" s="36">
        <v>2891.4166666666665</v>
      </c>
      <c r="E173" s="36">
        <v>2863.8833333333332</v>
      </c>
      <c r="F173" s="36">
        <v>2827.5166666666669</v>
      </c>
      <c r="G173" s="36">
        <v>2799.9833333333336</v>
      </c>
      <c r="H173" s="36">
        <v>2927.7833333333328</v>
      </c>
      <c r="I173" s="36">
        <v>2955.3166666666666</v>
      </c>
      <c r="J173" s="36">
        <v>2991.6833333333325</v>
      </c>
      <c r="K173" s="31">
        <v>2918.95</v>
      </c>
      <c r="L173" s="31">
        <v>2855.05</v>
      </c>
      <c r="M173" s="31">
        <v>73.473169999999996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139.05000000000001</v>
      </c>
      <c r="D174" s="36">
        <v>140.98333333333335</v>
      </c>
      <c r="E174" s="36">
        <v>136.06666666666669</v>
      </c>
      <c r="F174" s="36">
        <v>133.08333333333334</v>
      </c>
      <c r="G174" s="36">
        <v>128.16666666666669</v>
      </c>
      <c r="H174" s="36">
        <v>143.9666666666667</v>
      </c>
      <c r="I174" s="36">
        <v>148.88333333333333</v>
      </c>
      <c r="J174" s="36">
        <v>151.8666666666667</v>
      </c>
      <c r="K174" s="31">
        <v>145.9</v>
      </c>
      <c r="L174" s="31">
        <v>138</v>
      </c>
      <c r="M174" s="31">
        <v>348.21242000000001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721.45</v>
      </c>
      <c r="D175" s="36">
        <v>723.85</v>
      </c>
      <c r="E175" s="36">
        <v>715.7</v>
      </c>
      <c r="F175" s="36">
        <v>709.95</v>
      </c>
      <c r="G175" s="36">
        <v>701.80000000000007</v>
      </c>
      <c r="H175" s="36">
        <v>729.6</v>
      </c>
      <c r="I175" s="36">
        <v>737.74999999999989</v>
      </c>
      <c r="J175" s="36">
        <v>743.5</v>
      </c>
      <c r="K175" s="31">
        <v>732</v>
      </c>
      <c r="L175" s="31">
        <v>718.1</v>
      </c>
      <c r="M175" s="31">
        <v>19.07311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1459.05</v>
      </c>
      <c r="D176" s="36">
        <v>1468.7666666666664</v>
      </c>
      <c r="E176" s="36">
        <v>1445.4333333333329</v>
      </c>
      <c r="F176" s="36">
        <v>1431.8166666666666</v>
      </c>
      <c r="G176" s="36">
        <v>1408.4833333333331</v>
      </c>
      <c r="H176" s="36">
        <v>1482.3833333333328</v>
      </c>
      <c r="I176" s="36">
        <v>1505.7166666666662</v>
      </c>
      <c r="J176" s="36">
        <v>1519.3333333333326</v>
      </c>
      <c r="K176" s="31">
        <v>1492.1</v>
      </c>
      <c r="L176" s="31">
        <v>1455.15</v>
      </c>
      <c r="M176" s="31">
        <v>16.790649999999999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699.55</v>
      </c>
      <c r="D177" s="36">
        <v>698.98333333333323</v>
      </c>
      <c r="E177" s="36">
        <v>679.06666666666649</v>
      </c>
      <c r="F177" s="36">
        <v>658.58333333333326</v>
      </c>
      <c r="G177" s="36">
        <v>638.66666666666652</v>
      </c>
      <c r="H177" s="36">
        <v>719.46666666666647</v>
      </c>
      <c r="I177" s="36">
        <v>739.38333333333321</v>
      </c>
      <c r="J177" s="36">
        <v>759.86666666666645</v>
      </c>
      <c r="K177" s="31">
        <v>718.9</v>
      </c>
      <c r="L177" s="31">
        <v>678.5</v>
      </c>
      <c r="M177" s="31">
        <v>742.22433999999998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27370.2</v>
      </c>
      <c r="D178" s="36">
        <v>27622.683333333331</v>
      </c>
      <c r="E178" s="36">
        <v>26995.366666666661</v>
      </c>
      <c r="F178" s="36">
        <v>26620.533333333329</v>
      </c>
      <c r="G178" s="36">
        <v>25993.21666666666</v>
      </c>
      <c r="H178" s="36">
        <v>27997.516666666663</v>
      </c>
      <c r="I178" s="36">
        <v>28624.833333333336</v>
      </c>
      <c r="J178" s="36">
        <v>28999.666666666664</v>
      </c>
      <c r="K178" s="31">
        <v>28250</v>
      </c>
      <c r="L178" s="31">
        <v>27247.85</v>
      </c>
      <c r="M178" s="31">
        <v>0.32063000000000003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2347.9499999999998</v>
      </c>
      <c r="D179" s="36">
        <v>2371.25</v>
      </c>
      <c r="E179" s="36">
        <v>2317.5</v>
      </c>
      <c r="F179" s="36">
        <v>2287.0500000000002</v>
      </c>
      <c r="G179" s="36">
        <v>2233.3000000000002</v>
      </c>
      <c r="H179" s="36">
        <v>2401.6999999999998</v>
      </c>
      <c r="I179" s="36">
        <v>2455.4499999999998</v>
      </c>
      <c r="J179" s="36">
        <v>2485.8999999999996</v>
      </c>
      <c r="K179" s="31">
        <v>2425</v>
      </c>
      <c r="L179" s="31">
        <v>2340.8000000000002</v>
      </c>
      <c r="M179" s="31">
        <v>8.8619699999999995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4226.55</v>
      </c>
      <c r="D180" s="36">
        <v>4258.8499999999995</v>
      </c>
      <c r="E180" s="36">
        <v>4182.6999999999989</v>
      </c>
      <c r="F180" s="36">
        <v>4138.8499999999995</v>
      </c>
      <c r="G180" s="36">
        <v>4062.6999999999989</v>
      </c>
      <c r="H180" s="36">
        <v>4302.6999999999989</v>
      </c>
      <c r="I180" s="36">
        <v>4378.8499999999985</v>
      </c>
      <c r="J180" s="36">
        <v>4422.6999999999989</v>
      </c>
      <c r="K180" s="31">
        <v>4335</v>
      </c>
      <c r="L180" s="31">
        <v>4215</v>
      </c>
      <c r="M180" s="31">
        <v>2.3488000000000002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607.54999999999995</v>
      </c>
      <c r="D181" s="36">
        <v>613.58333333333337</v>
      </c>
      <c r="E181" s="36">
        <v>597.2166666666667</v>
      </c>
      <c r="F181" s="36">
        <v>586.88333333333333</v>
      </c>
      <c r="G181" s="36">
        <v>570.51666666666665</v>
      </c>
      <c r="H181" s="36">
        <v>623.91666666666674</v>
      </c>
      <c r="I181" s="36">
        <v>640.2833333333333</v>
      </c>
      <c r="J181" s="36">
        <v>650.61666666666679</v>
      </c>
      <c r="K181" s="31">
        <v>629.95000000000005</v>
      </c>
      <c r="L181" s="31">
        <v>603.25</v>
      </c>
      <c r="M181" s="31">
        <v>7.6155499999999998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2295.9</v>
      </c>
      <c r="D182" s="36">
        <v>2301.7166666666667</v>
      </c>
      <c r="E182" s="36">
        <v>2277.2333333333336</v>
      </c>
      <c r="F182" s="36">
        <v>2258.5666666666671</v>
      </c>
      <c r="G182" s="36">
        <v>2234.0833333333339</v>
      </c>
      <c r="H182" s="36">
        <v>2320.3833333333332</v>
      </c>
      <c r="I182" s="36">
        <v>2344.8666666666659</v>
      </c>
      <c r="J182" s="36">
        <v>2363.5333333333328</v>
      </c>
      <c r="K182" s="31">
        <v>2326.1999999999998</v>
      </c>
      <c r="L182" s="31">
        <v>2283.0500000000002</v>
      </c>
      <c r="M182" s="31">
        <v>2.4084300000000001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1499.6</v>
      </c>
      <c r="D183" s="36">
        <v>1497.4833333333333</v>
      </c>
      <c r="E183" s="36">
        <v>1487.4666666666667</v>
      </c>
      <c r="F183" s="36">
        <v>1475.3333333333333</v>
      </c>
      <c r="G183" s="36">
        <v>1465.3166666666666</v>
      </c>
      <c r="H183" s="36">
        <v>1509.6166666666668</v>
      </c>
      <c r="I183" s="36">
        <v>1519.6333333333337</v>
      </c>
      <c r="J183" s="36">
        <v>1531.7666666666669</v>
      </c>
      <c r="K183" s="31">
        <v>1507.5</v>
      </c>
      <c r="L183" s="31">
        <v>1485.35</v>
      </c>
      <c r="M183" s="31">
        <v>22.137499999999999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639.25</v>
      </c>
      <c r="D184" s="36">
        <v>643.43333333333328</v>
      </c>
      <c r="E184" s="36">
        <v>631.86666666666656</v>
      </c>
      <c r="F184" s="36">
        <v>624.48333333333323</v>
      </c>
      <c r="G184" s="36">
        <v>612.91666666666652</v>
      </c>
      <c r="H184" s="36">
        <v>650.81666666666661</v>
      </c>
      <c r="I184" s="36">
        <v>662.38333333333344</v>
      </c>
      <c r="J184" s="36">
        <v>669.76666666666665</v>
      </c>
      <c r="K184" s="31">
        <v>655</v>
      </c>
      <c r="L184" s="31">
        <v>636.04999999999995</v>
      </c>
      <c r="M184" s="31">
        <v>5.4561599999999997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735.35</v>
      </c>
      <c r="D185" s="36">
        <v>739.91666666666663</v>
      </c>
      <c r="E185" s="36">
        <v>723.2833333333333</v>
      </c>
      <c r="F185" s="36">
        <v>711.2166666666667</v>
      </c>
      <c r="G185" s="36">
        <v>694.58333333333337</v>
      </c>
      <c r="H185" s="36">
        <v>751.98333333333323</v>
      </c>
      <c r="I185" s="36">
        <v>768.61666666666667</v>
      </c>
      <c r="J185" s="36">
        <v>780.68333333333317</v>
      </c>
      <c r="K185" s="31">
        <v>756.55</v>
      </c>
      <c r="L185" s="31">
        <v>727.85</v>
      </c>
      <c r="M185" s="31">
        <v>7.6073000000000004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971.05</v>
      </c>
      <c r="D186" s="36">
        <v>976.35</v>
      </c>
      <c r="E186" s="36">
        <v>962.7</v>
      </c>
      <c r="F186" s="36">
        <v>954.35</v>
      </c>
      <c r="G186" s="36">
        <v>940.7</v>
      </c>
      <c r="H186" s="36">
        <v>984.7</v>
      </c>
      <c r="I186" s="36">
        <v>998.34999999999991</v>
      </c>
      <c r="J186" s="36">
        <v>1006.7</v>
      </c>
      <c r="K186" s="31">
        <v>990</v>
      </c>
      <c r="L186" s="31">
        <v>968</v>
      </c>
      <c r="M186" s="31">
        <v>10.1356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1759.85</v>
      </c>
      <c r="D187" s="36">
        <v>1744.3499999999997</v>
      </c>
      <c r="E187" s="36">
        <v>1715.8999999999994</v>
      </c>
      <c r="F187" s="36">
        <v>1671.9499999999998</v>
      </c>
      <c r="G187" s="36">
        <v>1643.4999999999995</v>
      </c>
      <c r="H187" s="36">
        <v>1788.2999999999993</v>
      </c>
      <c r="I187" s="36">
        <v>1816.7499999999995</v>
      </c>
      <c r="J187" s="36">
        <v>1860.6999999999991</v>
      </c>
      <c r="K187" s="31">
        <v>1772.8</v>
      </c>
      <c r="L187" s="31">
        <v>1700.4</v>
      </c>
      <c r="M187" s="31">
        <v>21.31671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1137.9000000000001</v>
      </c>
      <c r="D188" s="36">
        <v>1141.9333333333334</v>
      </c>
      <c r="E188" s="36">
        <v>1120.9666666666667</v>
      </c>
      <c r="F188" s="36">
        <v>1104.0333333333333</v>
      </c>
      <c r="G188" s="36">
        <v>1083.0666666666666</v>
      </c>
      <c r="H188" s="36">
        <v>1158.8666666666668</v>
      </c>
      <c r="I188" s="36">
        <v>1179.8333333333335</v>
      </c>
      <c r="J188" s="36">
        <v>1196.7666666666669</v>
      </c>
      <c r="K188" s="31">
        <v>1162.9000000000001</v>
      </c>
      <c r="L188" s="31">
        <v>1125</v>
      </c>
      <c r="M188" s="31">
        <v>24.779730000000001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7726.4</v>
      </c>
      <c r="D189" s="36">
        <v>7747.1500000000005</v>
      </c>
      <c r="E189" s="36">
        <v>7646.3000000000011</v>
      </c>
      <c r="F189" s="36">
        <v>7566.2000000000007</v>
      </c>
      <c r="G189" s="36">
        <v>7465.3500000000013</v>
      </c>
      <c r="H189" s="36">
        <v>7827.2500000000009</v>
      </c>
      <c r="I189" s="36">
        <v>7928.1000000000013</v>
      </c>
      <c r="J189" s="36">
        <v>8008.2000000000007</v>
      </c>
      <c r="K189" s="31">
        <v>7848</v>
      </c>
      <c r="L189" s="31">
        <v>7667.05</v>
      </c>
      <c r="M189" s="31">
        <v>0.70162999999999998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924.3</v>
      </c>
      <c r="D190" s="36">
        <v>927.6</v>
      </c>
      <c r="E190" s="36">
        <v>915.5</v>
      </c>
      <c r="F190" s="36">
        <v>906.69999999999993</v>
      </c>
      <c r="G190" s="36">
        <v>894.59999999999991</v>
      </c>
      <c r="H190" s="36">
        <v>936.40000000000009</v>
      </c>
      <c r="I190" s="36">
        <v>948.50000000000023</v>
      </c>
      <c r="J190" s="36">
        <v>957.30000000000018</v>
      </c>
      <c r="K190" s="31">
        <v>939.7</v>
      </c>
      <c r="L190" s="31">
        <v>918.8</v>
      </c>
      <c r="M190" s="31">
        <v>115.76253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407.4</v>
      </c>
      <c r="D191" s="36">
        <v>403.8</v>
      </c>
      <c r="E191" s="36">
        <v>396.70000000000005</v>
      </c>
      <c r="F191" s="36">
        <v>386.00000000000006</v>
      </c>
      <c r="G191" s="36">
        <v>378.90000000000009</v>
      </c>
      <c r="H191" s="36">
        <v>414.5</v>
      </c>
      <c r="I191" s="36">
        <v>421.6</v>
      </c>
      <c r="J191" s="36">
        <v>432.29999999999995</v>
      </c>
      <c r="K191" s="31">
        <v>410.9</v>
      </c>
      <c r="L191" s="31">
        <v>393.1</v>
      </c>
      <c r="M191" s="31">
        <v>216.26428999999999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143.65</v>
      </c>
      <c r="D192" s="36">
        <v>144.11666666666667</v>
      </c>
      <c r="E192" s="36">
        <v>142.58333333333334</v>
      </c>
      <c r="F192" s="36">
        <v>141.51666666666668</v>
      </c>
      <c r="G192" s="36">
        <v>139.98333333333335</v>
      </c>
      <c r="H192" s="36">
        <v>145.18333333333334</v>
      </c>
      <c r="I192" s="36">
        <v>146.71666666666664</v>
      </c>
      <c r="J192" s="36">
        <v>147.78333333333333</v>
      </c>
      <c r="K192" s="31">
        <v>145.65</v>
      </c>
      <c r="L192" s="31">
        <v>143.05000000000001</v>
      </c>
      <c r="M192" s="31">
        <v>389.97665999999998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4134.1000000000004</v>
      </c>
      <c r="D193" s="36">
        <v>4126.05</v>
      </c>
      <c r="E193" s="36">
        <v>4094.1000000000004</v>
      </c>
      <c r="F193" s="36">
        <v>4054.1000000000004</v>
      </c>
      <c r="G193" s="36">
        <v>4022.1500000000005</v>
      </c>
      <c r="H193" s="36">
        <v>4166.05</v>
      </c>
      <c r="I193" s="36">
        <v>4197.9999999999991</v>
      </c>
      <c r="J193" s="36">
        <v>4238</v>
      </c>
      <c r="K193" s="31">
        <v>4158</v>
      </c>
      <c r="L193" s="31">
        <v>4086.05</v>
      </c>
      <c r="M193" s="31">
        <v>23.451730000000001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1309.25</v>
      </c>
      <c r="D194" s="36">
        <v>1313.6333333333334</v>
      </c>
      <c r="E194" s="36">
        <v>1297.6166666666668</v>
      </c>
      <c r="F194" s="36">
        <v>1285.9833333333333</v>
      </c>
      <c r="G194" s="36">
        <v>1269.9666666666667</v>
      </c>
      <c r="H194" s="36">
        <v>1325.2666666666669</v>
      </c>
      <c r="I194" s="36">
        <v>1341.2833333333338</v>
      </c>
      <c r="J194" s="36">
        <v>1352.916666666667</v>
      </c>
      <c r="K194" s="31">
        <v>1329.65</v>
      </c>
      <c r="L194" s="31">
        <v>1302</v>
      </c>
      <c r="M194" s="31">
        <v>23.08756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3507.45</v>
      </c>
      <c r="D195" s="36">
        <v>3542.2999999999997</v>
      </c>
      <c r="E195" s="36">
        <v>3466.1499999999996</v>
      </c>
      <c r="F195" s="36">
        <v>3424.85</v>
      </c>
      <c r="G195" s="36">
        <v>3348.7</v>
      </c>
      <c r="H195" s="36">
        <v>3583.5999999999995</v>
      </c>
      <c r="I195" s="36">
        <v>3659.75</v>
      </c>
      <c r="J195" s="36">
        <v>3701.0499999999993</v>
      </c>
      <c r="K195" s="31">
        <v>3618.45</v>
      </c>
      <c r="L195" s="31">
        <v>3501</v>
      </c>
      <c r="M195" s="31">
        <v>1.43994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3549.1</v>
      </c>
      <c r="D196" s="36">
        <v>3554.0333333333333</v>
      </c>
      <c r="E196" s="36">
        <v>3498.0666666666666</v>
      </c>
      <c r="F196" s="36">
        <v>3447.0333333333333</v>
      </c>
      <c r="G196" s="36">
        <v>3391.0666666666666</v>
      </c>
      <c r="H196" s="36">
        <v>3605.0666666666666</v>
      </c>
      <c r="I196" s="36">
        <v>3661.0333333333328</v>
      </c>
      <c r="J196" s="36">
        <v>3712.0666666666666</v>
      </c>
      <c r="K196" s="31">
        <v>3610</v>
      </c>
      <c r="L196" s="31">
        <v>3503</v>
      </c>
      <c r="M196" s="31">
        <v>10.11857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2645.9</v>
      </c>
      <c r="D197" s="36">
        <v>2653.4833333333336</v>
      </c>
      <c r="E197" s="36">
        <v>2627.8166666666671</v>
      </c>
      <c r="F197" s="36">
        <v>2609.7333333333336</v>
      </c>
      <c r="G197" s="36">
        <v>2584.0666666666671</v>
      </c>
      <c r="H197" s="36">
        <v>2671.5666666666671</v>
      </c>
      <c r="I197" s="36">
        <v>2697.2333333333331</v>
      </c>
      <c r="J197" s="36">
        <v>2715.3166666666671</v>
      </c>
      <c r="K197" s="31">
        <v>2679.15</v>
      </c>
      <c r="L197" s="31">
        <v>2635.4</v>
      </c>
      <c r="M197" s="31">
        <v>1.6719900000000001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1204.3</v>
      </c>
      <c r="D198" s="36">
        <v>1187.0333333333335</v>
      </c>
      <c r="E198" s="36">
        <v>1159.5666666666671</v>
      </c>
      <c r="F198" s="36">
        <v>1114.8333333333335</v>
      </c>
      <c r="G198" s="36">
        <v>1087.366666666667</v>
      </c>
      <c r="H198" s="36">
        <v>1231.7666666666671</v>
      </c>
      <c r="I198" s="36">
        <v>1259.2333333333338</v>
      </c>
      <c r="J198" s="36">
        <v>1303.9666666666672</v>
      </c>
      <c r="K198" s="31">
        <v>1214.5</v>
      </c>
      <c r="L198" s="31">
        <v>1142.3</v>
      </c>
      <c r="M198" s="31">
        <v>4.6943599999999996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3841.95</v>
      </c>
      <c r="D199" s="36">
        <v>3799.6666666666665</v>
      </c>
      <c r="E199" s="36">
        <v>3661.9333333333329</v>
      </c>
      <c r="F199" s="36">
        <v>3481.9166666666665</v>
      </c>
      <c r="G199" s="36">
        <v>3344.1833333333329</v>
      </c>
      <c r="H199" s="36">
        <v>3979.6833333333329</v>
      </c>
      <c r="I199" s="36">
        <v>4117.4166666666661</v>
      </c>
      <c r="J199" s="36">
        <v>4297.4333333333325</v>
      </c>
      <c r="K199" s="31">
        <v>3937.4</v>
      </c>
      <c r="L199" s="31">
        <v>3619.65</v>
      </c>
      <c r="M199" s="31">
        <v>73.744860000000003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44.9</v>
      </c>
      <c r="D200" s="36">
        <v>45.199999999999996</v>
      </c>
      <c r="E200" s="36">
        <v>44.29999999999999</v>
      </c>
      <c r="F200" s="36">
        <v>43.699999999999996</v>
      </c>
      <c r="G200" s="36">
        <v>42.79999999999999</v>
      </c>
      <c r="H200" s="36">
        <v>45.79999999999999</v>
      </c>
      <c r="I200" s="36">
        <v>46.699999999999996</v>
      </c>
      <c r="J200" s="36">
        <v>47.29999999999999</v>
      </c>
      <c r="K200" s="31">
        <v>46.1</v>
      </c>
      <c r="L200" s="31">
        <v>44.6</v>
      </c>
      <c r="M200" s="31">
        <v>136.59997999999999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103.75</v>
      </c>
      <c r="D201" s="36">
        <v>101.56666666666666</v>
      </c>
      <c r="E201" s="36">
        <v>97.933333333333323</v>
      </c>
      <c r="F201" s="36">
        <v>92.11666666666666</v>
      </c>
      <c r="G201" s="36">
        <v>88.48333333333332</v>
      </c>
      <c r="H201" s="36">
        <v>107.38333333333333</v>
      </c>
      <c r="I201" s="36">
        <v>111.01666666666665</v>
      </c>
      <c r="J201" s="36">
        <v>116.83333333333333</v>
      </c>
      <c r="K201" s="31">
        <v>105.2</v>
      </c>
      <c r="L201" s="31">
        <v>95.75</v>
      </c>
      <c r="M201" s="31">
        <v>637.03367000000003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2033.75</v>
      </c>
      <c r="D202" s="36">
        <v>2044.6000000000001</v>
      </c>
      <c r="E202" s="36">
        <v>2015.65</v>
      </c>
      <c r="F202" s="36">
        <v>1997.55</v>
      </c>
      <c r="G202" s="36">
        <v>1968.6</v>
      </c>
      <c r="H202" s="36">
        <v>2062.7000000000003</v>
      </c>
      <c r="I202" s="36">
        <v>2091.6500000000005</v>
      </c>
      <c r="J202" s="36">
        <v>2109.7500000000005</v>
      </c>
      <c r="K202" s="31">
        <v>2073.5500000000002</v>
      </c>
      <c r="L202" s="31">
        <v>2026.5</v>
      </c>
      <c r="M202" s="31">
        <v>2.23855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1756.15</v>
      </c>
      <c r="D203" s="36">
        <v>1766.1500000000003</v>
      </c>
      <c r="E203" s="36">
        <v>1729.8500000000006</v>
      </c>
      <c r="F203" s="36">
        <v>1703.5500000000002</v>
      </c>
      <c r="G203" s="36">
        <v>1667.2500000000005</v>
      </c>
      <c r="H203" s="36">
        <v>1792.4500000000007</v>
      </c>
      <c r="I203" s="36">
        <v>1828.7500000000005</v>
      </c>
      <c r="J203" s="36">
        <v>1855.0500000000009</v>
      </c>
      <c r="K203" s="31">
        <v>1802.45</v>
      </c>
      <c r="L203" s="31">
        <v>1739.85</v>
      </c>
      <c r="M203" s="31">
        <v>1.1570499999999999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9997.65</v>
      </c>
      <c r="D204" s="36">
        <v>10081.050000000001</v>
      </c>
      <c r="E204" s="36">
        <v>9867.1000000000022</v>
      </c>
      <c r="F204" s="36">
        <v>9736.5500000000011</v>
      </c>
      <c r="G204" s="36">
        <v>9522.6000000000022</v>
      </c>
      <c r="H204" s="36">
        <v>10211.600000000002</v>
      </c>
      <c r="I204" s="36">
        <v>10425.550000000003</v>
      </c>
      <c r="J204" s="36">
        <v>10556.100000000002</v>
      </c>
      <c r="K204" s="31">
        <v>10295</v>
      </c>
      <c r="L204" s="31">
        <v>9950.5</v>
      </c>
      <c r="M204" s="31">
        <v>3.20905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149.44999999999999</v>
      </c>
      <c r="D205" s="36">
        <v>150.36666666666665</v>
      </c>
      <c r="E205" s="36">
        <v>146.7833333333333</v>
      </c>
      <c r="F205" s="36">
        <v>144.11666666666665</v>
      </c>
      <c r="G205" s="36">
        <v>140.5333333333333</v>
      </c>
      <c r="H205" s="36">
        <v>153.0333333333333</v>
      </c>
      <c r="I205" s="36">
        <v>156.61666666666662</v>
      </c>
      <c r="J205" s="36">
        <v>159.2833333333333</v>
      </c>
      <c r="K205" s="31">
        <v>153.94999999999999</v>
      </c>
      <c r="L205" s="31">
        <v>147.69999999999999</v>
      </c>
      <c r="M205" s="31">
        <v>364.35010999999997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464.85</v>
      </c>
      <c r="D206" s="36">
        <v>470.06666666666666</v>
      </c>
      <c r="E206" s="36">
        <v>458.33333333333331</v>
      </c>
      <c r="F206" s="36">
        <v>451.81666666666666</v>
      </c>
      <c r="G206" s="36">
        <v>440.08333333333331</v>
      </c>
      <c r="H206" s="36">
        <v>476.58333333333331</v>
      </c>
      <c r="I206" s="36">
        <v>488.31666666666666</v>
      </c>
      <c r="J206" s="36">
        <v>494.83333333333331</v>
      </c>
      <c r="K206" s="31">
        <v>481.8</v>
      </c>
      <c r="L206" s="31">
        <v>463.55</v>
      </c>
      <c r="M206" s="31">
        <v>52.14678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1375.35</v>
      </c>
      <c r="D207" s="36">
        <v>1377.9833333333333</v>
      </c>
      <c r="E207" s="36">
        <v>1342.3666666666668</v>
      </c>
      <c r="F207" s="36">
        <v>1309.3833333333334</v>
      </c>
      <c r="G207" s="36">
        <v>1273.7666666666669</v>
      </c>
      <c r="H207" s="36">
        <v>1410.9666666666667</v>
      </c>
      <c r="I207" s="36">
        <v>1446.583333333333</v>
      </c>
      <c r="J207" s="36">
        <v>1479.5666666666666</v>
      </c>
      <c r="K207" s="31">
        <v>1413.6</v>
      </c>
      <c r="L207" s="31">
        <v>1345</v>
      </c>
      <c r="M207" s="31">
        <v>33.036709999999999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278.60000000000002</v>
      </c>
      <c r="D208" s="36">
        <v>280.23333333333335</v>
      </c>
      <c r="E208" s="36">
        <v>274.9666666666667</v>
      </c>
      <c r="F208" s="36">
        <v>271.33333333333337</v>
      </c>
      <c r="G208" s="36">
        <v>266.06666666666672</v>
      </c>
      <c r="H208" s="36">
        <v>283.86666666666667</v>
      </c>
      <c r="I208" s="36">
        <v>289.13333333333333</v>
      </c>
      <c r="J208" s="36">
        <v>292.76666666666665</v>
      </c>
      <c r="K208" s="31">
        <v>285.5</v>
      </c>
      <c r="L208" s="31">
        <v>276.60000000000002</v>
      </c>
      <c r="M208" s="31">
        <v>69.668499999999995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1064.6500000000001</v>
      </c>
      <c r="D209" s="36">
        <v>1057.6333333333334</v>
      </c>
      <c r="E209" s="36">
        <v>1044.7666666666669</v>
      </c>
      <c r="F209" s="36">
        <v>1024.8833333333334</v>
      </c>
      <c r="G209" s="36">
        <v>1012.0166666666669</v>
      </c>
      <c r="H209" s="36">
        <v>1077.5166666666669</v>
      </c>
      <c r="I209" s="36">
        <v>1090.3833333333332</v>
      </c>
      <c r="J209" s="36">
        <v>1110.2666666666669</v>
      </c>
      <c r="K209" s="31">
        <v>1070.5</v>
      </c>
      <c r="L209" s="31">
        <v>1037.75</v>
      </c>
      <c r="M209" s="31">
        <v>16.397929999999999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1364.8</v>
      </c>
      <c r="D210" s="36">
        <v>1363.3333333333333</v>
      </c>
      <c r="E210" s="36">
        <v>1354.1166666666666</v>
      </c>
      <c r="F210" s="36">
        <v>1343.4333333333334</v>
      </c>
      <c r="G210" s="36">
        <v>1334.2166666666667</v>
      </c>
      <c r="H210" s="36">
        <v>1374.0166666666664</v>
      </c>
      <c r="I210" s="36">
        <v>1383.2333333333331</v>
      </c>
      <c r="J210" s="36">
        <v>1393.9166666666663</v>
      </c>
      <c r="K210" s="31">
        <v>1372.55</v>
      </c>
      <c r="L210" s="31">
        <v>1352.65</v>
      </c>
      <c r="M210" s="31">
        <v>0.45061000000000001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488.85</v>
      </c>
      <c r="D211" s="36">
        <v>491.35000000000008</v>
      </c>
      <c r="E211" s="36">
        <v>482.60000000000014</v>
      </c>
      <c r="F211" s="36">
        <v>476.35000000000008</v>
      </c>
      <c r="G211" s="36">
        <v>467.60000000000014</v>
      </c>
      <c r="H211" s="36">
        <v>497.60000000000014</v>
      </c>
      <c r="I211" s="36">
        <v>506.35</v>
      </c>
      <c r="J211" s="36">
        <v>512.60000000000014</v>
      </c>
      <c r="K211" s="31">
        <v>500.1</v>
      </c>
      <c r="L211" s="31">
        <v>485.1</v>
      </c>
      <c r="M211" s="31">
        <v>56.519199999999998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30</v>
      </c>
      <c r="D212" s="36">
        <v>30.533333333333331</v>
      </c>
      <c r="E212" s="36">
        <v>28.36666666666666</v>
      </c>
      <c r="F212" s="36">
        <v>26.733333333333327</v>
      </c>
      <c r="G212" s="36">
        <v>24.566666666666656</v>
      </c>
      <c r="H212" s="36">
        <v>32.166666666666664</v>
      </c>
      <c r="I212" s="36">
        <v>34.333333333333336</v>
      </c>
      <c r="J212" s="36">
        <v>35.966666666666669</v>
      </c>
      <c r="K212" s="31">
        <v>32.700000000000003</v>
      </c>
      <c r="L212" s="31">
        <v>28.9</v>
      </c>
      <c r="M212" s="31">
        <v>20383.764729999999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193.3</v>
      </c>
      <c r="D213" s="36">
        <v>190.98333333333335</v>
      </c>
      <c r="E213" s="36">
        <v>186.9666666666667</v>
      </c>
      <c r="F213" s="36">
        <v>180.63333333333335</v>
      </c>
      <c r="G213" s="36">
        <v>176.6166666666667</v>
      </c>
      <c r="H213" s="36">
        <v>197.31666666666669</v>
      </c>
      <c r="I213" s="36">
        <v>201.33333333333334</v>
      </c>
      <c r="J213" s="36">
        <v>207.66666666666669</v>
      </c>
      <c r="K213" s="31">
        <v>195</v>
      </c>
      <c r="L213" s="31">
        <v>184.65</v>
      </c>
      <c r="M213" s="31">
        <v>458.08076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144.1</v>
      </c>
      <c r="D214" s="36">
        <v>143.53333333333333</v>
      </c>
      <c r="E214" s="36">
        <v>139.56666666666666</v>
      </c>
      <c r="F214" s="36">
        <v>135.03333333333333</v>
      </c>
      <c r="G214" s="36">
        <v>131.06666666666666</v>
      </c>
      <c r="H214" s="36">
        <v>148.06666666666666</v>
      </c>
      <c r="I214" s="36">
        <v>152.0333333333333</v>
      </c>
      <c r="J214" s="36">
        <v>156.56666666666666</v>
      </c>
      <c r="K214" s="31">
        <v>147.5</v>
      </c>
      <c r="L214" s="31">
        <v>139</v>
      </c>
      <c r="M214" s="31">
        <v>1848.3964900000001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802.05</v>
      </c>
      <c r="D215" s="36">
        <v>800.7833333333333</v>
      </c>
      <c r="E215" s="36">
        <v>793.56666666666661</v>
      </c>
      <c r="F215" s="36">
        <v>785.08333333333326</v>
      </c>
      <c r="G215" s="36">
        <v>777.86666666666656</v>
      </c>
      <c r="H215" s="36">
        <v>809.26666666666665</v>
      </c>
      <c r="I215" s="36">
        <v>816.48333333333335</v>
      </c>
      <c r="J215" s="36">
        <v>824.9666666666667</v>
      </c>
      <c r="K215" s="31">
        <v>808</v>
      </c>
      <c r="L215" s="31">
        <v>792.3</v>
      </c>
      <c r="M215" s="31">
        <v>7.4666499999999996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0"/>
      <c r="B1" s="33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45331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4" t="s">
        <v>16</v>
      </c>
      <c r="B9" s="326" t="s">
        <v>18</v>
      </c>
      <c r="C9" s="329" t="s">
        <v>20</v>
      </c>
      <c r="D9" s="329" t="s">
        <v>21</v>
      </c>
      <c r="E9" s="321" t="s">
        <v>22</v>
      </c>
      <c r="F9" s="322"/>
      <c r="G9" s="323"/>
      <c r="H9" s="321" t="s">
        <v>23</v>
      </c>
      <c r="I9" s="322"/>
      <c r="J9" s="323"/>
      <c r="K9" s="26"/>
      <c r="L9" s="27"/>
      <c r="M9" s="48"/>
      <c r="N9" s="1"/>
      <c r="O9" s="1"/>
    </row>
    <row r="10" spans="1:15" ht="42.75" customHeight="1">
      <c r="A10" s="325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656.15</v>
      </c>
      <c r="D11" s="36">
        <v>656.2833333333333</v>
      </c>
      <c r="E11" s="36">
        <v>642.86666666666656</v>
      </c>
      <c r="F11" s="36">
        <v>629.58333333333326</v>
      </c>
      <c r="G11" s="36">
        <v>616.16666666666652</v>
      </c>
      <c r="H11" s="36">
        <v>669.56666666666661</v>
      </c>
      <c r="I11" s="36">
        <v>682.98333333333335</v>
      </c>
      <c r="J11" s="36">
        <v>696.26666666666665</v>
      </c>
      <c r="K11" s="31">
        <v>669.7</v>
      </c>
      <c r="L11" s="31">
        <v>643</v>
      </c>
      <c r="M11" s="31">
        <v>7.9104700000000001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33112.1</v>
      </c>
      <c r="D12" s="36">
        <v>33533.083333333336</v>
      </c>
      <c r="E12" s="36">
        <v>32479.01666666667</v>
      </c>
      <c r="F12" s="36">
        <v>31845.933333333334</v>
      </c>
      <c r="G12" s="36">
        <v>30791.866666666669</v>
      </c>
      <c r="H12" s="36">
        <v>34166.166666666672</v>
      </c>
      <c r="I12" s="36">
        <v>35220.233333333337</v>
      </c>
      <c r="J12" s="36">
        <v>35853.316666666673</v>
      </c>
      <c r="K12" s="31">
        <v>34587.15</v>
      </c>
      <c r="L12" s="31">
        <v>32900</v>
      </c>
      <c r="M12" s="31">
        <v>6.6650000000000001E-2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534.35</v>
      </c>
      <c r="D13" s="36">
        <v>534.7833333333333</v>
      </c>
      <c r="E13" s="36">
        <v>529.56666666666661</v>
      </c>
      <c r="F13" s="36">
        <v>524.7833333333333</v>
      </c>
      <c r="G13" s="36">
        <v>519.56666666666661</v>
      </c>
      <c r="H13" s="36">
        <v>539.56666666666661</v>
      </c>
      <c r="I13" s="36">
        <v>544.7833333333333</v>
      </c>
      <c r="J13" s="36">
        <v>549.56666666666661</v>
      </c>
      <c r="K13" s="31">
        <v>540</v>
      </c>
      <c r="L13" s="31">
        <v>530</v>
      </c>
      <c r="M13" s="31">
        <v>1.47522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633.5</v>
      </c>
      <c r="D14" s="36">
        <v>645.68333333333328</v>
      </c>
      <c r="E14" s="36">
        <v>619.11666666666656</v>
      </c>
      <c r="F14" s="36">
        <v>604.73333333333323</v>
      </c>
      <c r="G14" s="36">
        <v>578.16666666666652</v>
      </c>
      <c r="H14" s="36">
        <v>660.06666666666661</v>
      </c>
      <c r="I14" s="36">
        <v>686.63333333333344</v>
      </c>
      <c r="J14" s="36">
        <v>701.01666666666665</v>
      </c>
      <c r="K14" s="31">
        <v>672.25</v>
      </c>
      <c r="L14" s="31">
        <v>631.29999999999995</v>
      </c>
      <c r="M14" s="31">
        <v>15.998010000000001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1418.05</v>
      </c>
      <c r="D15" s="36">
        <v>1425.0666666666666</v>
      </c>
      <c r="E15" s="36">
        <v>1402.9833333333331</v>
      </c>
      <c r="F15" s="36">
        <v>1387.9166666666665</v>
      </c>
      <c r="G15" s="36">
        <v>1365.833333333333</v>
      </c>
      <c r="H15" s="36">
        <v>1440.1333333333332</v>
      </c>
      <c r="I15" s="36">
        <v>1462.2166666666667</v>
      </c>
      <c r="J15" s="36">
        <v>1477.2833333333333</v>
      </c>
      <c r="K15" s="31">
        <v>1447.15</v>
      </c>
      <c r="L15" s="31">
        <v>1410</v>
      </c>
      <c r="M15" s="31">
        <v>2.9375100000000001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4450.3999999999996</v>
      </c>
      <c r="D16" s="36">
        <v>4500.166666666667</v>
      </c>
      <c r="E16" s="36">
        <v>4390.3333333333339</v>
      </c>
      <c r="F16" s="36">
        <v>4330.2666666666673</v>
      </c>
      <c r="G16" s="36">
        <v>4220.4333333333343</v>
      </c>
      <c r="H16" s="36">
        <v>4560.2333333333336</v>
      </c>
      <c r="I16" s="36">
        <v>4670.0666666666675</v>
      </c>
      <c r="J16" s="36">
        <v>4730.1333333333332</v>
      </c>
      <c r="K16" s="31">
        <v>4610</v>
      </c>
      <c r="L16" s="31">
        <v>4440.1000000000004</v>
      </c>
      <c r="M16" s="31">
        <v>1.3218700000000001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28258.3</v>
      </c>
      <c r="D17" s="36">
        <v>28410.399999999998</v>
      </c>
      <c r="E17" s="36">
        <v>27972.949999999997</v>
      </c>
      <c r="F17" s="36">
        <v>27687.599999999999</v>
      </c>
      <c r="G17" s="36">
        <v>27250.149999999998</v>
      </c>
      <c r="H17" s="36">
        <v>28695.749999999996</v>
      </c>
      <c r="I17" s="36">
        <v>29133.200000000001</v>
      </c>
      <c r="J17" s="36">
        <v>29418.549999999996</v>
      </c>
      <c r="K17" s="31">
        <v>28847.85</v>
      </c>
      <c r="L17" s="31">
        <v>28125.05</v>
      </c>
      <c r="M17" s="31">
        <v>0.16916999999999999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2510.85</v>
      </c>
      <c r="D18" s="36">
        <v>2518.0499999999997</v>
      </c>
      <c r="E18" s="36">
        <v>2496.1499999999996</v>
      </c>
      <c r="F18" s="36">
        <v>2481.4499999999998</v>
      </c>
      <c r="G18" s="36">
        <v>2459.5499999999997</v>
      </c>
      <c r="H18" s="36">
        <v>2532.7499999999995</v>
      </c>
      <c r="I18" s="36">
        <v>2554.65</v>
      </c>
      <c r="J18" s="36">
        <v>2569.3499999999995</v>
      </c>
      <c r="K18" s="31">
        <v>2539.9499999999998</v>
      </c>
      <c r="L18" s="31">
        <v>2503.35</v>
      </c>
      <c r="M18" s="31">
        <v>1.9066799999999999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3168.6</v>
      </c>
      <c r="D19" s="36">
        <v>3186.7666666666664</v>
      </c>
      <c r="E19" s="36">
        <v>3127.9333333333329</v>
      </c>
      <c r="F19" s="36">
        <v>3087.2666666666664</v>
      </c>
      <c r="G19" s="36">
        <v>3028.4333333333329</v>
      </c>
      <c r="H19" s="36">
        <v>3227.4333333333329</v>
      </c>
      <c r="I19" s="36">
        <v>3286.2666666666669</v>
      </c>
      <c r="J19" s="36">
        <v>3326.9333333333329</v>
      </c>
      <c r="K19" s="31">
        <v>3245.6</v>
      </c>
      <c r="L19" s="31">
        <v>3146.1</v>
      </c>
      <c r="M19" s="31">
        <v>16.790040000000001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1827.95</v>
      </c>
      <c r="D20" s="36">
        <v>1855.3166666666666</v>
      </c>
      <c r="E20" s="36">
        <v>1792.6333333333332</v>
      </c>
      <c r="F20" s="36">
        <v>1757.3166666666666</v>
      </c>
      <c r="G20" s="36">
        <v>1694.6333333333332</v>
      </c>
      <c r="H20" s="36">
        <v>1890.6333333333332</v>
      </c>
      <c r="I20" s="36">
        <v>1953.3166666666666</v>
      </c>
      <c r="J20" s="36">
        <v>1988.6333333333332</v>
      </c>
      <c r="K20" s="31">
        <v>1918</v>
      </c>
      <c r="L20" s="31">
        <v>1820</v>
      </c>
      <c r="M20" s="31">
        <v>16.985279999999999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1245.2</v>
      </c>
      <c r="D21" s="36">
        <v>1248.8166666666666</v>
      </c>
      <c r="E21" s="36">
        <v>1233.1333333333332</v>
      </c>
      <c r="F21" s="36">
        <v>1221.0666666666666</v>
      </c>
      <c r="G21" s="36">
        <v>1205.3833333333332</v>
      </c>
      <c r="H21" s="36">
        <v>1260.8833333333332</v>
      </c>
      <c r="I21" s="36">
        <v>1276.5666666666666</v>
      </c>
      <c r="J21" s="36">
        <v>1288.6333333333332</v>
      </c>
      <c r="K21" s="31">
        <v>1264.5</v>
      </c>
      <c r="L21" s="31">
        <v>1236.75</v>
      </c>
      <c r="M21" s="31">
        <v>33.54609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563.70000000000005</v>
      </c>
      <c r="D22" s="36">
        <v>567.83333333333337</v>
      </c>
      <c r="E22" s="36">
        <v>556.86666666666679</v>
      </c>
      <c r="F22" s="36">
        <v>550.03333333333342</v>
      </c>
      <c r="G22" s="36">
        <v>539.06666666666683</v>
      </c>
      <c r="H22" s="36">
        <v>574.66666666666674</v>
      </c>
      <c r="I22" s="36">
        <v>585.63333333333321</v>
      </c>
      <c r="J22" s="36">
        <v>592.4666666666667</v>
      </c>
      <c r="K22" s="31">
        <v>578.79999999999995</v>
      </c>
      <c r="L22" s="31">
        <v>561</v>
      </c>
      <c r="M22" s="31">
        <v>22.14893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1023.1</v>
      </c>
      <c r="D23" s="36">
        <v>1034.7</v>
      </c>
      <c r="E23" s="36">
        <v>1004.4000000000001</v>
      </c>
      <c r="F23" s="36">
        <v>985.7</v>
      </c>
      <c r="G23" s="36">
        <v>955.40000000000009</v>
      </c>
      <c r="H23" s="36">
        <v>1053.4000000000001</v>
      </c>
      <c r="I23" s="36">
        <v>1083.6999999999998</v>
      </c>
      <c r="J23" s="36">
        <v>1102.4000000000001</v>
      </c>
      <c r="K23" s="31">
        <v>1065</v>
      </c>
      <c r="L23" s="31">
        <v>1016</v>
      </c>
      <c r="M23" s="31">
        <v>37.143479999999997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348.65</v>
      </c>
      <c r="D24" s="36">
        <v>351.34999999999997</v>
      </c>
      <c r="E24" s="36">
        <v>345.24999999999994</v>
      </c>
      <c r="F24" s="36">
        <v>341.84999999999997</v>
      </c>
      <c r="G24" s="36">
        <v>335.74999999999994</v>
      </c>
      <c r="H24" s="36">
        <v>354.74999999999994</v>
      </c>
      <c r="I24" s="36">
        <v>360.84999999999997</v>
      </c>
      <c r="J24" s="36">
        <v>364.24999999999994</v>
      </c>
      <c r="K24" s="31">
        <v>357.45</v>
      </c>
      <c r="L24" s="31">
        <v>347.95</v>
      </c>
      <c r="M24" s="31">
        <v>12.877319999999999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186.95</v>
      </c>
      <c r="D25" s="36">
        <v>188.03333333333333</v>
      </c>
      <c r="E25" s="36">
        <v>184.26666666666665</v>
      </c>
      <c r="F25" s="36">
        <v>181.58333333333331</v>
      </c>
      <c r="G25" s="36">
        <v>177.81666666666663</v>
      </c>
      <c r="H25" s="36">
        <v>190.71666666666667</v>
      </c>
      <c r="I25" s="36">
        <v>194.48333333333338</v>
      </c>
      <c r="J25" s="36">
        <v>197.16666666666669</v>
      </c>
      <c r="K25" s="31">
        <v>191.8</v>
      </c>
      <c r="L25" s="31">
        <v>185.35</v>
      </c>
      <c r="M25" s="31">
        <v>92.303150000000002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258.75</v>
      </c>
      <c r="D26" s="36">
        <v>260.86666666666667</v>
      </c>
      <c r="E26" s="36">
        <v>255.73333333333335</v>
      </c>
      <c r="F26" s="36">
        <v>252.7166666666667</v>
      </c>
      <c r="G26" s="36">
        <v>247.58333333333337</v>
      </c>
      <c r="H26" s="36">
        <v>263.88333333333333</v>
      </c>
      <c r="I26" s="36">
        <v>269.01666666666665</v>
      </c>
      <c r="J26" s="36">
        <v>272.0333333333333</v>
      </c>
      <c r="K26" s="31">
        <v>266</v>
      </c>
      <c r="L26" s="31">
        <v>257.85000000000002</v>
      </c>
      <c r="M26" s="31">
        <v>64.486350000000002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380.5</v>
      </c>
      <c r="D27" s="36">
        <v>379.68333333333339</v>
      </c>
      <c r="E27" s="36">
        <v>373.4166666666668</v>
      </c>
      <c r="F27" s="36">
        <v>366.33333333333343</v>
      </c>
      <c r="G27" s="36">
        <v>360.06666666666683</v>
      </c>
      <c r="H27" s="36">
        <v>386.76666666666677</v>
      </c>
      <c r="I27" s="36">
        <v>393.03333333333342</v>
      </c>
      <c r="J27" s="36">
        <v>400.11666666666673</v>
      </c>
      <c r="K27" s="31">
        <v>385.95</v>
      </c>
      <c r="L27" s="31">
        <v>372.6</v>
      </c>
      <c r="M27" s="31">
        <v>3.5106199999999999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869.8</v>
      </c>
      <c r="D28" s="36">
        <v>876.26666666666677</v>
      </c>
      <c r="E28" s="36">
        <v>861.53333333333353</v>
      </c>
      <c r="F28" s="36">
        <v>853.26666666666677</v>
      </c>
      <c r="G28" s="36">
        <v>838.53333333333353</v>
      </c>
      <c r="H28" s="36">
        <v>884.53333333333353</v>
      </c>
      <c r="I28" s="36">
        <v>899.26666666666688</v>
      </c>
      <c r="J28" s="36">
        <v>907.53333333333353</v>
      </c>
      <c r="K28" s="31">
        <v>891</v>
      </c>
      <c r="L28" s="31">
        <v>868</v>
      </c>
      <c r="M28" s="31">
        <v>3.3782899999999998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1156.45</v>
      </c>
      <c r="D29" s="36">
        <v>1166.9666666666667</v>
      </c>
      <c r="E29" s="36">
        <v>1139.4833333333333</v>
      </c>
      <c r="F29" s="36">
        <v>1122.5166666666667</v>
      </c>
      <c r="G29" s="36">
        <v>1095.0333333333333</v>
      </c>
      <c r="H29" s="36">
        <v>1183.9333333333334</v>
      </c>
      <c r="I29" s="36">
        <v>1211.416666666667</v>
      </c>
      <c r="J29" s="36">
        <v>1228.3833333333334</v>
      </c>
      <c r="K29" s="31">
        <v>1194.45</v>
      </c>
      <c r="L29" s="31">
        <v>1150</v>
      </c>
      <c r="M29" s="31">
        <v>1.7773000000000001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3935.55</v>
      </c>
      <c r="D30" s="36">
        <v>3979.85</v>
      </c>
      <c r="E30" s="36">
        <v>3840.7</v>
      </c>
      <c r="F30" s="36">
        <v>3745.85</v>
      </c>
      <c r="G30" s="36">
        <v>3606.7</v>
      </c>
      <c r="H30" s="36">
        <v>4074.7</v>
      </c>
      <c r="I30" s="36">
        <v>4213.8500000000004</v>
      </c>
      <c r="J30" s="36">
        <v>4308.7</v>
      </c>
      <c r="K30" s="31">
        <v>4119</v>
      </c>
      <c r="L30" s="31">
        <v>3885</v>
      </c>
      <c r="M30" s="31">
        <v>2.6289199999999999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2202.85</v>
      </c>
      <c r="D31" s="36">
        <v>2211.8333333333335</v>
      </c>
      <c r="E31" s="36">
        <v>2176.3666666666668</v>
      </c>
      <c r="F31" s="36">
        <v>2149.8833333333332</v>
      </c>
      <c r="G31" s="36">
        <v>2114.4166666666665</v>
      </c>
      <c r="H31" s="36">
        <v>2238.3166666666671</v>
      </c>
      <c r="I31" s="36">
        <v>2273.7833333333333</v>
      </c>
      <c r="J31" s="36">
        <v>2300.2666666666673</v>
      </c>
      <c r="K31" s="31">
        <v>2247.3000000000002</v>
      </c>
      <c r="L31" s="31">
        <v>2185.35</v>
      </c>
      <c r="M31" s="31">
        <v>2.1243799999999999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990.6</v>
      </c>
      <c r="D32" s="36">
        <v>988.19999999999993</v>
      </c>
      <c r="E32" s="36">
        <v>977.39999999999986</v>
      </c>
      <c r="F32" s="36">
        <v>964.19999999999993</v>
      </c>
      <c r="G32" s="36">
        <v>953.39999999999986</v>
      </c>
      <c r="H32" s="36">
        <v>1001.3999999999999</v>
      </c>
      <c r="I32" s="36">
        <v>1012.1999999999998</v>
      </c>
      <c r="J32" s="36">
        <v>1025.3999999999999</v>
      </c>
      <c r="K32" s="31">
        <v>999</v>
      </c>
      <c r="L32" s="31">
        <v>975</v>
      </c>
      <c r="M32" s="31">
        <v>1.32603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5311.15</v>
      </c>
      <c r="D33" s="36">
        <v>5272.1333333333332</v>
      </c>
      <c r="E33" s="36">
        <v>5166.8666666666668</v>
      </c>
      <c r="F33" s="36">
        <v>5022.5833333333339</v>
      </c>
      <c r="G33" s="36">
        <v>4917.3166666666675</v>
      </c>
      <c r="H33" s="36">
        <v>5416.4166666666661</v>
      </c>
      <c r="I33" s="36">
        <v>5521.6833333333325</v>
      </c>
      <c r="J33" s="36">
        <v>5665.9666666666653</v>
      </c>
      <c r="K33" s="31">
        <v>5377.4</v>
      </c>
      <c r="L33" s="31">
        <v>5127.8500000000004</v>
      </c>
      <c r="M33" s="31">
        <v>6.1136799999999996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2217.0500000000002</v>
      </c>
      <c r="D34" s="36">
        <v>2230.2333333333331</v>
      </c>
      <c r="E34" s="36">
        <v>2177.6166666666663</v>
      </c>
      <c r="F34" s="36">
        <v>2138.1833333333334</v>
      </c>
      <c r="G34" s="36">
        <v>2085.5666666666666</v>
      </c>
      <c r="H34" s="36">
        <v>2269.6666666666661</v>
      </c>
      <c r="I34" s="36">
        <v>2322.2833333333328</v>
      </c>
      <c r="J34" s="36">
        <v>2361.7166666666658</v>
      </c>
      <c r="K34" s="31">
        <v>2282.85</v>
      </c>
      <c r="L34" s="31">
        <v>2190.8000000000002</v>
      </c>
      <c r="M34" s="31">
        <v>0.44962999999999997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878.3</v>
      </c>
      <c r="D35" s="36">
        <v>882.65</v>
      </c>
      <c r="E35" s="36">
        <v>869.65</v>
      </c>
      <c r="F35" s="36">
        <v>861</v>
      </c>
      <c r="G35" s="36">
        <v>848</v>
      </c>
      <c r="H35" s="36">
        <v>891.3</v>
      </c>
      <c r="I35" s="36">
        <v>904.3</v>
      </c>
      <c r="J35" s="36">
        <v>912.94999999999993</v>
      </c>
      <c r="K35" s="31">
        <v>895.65</v>
      </c>
      <c r="L35" s="31">
        <v>874</v>
      </c>
      <c r="M35" s="31">
        <v>3.2555900000000002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4230.25</v>
      </c>
      <c r="D36" s="36">
        <v>4311.75</v>
      </c>
      <c r="E36" s="36">
        <v>4118.5</v>
      </c>
      <c r="F36" s="36">
        <v>4006.75</v>
      </c>
      <c r="G36" s="36">
        <v>3813.5</v>
      </c>
      <c r="H36" s="36">
        <v>4423.5</v>
      </c>
      <c r="I36" s="36">
        <v>4616.75</v>
      </c>
      <c r="J36" s="36">
        <v>4728.5</v>
      </c>
      <c r="K36" s="31">
        <v>4505</v>
      </c>
      <c r="L36" s="31">
        <v>4200</v>
      </c>
      <c r="M36" s="31">
        <v>0.80218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563.35</v>
      </c>
      <c r="D37" s="36">
        <v>564.75</v>
      </c>
      <c r="E37" s="36">
        <v>558.25</v>
      </c>
      <c r="F37" s="36">
        <v>553.15</v>
      </c>
      <c r="G37" s="36">
        <v>546.65</v>
      </c>
      <c r="H37" s="36">
        <v>569.85</v>
      </c>
      <c r="I37" s="36">
        <v>576.35</v>
      </c>
      <c r="J37" s="36">
        <v>581.45000000000005</v>
      </c>
      <c r="K37" s="31">
        <v>571.25</v>
      </c>
      <c r="L37" s="31">
        <v>559.65</v>
      </c>
      <c r="M37" s="31">
        <v>20.89376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3398.4</v>
      </c>
      <c r="D38" s="36">
        <v>3399.8666666666668</v>
      </c>
      <c r="E38" s="36">
        <v>3361.5333333333338</v>
      </c>
      <c r="F38" s="36">
        <v>3324.666666666667</v>
      </c>
      <c r="G38" s="36">
        <v>3286.3333333333339</v>
      </c>
      <c r="H38" s="36">
        <v>3436.7333333333336</v>
      </c>
      <c r="I38" s="36">
        <v>3475.0666666666666</v>
      </c>
      <c r="J38" s="36">
        <v>3511.9333333333334</v>
      </c>
      <c r="K38" s="31">
        <v>3438.2</v>
      </c>
      <c r="L38" s="31">
        <v>3363</v>
      </c>
      <c r="M38" s="31">
        <v>3.6638700000000002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909.05</v>
      </c>
      <c r="D39" s="36">
        <v>910.85</v>
      </c>
      <c r="E39" s="36">
        <v>903.2</v>
      </c>
      <c r="F39" s="36">
        <v>897.35</v>
      </c>
      <c r="G39" s="36">
        <v>889.7</v>
      </c>
      <c r="H39" s="36">
        <v>916.7</v>
      </c>
      <c r="I39" s="36">
        <v>924.34999999999991</v>
      </c>
      <c r="J39" s="36">
        <v>930.2</v>
      </c>
      <c r="K39" s="31">
        <v>918.5</v>
      </c>
      <c r="L39" s="31">
        <v>905</v>
      </c>
      <c r="M39" s="31">
        <v>0.50785000000000002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6228.75</v>
      </c>
      <c r="D40" s="36">
        <v>6324.0666666666657</v>
      </c>
      <c r="E40" s="36">
        <v>6106.5833333333312</v>
      </c>
      <c r="F40" s="36">
        <v>5984.4166666666652</v>
      </c>
      <c r="G40" s="36">
        <v>5766.9333333333307</v>
      </c>
      <c r="H40" s="36">
        <v>6446.2333333333318</v>
      </c>
      <c r="I40" s="36">
        <v>6663.7166666666653</v>
      </c>
      <c r="J40" s="36">
        <v>6785.8833333333323</v>
      </c>
      <c r="K40" s="31">
        <v>6541.55</v>
      </c>
      <c r="L40" s="31">
        <v>6201.9</v>
      </c>
      <c r="M40" s="31">
        <v>0.79022999999999999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1387.95</v>
      </c>
      <c r="D41" s="36">
        <v>1389.5166666666664</v>
      </c>
      <c r="E41" s="36">
        <v>1365.0333333333328</v>
      </c>
      <c r="F41" s="36">
        <v>1342.1166666666663</v>
      </c>
      <c r="G41" s="36">
        <v>1317.6333333333328</v>
      </c>
      <c r="H41" s="36">
        <v>1412.4333333333329</v>
      </c>
      <c r="I41" s="36">
        <v>1436.9166666666665</v>
      </c>
      <c r="J41" s="36">
        <v>1459.833333333333</v>
      </c>
      <c r="K41" s="31">
        <v>1414</v>
      </c>
      <c r="L41" s="31">
        <v>1366.6</v>
      </c>
      <c r="M41" s="31">
        <v>10.796469999999999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6231</v>
      </c>
      <c r="D42" s="36">
        <v>6248.0666666666666</v>
      </c>
      <c r="E42" s="36">
        <v>6132.9333333333334</v>
      </c>
      <c r="F42" s="36">
        <v>6034.8666666666668</v>
      </c>
      <c r="G42" s="36">
        <v>5919.7333333333336</v>
      </c>
      <c r="H42" s="36">
        <v>6346.1333333333332</v>
      </c>
      <c r="I42" s="36">
        <v>6461.2666666666664</v>
      </c>
      <c r="J42" s="36">
        <v>6559.333333333333</v>
      </c>
      <c r="K42" s="31">
        <v>6363.2</v>
      </c>
      <c r="L42" s="31">
        <v>6150</v>
      </c>
      <c r="M42" s="31">
        <v>7.9445499999999996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538.79999999999995</v>
      </c>
      <c r="D43" s="36">
        <v>544.74999999999989</v>
      </c>
      <c r="E43" s="36">
        <v>531.5999999999998</v>
      </c>
      <c r="F43" s="36">
        <v>524.39999999999986</v>
      </c>
      <c r="G43" s="36">
        <v>511.24999999999977</v>
      </c>
      <c r="H43" s="36">
        <v>551.94999999999982</v>
      </c>
      <c r="I43" s="36">
        <v>565.09999999999991</v>
      </c>
      <c r="J43" s="36">
        <v>572.29999999999984</v>
      </c>
      <c r="K43" s="31">
        <v>557.9</v>
      </c>
      <c r="L43" s="31">
        <v>537.54999999999995</v>
      </c>
      <c r="M43" s="31">
        <v>22.078769999999999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369.8</v>
      </c>
      <c r="D44" s="36">
        <v>369.73333333333335</v>
      </c>
      <c r="E44" s="36">
        <v>364.16666666666669</v>
      </c>
      <c r="F44" s="36">
        <v>358.53333333333336</v>
      </c>
      <c r="G44" s="36">
        <v>352.9666666666667</v>
      </c>
      <c r="H44" s="36">
        <v>375.36666666666667</v>
      </c>
      <c r="I44" s="36">
        <v>380.93333333333328</v>
      </c>
      <c r="J44" s="36">
        <v>386.56666666666666</v>
      </c>
      <c r="K44" s="31">
        <v>375.3</v>
      </c>
      <c r="L44" s="31">
        <v>364.1</v>
      </c>
      <c r="M44" s="31">
        <v>25.495259999999998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626.15</v>
      </c>
      <c r="D45" s="36">
        <v>625.71666666666658</v>
      </c>
      <c r="E45" s="36">
        <v>618.73333333333312</v>
      </c>
      <c r="F45" s="36">
        <v>611.31666666666649</v>
      </c>
      <c r="G45" s="36">
        <v>604.33333333333303</v>
      </c>
      <c r="H45" s="36">
        <v>633.13333333333321</v>
      </c>
      <c r="I45" s="36">
        <v>640.11666666666656</v>
      </c>
      <c r="J45" s="36">
        <v>647.5333333333333</v>
      </c>
      <c r="K45" s="31">
        <v>632.70000000000005</v>
      </c>
      <c r="L45" s="31">
        <v>618.29999999999995</v>
      </c>
      <c r="M45" s="31">
        <v>3.6230600000000002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539.04999999999995</v>
      </c>
      <c r="D46" s="36">
        <v>545.05000000000007</v>
      </c>
      <c r="E46" s="36">
        <v>530.15000000000009</v>
      </c>
      <c r="F46" s="36">
        <v>521.25</v>
      </c>
      <c r="G46" s="36">
        <v>506.35</v>
      </c>
      <c r="H46" s="36">
        <v>553.95000000000016</v>
      </c>
      <c r="I46" s="36">
        <v>568.85</v>
      </c>
      <c r="J46" s="36">
        <v>577.75000000000023</v>
      </c>
      <c r="K46" s="31">
        <v>559.95000000000005</v>
      </c>
      <c r="L46" s="31">
        <v>536.15</v>
      </c>
      <c r="M46" s="31">
        <v>2.1503199999999998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</v>
      </c>
      <c r="D47" s="36">
        <v>175.93333333333331</v>
      </c>
      <c r="E47" s="36">
        <v>173.16666666666663</v>
      </c>
      <c r="F47" s="36">
        <v>170.33333333333331</v>
      </c>
      <c r="G47" s="36">
        <v>167.56666666666663</v>
      </c>
      <c r="H47" s="36">
        <v>178.76666666666662</v>
      </c>
      <c r="I47" s="36">
        <v>181.53333333333333</v>
      </c>
      <c r="J47" s="36">
        <v>184.36666666666662</v>
      </c>
      <c r="K47" s="31">
        <v>178.7</v>
      </c>
      <c r="L47" s="31">
        <v>173.1</v>
      </c>
      <c r="M47" s="31">
        <v>151.64312000000001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2929.6</v>
      </c>
      <c r="D48" s="36">
        <v>2949.7166666666672</v>
      </c>
      <c r="E48" s="36">
        <v>2899.6833333333343</v>
      </c>
      <c r="F48" s="36">
        <v>2869.7666666666673</v>
      </c>
      <c r="G48" s="36">
        <v>2819.7333333333345</v>
      </c>
      <c r="H48" s="36">
        <v>2979.6333333333341</v>
      </c>
      <c r="I48" s="36">
        <v>3029.666666666667</v>
      </c>
      <c r="J48" s="36">
        <v>3059.5833333333339</v>
      </c>
      <c r="K48" s="31">
        <v>2999.75</v>
      </c>
      <c r="L48" s="31">
        <v>2919.8</v>
      </c>
      <c r="M48" s="31">
        <v>16.336539999999999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440.85</v>
      </c>
      <c r="D49" s="36">
        <v>440.76666666666665</v>
      </c>
      <c r="E49" s="36">
        <v>437.08333333333331</v>
      </c>
      <c r="F49" s="36">
        <v>433.31666666666666</v>
      </c>
      <c r="G49" s="36">
        <v>429.63333333333333</v>
      </c>
      <c r="H49" s="36">
        <v>444.5333333333333</v>
      </c>
      <c r="I49" s="36">
        <v>448.2166666666667</v>
      </c>
      <c r="J49" s="36">
        <v>451.98333333333329</v>
      </c>
      <c r="K49" s="31">
        <v>444.45</v>
      </c>
      <c r="L49" s="31">
        <v>437</v>
      </c>
      <c r="M49" s="31">
        <v>3.4263599999999999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1873.45</v>
      </c>
      <c r="D50" s="36">
        <v>1884.6833333333332</v>
      </c>
      <c r="E50" s="36">
        <v>1858.3666666666663</v>
      </c>
      <c r="F50" s="36">
        <v>1843.2833333333331</v>
      </c>
      <c r="G50" s="36">
        <v>1816.9666666666662</v>
      </c>
      <c r="H50" s="36">
        <v>1899.7666666666664</v>
      </c>
      <c r="I50" s="36">
        <v>1926.0833333333335</v>
      </c>
      <c r="J50" s="36">
        <v>1941.1666666666665</v>
      </c>
      <c r="K50" s="31">
        <v>1911</v>
      </c>
      <c r="L50" s="31">
        <v>1869.6</v>
      </c>
      <c r="M50" s="31">
        <v>4.79678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6234.7</v>
      </c>
      <c r="D51" s="36">
        <v>6272.05</v>
      </c>
      <c r="E51" s="36">
        <v>6171.3</v>
      </c>
      <c r="F51" s="36">
        <v>6107.9</v>
      </c>
      <c r="G51" s="36">
        <v>6007.15</v>
      </c>
      <c r="H51" s="36">
        <v>6335.4500000000007</v>
      </c>
      <c r="I51" s="36">
        <v>6436.2000000000007</v>
      </c>
      <c r="J51" s="36">
        <v>6499.6000000000013</v>
      </c>
      <c r="K51" s="31">
        <v>6372.8</v>
      </c>
      <c r="L51" s="31">
        <v>6208.65</v>
      </c>
      <c r="M51" s="31">
        <v>0.43043999999999999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595.6</v>
      </c>
      <c r="D52" s="36">
        <v>605.13333333333333</v>
      </c>
      <c r="E52" s="36">
        <v>584.4666666666667</v>
      </c>
      <c r="F52" s="36">
        <v>573.33333333333337</v>
      </c>
      <c r="G52" s="36">
        <v>552.66666666666674</v>
      </c>
      <c r="H52" s="36">
        <v>616.26666666666665</v>
      </c>
      <c r="I52" s="36">
        <v>636.93333333333339</v>
      </c>
      <c r="J52" s="36">
        <v>648.06666666666661</v>
      </c>
      <c r="K52" s="31">
        <v>625.79999999999995</v>
      </c>
      <c r="L52" s="31">
        <v>594</v>
      </c>
      <c r="M52" s="31">
        <v>38.623840000000001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1002.6</v>
      </c>
      <c r="D53" s="36">
        <v>1010</v>
      </c>
      <c r="E53" s="36">
        <v>990.2</v>
      </c>
      <c r="F53" s="36">
        <v>977.80000000000007</v>
      </c>
      <c r="G53" s="36">
        <v>958.00000000000011</v>
      </c>
      <c r="H53" s="36">
        <v>1022.4</v>
      </c>
      <c r="I53" s="36">
        <v>1042.1999999999998</v>
      </c>
      <c r="J53" s="36">
        <v>1054.5999999999999</v>
      </c>
      <c r="K53" s="31">
        <v>1029.8</v>
      </c>
      <c r="L53" s="31">
        <v>997.6</v>
      </c>
      <c r="M53" s="31">
        <v>32.351309999999998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547.04999999999995</v>
      </c>
      <c r="D54" s="36">
        <v>546.63333333333333</v>
      </c>
      <c r="E54" s="36">
        <v>536.66666666666663</v>
      </c>
      <c r="F54" s="36">
        <v>526.2833333333333</v>
      </c>
      <c r="G54" s="36">
        <v>516.31666666666661</v>
      </c>
      <c r="H54" s="36">
        <v>557.01666666666665</v>
      </c>
      <c r="I54" s="36">
        <v>566.98333333333335</v>
      </c>
      <c r="J54" s="36">
        <v>577.36666666666667</v>
      </c>
      <c r="K54" s="31">
        <v>556.6</v>
      </c>
      <c r="L54" s="31">
        <v>536.25</v>
      </c>
      <c r="M54" s="31">
        <v>6.7106599999999998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3731.05</v>
      </c>
      <c r="D55" s="36">
        <v>3744.6666666666665</v>
      </c>
      <c r="E55" s="36">
        <v>3701.3833333333332</v>
      </c>
      <c r="F55" s="36">
        <v>3671.7166666666667</v>
      </c>
      <c r="G55" s="36">
        <v>3628.4333333333334</v>
      </c>
      <c r="H55" s="36">
        <v>3774.333333333333</v>
      </c>
      <c r="I55" s="36">
        <v>3817.6166666666668</v>
      </c>
      <c r="J55" s="36">
        <v>3847.2833333333328</v>
      </c>
      <c r="K55" s="31">
        <v>3787.95</v>
      </c>
      <c r="L55" s="31">
        <v>3715</v>
      </c>
      <c r="M55" s="31">
        <v>2.6168900000000002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1035.9000000000001</v>
      </c>
      <c r="D56" s="36">
        <v>1047.7166666666667</v>
      </c>
      <c r="E56" s="36">
        <v>1019.8333333333335</v>
      </c>
      <c r="F56" s="36">
        <v>1003.7666666666669</v>
      </c>
      <c r="G56" s="36">
        <v>975.88333333333367</v>
      </c>
      <c r="H56" s="36">
        <v>1063.7833333333333</v>
      </c>
      <c r="I56" s="36">
        <v>1091.6666666666665</v>
      </c>
      <c r="J56" s="36">
        <v>1107.7333333333331</v>
      </c>
      <c r="K56" s="31">
        <v>1075.5999999999999</v>
      </c>
      <c r="L56" s="31">
        <v>1031.6500000000001</v>
      </c>
      <c r="M56" s="31">
        <v>98.691410000000005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7757.25</v>
      </c>
      <c r="D57" s="36">
        <v>7736.2833333333328</v>
      </c>
      <c r="E57" s="36">
        <v>7689.1166666666659</v>
      </c>
      <c r="F57" s="36">
        <v>7620.9833333333327</v>
      </c>
      <c r="G57" s="36">
        <v>7573.8166666666657</v>
      </c>
      <c r="H57" s="36">
        <v>7804.4166666666661</v>
      </c>
      <c r="I57" s="36">
        <v>7851.5833333333339</v>
      </c>
      <c r="J57" s="36">
        <v>7919.7166666666662</v>
      </c>
      <c r="K57" s="31">
        <v>7783.45</v>
      </c>
      <c r="L57" s="31">
        <v>7668.15</v>
      </c>
      <c r="M57" s="31">
        <v>2.8253699999999999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6575.65</v>
      </c>
      <c r="D58" s="36">
        <v>6616.6166666666659</v>
      </c>
      <c r="E58" s="36">
        <v>6495.7333333333318</v>
      </c>
      <c r="F58" s="36">
        <v>6415.8166666666657</v>
      </c>
      <c r="G58" s="36">
        <v>6294.9333333333316</v>
      </c>
      <c r="H58" s="36">
        <v>6696.5333333333319</v>
      </c>
      <c r="I58" s="36">
        <v>6817.4166666666652</v>
      </c>
      <c r="J58" s="36">
        <v>6897.3333333333321</v>
      </c>
      <c r="K58" s="31">
        <v>6737.5</v>
      </c>
      <c r="L58" s="31">
        <v>6536.7</v>
      </c>
      <c r="M58" s="31">
        <v>21.932089999999999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1570.55</v>
      </c>
      <c r="D59" s="36">
        <v>1581.1666666666667</v>
      </c>
      <c r="E59" s="36">
        <v>1554.3833333333334</v>
      </c>
      <c r="F59" s="36">
        <v>1538.2166666666667</v>
      </c>
      <c r="G59" s="36">
        <v>1511.4333333333334</v>
      </c>
      <c r="H59" s="36">
        <v>1597.3333333333335</v>
      </c>
      <c r="I59" s="36">
        <v>1624.1166666666668</v>
      </c>
      <c r="J59" s="36">
        <v>1640.2833333333335</v>
      </c>
      <c r="K59" s="31">
        <v>1607.95</v>
      </c>
      <c r="L59" s="31">
        <v>1565</v>
      </c>
      <c r="M59" s="31">
        <v>14.86674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8674.0499999999993</v>
      </c>
      <c r="D60" s="36">
        <v>8657.9833333333318</v>
      </c>
      <c r="E60" s="36">
        <v>8591.0666666666639</v>
      </c>
      <c r="F60" s="36">
        <v>8508.0833333333321</v>
      </c>
      <c r="G60" s="36">
        <v>8441.1666666666642</v>
      </c>
      <c r="H60" s="36">
        <v>8740.9666666666635</v>
      </c>
      <c r="I60" s="36">
        <v>8807.8833333333314</v>
      </c>
      <c r="J60" s="36">
        <v>8890.8666666666631</v>
      </c>
      <c r="K60" s="31">
        <v>8724.9</v>
      </c>
      <c r="L60" s="31">
        <v>8575</v>
      </c>
      <c r="M60" s="31">
        <v>0.38779999999999998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2260.5</v>
      </c>
      <c r="D61" s="36">
        <v>2279.7833333333333</v>
      </c>
      <c r="E61" s="36">
        <v>2221.7166666666667</v>
      </c>
      <c r="F61" s="36">
        <v>2182.9333333333334</v>
      </c>
      <c r="G61" s="36">
        <v>2124.8666666666668</v>
      </c>
      <c r="H61" s="36">
        <v>2318.5666666666666</v>
      </c>
      <c r="I61" s="36">
        <v>2376.6333333333332</v>
      </c>
      <c r="J61" s="36">
        <v>2415.4166666666665</v>
      </c>
      <c r="K61" s="31">
        <v>2337.85</v>
      </c>
      <c r="L61" s="31">
        <v>2241</v>
      </c>
      <c r="M61" s="31">
        <v>0.59108000000000005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2311.5</v>
      </c>
      <c r="D62" s="36">
        <v>2327.0499999999997</v>
      </c>
      <c r="E62" s="36">
        <v>2288.4499999999994</v>
      </c>
      <c r="F62" s="36">
        <v>2265.3999999999996</v>
      </c>
      <c r="G62" s="36">
        <v>2226.7999999999993</v>
      </c>
      <c r="H62" s="36">
        <v>2350.0999999999995</v>
      </c>
      <c r="I62" s="36">
        <v>2388.6999999999998</v>
      </c>
      <c r="J62" s="36">
        <v>2411.7499999999995</v>
      </c>
      <c r="K62" s="31">
        <v>2365.65</v>
      </c>
      <c r="L62" s="31">
        <v>2304</v>
      </c>
      <c r="M62" s="31">
        <v>1.94937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391.75</v>
      </c>
      <c r="D63" s="36">
        <v>395.55</v>
      </c>
      <c r="E63" s="36">
        <v>386.20000000000005</v>
      </c>
      <c r="F63" s="36">
        <v>380.65000000000003</v>
      </c>
      <c r="G63" s="36">
        <v>371.30000000000007</v>
      </c>
      <c r="H63" s="36">
        <v>401.1</v>
      </c>
      <c r="I63" s="36">
        <v>410.45000000000005</v>
      </c>
      <c r="J63" s="36">
        <v>416</v>
      </c>
      <c r="K63" s="31">
        <v>404.9</v>
      </c>
      <c r="L63" s="31">
        <v>390</v>
      </c>
      <c r="M63" s="31">
        <v>49.286470000000001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214.15</v>
      </c>
      <c r="D64" s="36">
        <v>215.71666666666667</v>
      </c>
      <c r="E64" s="36">
        <v>211.53333333333333</v>
      </c>
      <c r="F64" s="36">
        <v>208.91666666666666</v>
      </c>
      <c r="G64" s="36">
        <v>204.73333333333332</v>
      </c>
      <c r="H64" s="36">
        <v>218.33333333333334</v>
      </c>
      <c r="I64" s="36">
        <v>222.51666666666668</v>
      </c>
      <c r="J64" s="36">
        <v>225.13333333333335</v>
      </c>
      <c r="K64" s="31">
        <v>219.9</v>
      </c>
      <c r="L64" s="31">
        <v>213.1</v>
      </c>
      <c r="M64" s="31">
        <v>107.03085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253.1</v>
      </c>
      <c r="D65" s="36">
        <v>252.15</v>
      </c>
      <c r="E65" s="36">
        <v>248</v>
      </c>
      <c r="F65" s="36">
        <v>242.9</v>
      </c>
      <c r="G65" s="36">
        <v>238.75</v>
      </c>
      <c r="H65" s="36">
        <v>257.25</v>
      </c>
      <c r="I65" s="36">
        <v>261.40000000000003</v>
      </c>
      <c r="J65" s="36">
        <v>266.5</v>
      </c>
      <c r="K65" s="31">
        <v>256.3</v>
      </c>
      <c r="L65" s="31">
        <v>247.05</v>
      </c>
      <c r="M65" s="31">
        <v>336.45402000000001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141.65</v>
      </c>
      <c r="D66" s="36">
        <v>142.00000000000003</v>
      </c>
      <c r="E66" s="36">
        <v>139.20000000000005</v>
      </c>
      <c r="F66" s="36">
        <v>136.75000000000003</v>
      </c>
      <c r="G66" s="36">
        <v>133.95000000000005</v>
      </c>
      <c r="H66" s="36">
        <v>144.45000000000005</v>
      </c>
      <c r="I66" s="36">
        <v>147.25000000000006</v>
      </c>
      <c r="J66" s="36">
        <v>149.70000000000005</v>
      </c>
      <c r="K66" s="31">
        <v>144.80000000000001</v>
      </c>
      <c r="L66" s="31">
        <v>139.55000000000001</v>
      </c>
      <c r="M66" s="31">
        <v>443.08819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63.9</v>
      </c>
      <c r="D67" s="36">
        <v>65.600000000000009</v>
      </c>
      <c r="E67" s="36">
        <v>61.750000000000014</v>
      </c>
      <c r="F67" s="36">
        <v>59.600000000000009</v>
      </c>
      <c r="G67" s="36">
        <v>55.750000000000014</v>
      </c>
      <c r="H67" s="36">
        <v>67.750000000000014</v>
      </c>
      <c r="I67" s="36">
        <v>71.600000000000009</v>
      </c>
      <c r="J67" s="36">
        <v>73.750000000000014</v>
      </c>
      <c r="K67" s="31">
        <v>69.45</v>
      </c>
      <c r="L67" s="31">
        <v>63.45</v>
      </c>
      <c r="M67" s="31">
        <v>1068.3893499999999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3173.75</v>
      </c>
      <c r="D68" s="36">
        <v>3171.2833333333333</v>
      </c>
      <c r="E68" s="36">
        <v>3152.4666666666667</v>
      </c>
      <c r="F68" s="36">
        <v>3131.1833333333334</v>
      </c>
      <c r="G68" s="36">
        <v>3112.3666666666668</v>
      </c>
      <c r="H68" s="36">
        <v>3192.5666666666666</v>
      </c>
      <c r="I68" s="36">
        <v>3211.3833333333332</v>
      </c>
      <c r="J68" s="36">
        <v>3232.6666666666665</v>
      </c>
      <c r="K68" s="31">
        <v>3190.1</v>
      </c>
      <c r="L68" s="31">
        <v>3150</v>
      </c>
      <c r="M68" s="31">
        <v>0.12144000000000001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1415.45</v>
      </c>
      <c r="D69" s="36">
        <v>1417.6666666666667</v>
      </c>
      <c r="E69" s="36">
        <v>1400.7833333333335</v>
      </c>
      <c r="F69" s="36">
        <v>1386.1166666666668</v>
      </c>
      <c r="G69" s="36">
        <v>1369.2333333333336</v>
      </c>
      <c r="H69" s="36">
        <v>1432.3333333333335</v>
      </c>
      <c r="I69" s="36">
        <v>1449.2166666666667</v>
      </c>
      <c r="J69" s="36">
        <v>1463.8833333333334</v>
      </c>
      <c r="K69" s="31">
        <v>1434.55</v>
      </c>
      <c r="L69" s="31">
        <v>1403</v>
      </c>
      <c r="M69" s="31">
        <v>5.2820600000000004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5763.9</v>
      </c>
      <c r="D70" s="36">
        <v>5793.7</v>
      </c>
      <c r="E70" s="36">
        <v>5712.4</v>
      </c>
      <c r="F70" s="36">
        <v>5660.9</v>
      </c>
      <c r="G70" s="36">
        <v>5579.5999999999995</v>
      </c>
      <c r="H70" s="36">
        <v>5845.2</v>
      </c>
      <c r="I70" s="36">
        <v>5926.5000000000009</v>
      </c>
      <c r="J70" s="36">
        <v>5978</v>
      </c>
      <c r="K70" s="31">
        <v>5875</v>
      </c>
      <c r="L70" s="31">
        <v>5742.2</v>
      </c>
      <c r="M70" s="31">
        <v>0.16428999999999999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3515.45</v>
      </c>
      <c r="D71" s="36">
        <v>3577.1</v>
      </c>
      <c r="E71" s="36">
        <v>3431.3999999999996</v>
      </c>
      <c r="F71" s="36">
        <v>3347.35</v>
      </c>
      <c r="G71" s="36">
        <v>3201.6499999999996</v>
      </c>
      <c r="H71" s="36">
        <v>3661.1499999999996</v>
      </c>
      <c r="I71" s="36">
        <v>3806.8499999999995</v>
      </c>
      <c r="J71" s="36">
        <v>3890.8999999999996</v>
      </c>
      <c r="K71" s="31">
        <v>3722.8</v>
      </c>
      <c r="L71" s="31">
        <v>3493.05</v>
      </c>
      <c r="M71" s="31">
        <v>4.8540200000000002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549</v>
      </c>
      <c r="D72" s="36">
        <v>551.73333333333335</v>
      </c>
      <c r="E72" s="36">
        <v>543.9666666666667</v>
      </c>
      <c r="F72" s="36">
        <v>538.93333333333339</v>
      </c>
      <c r="G72" s="36">
        <v>531.16666666666674</v>
      </c>
      <c r="H72" s="36">
        <v>556.76666666666665</v>
      </c>
      <c r="I72" s="36">
        <v>564.5333333333333</v>
      </c>
      <c r="J72" s="36">
        <v>569.56666666666661</v>
      </c>
      <c r="K72" s="31">
        <v>559.5</v>
      </c>
      <c r="L72" s="31">
        <v>546.70000000000005</v>
      </c>
      <c r="M72" s="31">
        <v>10.335710000000001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1912.65</v>
      </c>
      <c r="D73" s="36">
        <v>1867.2166666666665</v>
      </c>
      <c r="E73" s="36">
        <v>1795.5333333333328</v>
      </c>
      <c r="F73" s="36">
        <v>1678.4166666666663</v>
      </c>
      <c r="G73" s="36">
        <v>1606.7333333333327</v>
      </c>
      <c r="H73" s="36">
        <v>1984.333333333333</v>
      </c>
      <c r="I73" s="36">
        <v>2056.0166666666669</v>
      </c>
      <c r="J73" s="36">
        <v>2173.1333333333332</v>
      </c>
      <c r="K73" s="31">
        <v>1938.9</v>
      </c>
      <c r="L73" s="31">
        <v>1750.1</v>
      </c>
      <c r="M73" s="31">
        <v>44.705880000000001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184.8</v>
      </c>
      <c r="D74" s="36">
        <v>184.54999999999998</v>
      </c>
      <c r="E74" s="36">
        <v>181.99999999999997</v>
      </c>
      <c r="F74" s="36">
        <v>179.2</v>
      </c>
      <c r="G74" s="36">
        <v>176.64999999999998</v>
      </c>
      <c r="H74" s="36">
        <v>187.34999999999997</v>
      </c>
      <c r="I74" s="36">
        <v>189.89999999999998</v>
      </c>
      <c r="J74" s="36">
        <v>192.69999999999996</v>
      </c>
      <c r="K74" s="31">
        <v>187.1</v>
      </c>
      <c r="L74" s="31">
        <v>181.75</v>
      </c>
      <c r="M74" s="31">
        <v>290.94709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1282.3</v>
      </c>
      <c r="D75" s="36">
        <v>1281.9333333333332</v>
      </c>
      <c r="E75" s="36">
        <v>1268.5166666666664</v>
      </c>
      <c r="F75" s="36">
        <v>1254.7333333333333</v>
      </c>
      <c r="G75" s="36">
        <v>1241.3166666666666</v>
      </c>
      <c r="H75" s="36">
        <v>1295.7166666666662</v>
      </c>
      <c r="I75" s="36">
        <v>1309.1333333333328</v>
      </c>
      <c r="J75" s="36">
        <v>1322.9166666666661</v>
      </c>
      <c r="K75" s="31">
        <v>1295.3499999999999</v>
      </c>
      <c r="L75" s="31">
        <v>1268.1500000000001</v>
      </c>
      <c r="M75" s="31">
        <v>7.2830500000000002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230.8</v>
      </c>
      <c r="D76" s="36">
        <v>232.5</v>
      </c>
      <c r="E76" s="36">
        <v>228.05</v>
      </c>
      <c r="F76" s="36">
        <v>225.3</v>
      </c>
      <c r="G76" s="36">
        <v>220.85000000000002</v>
      </c>
      <c r="H76" s="36">
        <v>235.25</v>
      </c>
      <c r="I76" s="36">
        <v>239.7</v>
      </c>
      <c r="J76" s="36">
        <v>242.45</v>
      </c>
      <c r="K76" s="31">
        <v>236.95</v>
      </c>
      <c r="L76" s="31">
        <v>229.75</v>
      </c>
      <c r="M76" s="31">
        <v>209.03389000000001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620.5</v>
      </c>
      <c r="D77" s="36">
        <v>620.75</v>
      </c>
      <c r="E77" s="36">
        <v>606.15</v>
      </c>
      <c r="F77" s="36">
        <v>591.79999999999995</v>
      </c>
      <c r="G77" s="36">
        <v>577.19999999999993</v>
      </c>
      <c r="H77" s="36">
        <v>635.1</v>
      </c>
      <c r="I77" s="36">
        <v>649.69999999999993</v>
      </c>
      <c r="J77" s="36">
        <v>664.05000000000007</v>
      </c>
      <c r="K77" s="31">
        <v>635.35</v>
      </c>
      <c r="L77" s="31">
        <v>606.4</v>
      </c>
      <c r="M77" s="31">
        <v>187.61294000000001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1142.1500000000001</v>
      </c>
      <c r="D78" s="36">
        <v>1134.95</v>
      </c>
      <c r="E78" s="36">
        <v>1123.4000000000001</v>
      </c>
      <c r="F78" s="36">
        <v>1104.6500000000001</v>
      </c>
      <c r="G78" s="36">
        <v>1093.1000000000001</v>
      </c>
      <c r="H78" s="36">
        <v>1153.7</v>
      </c>
      <c r="I78" s="36">
        <v>1165.2499999999998</v>
      </c>
      <c r="J78" s="36">
        <v>1184</v>
      </c>
      <c r="K78" s="31">
        <v>1146.5</v>
      </c>
      <c r="L78" s="31">
        <v>1116.2</v>
      </c>
      <c r="M78" s="31">
        <v>65.193920000000006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553.45000000000005</v>
      </c>
      <c r="D79" s="36">
        <v>557.79999999999995</v>
      </c>
      <c r="E79" s="36">
        <v>545.69999999999993</v>
      </c>
      <c r="F79" s="36">
        <v>537.94999999999993</v>
      </c>
      <c r="G79" s="36">
        <v>525.84999999999991</v>
      </c>
      <c r="H79" s="36">
        <v>565.54999999999995</v>
      </c>
      <c r="I79" s="36">
        <v>577.64999999999986</v>
      </c>
      <c r="J79" s="36">
        <v>585.4</v>
      </c>
      <c r="K79" s="31">
        <v>569.9</v>
      </c>
      <c r="L79" s="31">
        <v>550.04999999999995</v>
      </c>
      <c r="M79" s="31">
        <v>9.1178600000000003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284.7</v>
      </c>
      <c r="D80" s="36">
        <v>287.55</v>
      </c>
      <c r="E80" s="36">
        <v>280.75</v>
      </c>
      <c r="F80" s="36">
        <v>276.8</v>
      </c>
      <c r="G80" s="36">
        <v>270</v>
      </c>
      <c r="H80" s="36">
        <v>291.5</v>
      </c>
      <c r="I80" s="36">
        <v>298.30000000000007</v>
      </c>
      <c r="J80" s="36">
        <v>302.25</v>
      </c>
      <c r="K80" s="31">
        <v>294.35000000000002</v>
      </c>
      <c r="L80" s="31">
        <v>283.60000000000002</v>
      </c>
      <c r="M80" s="31">
        <v>58.180979999999998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1592.85</v>
      </c>
      <c r="D81" s="36">
        <v>1573.6499999999999</v>
      </c>
      <c r="E81" s="36">
        <v>1542.2999999999997</v>
      </c>
      <c r="F81" s="36">
        <v>1491.7499999999998</v>
      </c>
      <c r="G81" s="36">
        <v>1460.3999999999996</v>
      </c>
      <c r="H81" s="36">
        <v>1624.1999999999998</v>
      </c>
      <c r="I81" s="36">
        <v>1655.5499999999997</v>
      </c>
      <c r="J81" s="36">
        <v>1706.1</v>
      </c>
      <c r="K81" s="31">
        <v>1605</v>
      </c>
      <c r="L81" s="31">
        <v>1523.1</v>
      </c>
      <c r="M81" s="31">
        <v>2.7495400000000001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837.9</v>
      </c>
      <c r="D82" s="36">
        <v>839.16666666666663</v>
      </c>
      <c r="E82" s="36">
        <v>831.98333333333323</v>
      </c>
      <c r="F82" s="36">
        <v>826.06666666666661</v>
      </c>
      <c r="G82" s="36">
        <v>818.88333333333321</v>
      </c>
      <c r="H82" s="36">
        <v>845.08333333333326</v>
      </c>
      <c r="I82" s="36">
        <v>852.26666666666665</v>
      </c>
      <c r="J82" s="36">
        <v>858.18333333333328</v>
      </c>
      <c r="K82" s="31">
        <v>846.35</v>
      </c>
      <c r="L82" s="31">
        <v>833.25</v>
      </c>
      <c r="M82" s="31">
        <v>7.3655499999999998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395.8</v>
      </c>
      <c r="D83" s="36">
        <v>391.09999999999997</v>
      </c>
      <c r="E83" s="36">
        <v>382.19999999999993</v>
      </c>
      <c r="F83" s="36">
        <v>368.59999999999997</v>
      </c>
      <c r="G83" s="36">
        <v>359.69999999999993</v>
      </c>
      <c r="H83" s="36">
        <v>404.69999999999993</v>
      </c>
      <c r="I83" s="36">
        <v>413.59999999999991</v>
      </c>
      <c r="J83" s="36">
        <v>427.19999999999993</v>
      </c>
      <c r="K83" s="31">
        <v>400</v>
      </c>
      <c r="L83" s="31">
        <v>377.5</v>
      </c>
      <c r="M83" s="31">
        <v>25.531330000000001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6143.6</v>
      </c>
      <c r="D84" s="36">
        <v>6169.1166666666659</v>
      </c>
      <c r="E84" s="36">
        <v>6095.5333333333319</v>
      </c>
      <c r="F84" s="36">
        <v>6047.4666666666662</v>
      </c>
      <c r="G84" s="36">
        <v>5973.8833333333323</v>
      </c>
      <c r="H84" s="36">
        <v>6217.1833333333316</v>
      </c>
      <c r="I84" s="36">
        <v>6290.7666666666655</v>
      </c>
      <c r="J84" s="36">
        <v>6338.8333333333312</v>
      </c>
      <c r="K84" s="31">
        <v>6242.7</v>
      </c>
      <c r="L84" s="31">
        <v>6121.05</v>
      </c>
      <c r="M84" s="31">
        <v>0.1255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1153.75</v>
      </c>
      <c r="D85" s="36">
        <v>1163.4333333333334</v>
      </c>
      <c r="E85" s="36">
        <v>1141.3166666666668</v>
      </c>
      <c r="F85" s="36">
        <v>1128.8833333333334</v>
      </c>
      <c r="G85" s="36">
        <v>1106.7666666666669</v>
      </c>
      <c r="H85" s="36">
        <v>1175.8666666666668</v>
      </c>
      <c r="I85" s="36">
        <v>1197.9833333333336</v>
      </c>
      <c r="J85" s="36">
        <v>1210.4166666666667</v>
      </c>
      <c r="K85" s="31">
        <v>1185.55</v>
      </c>
      <c r="L85" s="31">
        <v>1151</v>
      </c>
      <c r="M85" s="31">
        <v>1.01895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1741.25</v>
      </c>
      <c r="D86" s="36">
        <v>1754.4833333333333</v>
      </c>
      <c r="E86" s="36">
        <v>1718.9666666666667</v>
      </c>
      <c r="F86" s="36">
        <v>1696.6833333333334</v>
      </c>
      <c r="G86" s="36">
        <v>1661.1666666666667</v>
      </c>
      <c r="H86" s="36">
        <v>1776.7666666666667</v>
      </c>
      <c r="I86" s="36">
        <v>1812.2833333333335</v>
      </c>
      <c r="J86" s="36">
        <v>1834.5666666666666</v>
      </c>
      <c r="K86" s="31">
        <v>1790</v>
      </c>
      <c r="L86" s="31">
        <v>1732.2</v>
      </c>
      <c r="M86" s="31">
        <v>1.1182799999999999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551.79999999999995</v>
      </c>
      <c r="D87" s="36">
        <v>548.11666666666667</v>
      </c>
      <c r="E87" s="36">
        <v>520.0333333333333</v>
      </c>
      <c r="F87" s="36">
        <v>488.26666666666665</v>
      </c>
      <c r="G87" s="36">
        <v>460.18333333333328</v>
      </c>
      <c r="H87" s="36">
        <v>579.88333333333333</v>
      </c>
      <c r="I87" s="36">
        <v>607.96666666666658</v>
      </c>
      <c r="J87" s="36">
        <v>639.73333333333335</v>
      </c>
      <c r="K87" s="31">
        <v>576.20000000000005</v>
      </c>
      <c r="L87" s="31">
        <v>516.35</v>
      </c>
      <c r="M87" s="31">
        <v>35.480879999999999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25299.05</v>
      </c>
      <c r="D88" s="36">
        <v>25198.45</v>
      </c>
      <c r="E88" s="36">
        <v>25010.65</v>
      </c>
      <c r="F88" s="36">
        <v>24722.25</v>
      </c>
      <c r="G88" s="36">
        <v>24534.45</v>
      </c>
      <c r="H88" s="36">
        <v>25486.850000000002</v>
      </c>
      <c r="I88" s="36">
        <v>25674.649999999998</v>
      </c>
      <c r="J88" s="36">
        <v>25963.050000000003</v>
      </c>
      <c r="K88" s="31">
        <v>25386.25</v>
      </c>
      <c r="L88" s="31">
        <v>24910.05</v>
      </c>
      <c r="M88" s="31">
        <v>0.21046000000000001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1025.55</v>
      </c>
      <c r="D89" s="36">
        <v>1039.3833333333334</v>
      </c>
      <c r="E89" s="36">
        <v>1006.2666666666669</v>
      </c>
      <c r="F89" s="36">
        <v>986.98333333333346</v>
      </c>
      <c r="G89" s="36">
        <v>953.8666666666669</v>
      </c>
      <c r="H89" s="36">
        <v>1058.666666666667</v>
      </c>
      <c r="I89" s="36">
        <v>1091.7833333333333</v>
      </c>
      <c r="J89" s="36">
        <v>1111.0666666666668</v>
      </c>
      <c r="K89" s="31">
        <v>1072.5</v>
      </c>
      <c r="L89" s="31">
        <v>1020.1</v>
      </c>
      <c r="M89" s="31">
        <v>2.9785699999999999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19.149999999999999</v>
      </c>
      <c r="D90" s="36">
        <v>19.266666666666666</v>
      </c>
      <c r="E90" s="36">
        <v>18.883333333333333</v>
      </c>
      <c r="F90" s="36">
        <v>18.616666666666667</v>
      </c>
      <c r="G90" s="36">
        <v>18.233333333333334</v>
      </c>
      <c r="H90" s="36">
        <v>19.533333333333331</v>
      </c>
      <c r="I90" s="36">
        <v>19.916666666666664</v>
      </c>
      <c r="J90" s="36">
        <v>20.18333333333333</v>
      </c>
      <c r="K90" s="31">
        <v>19.649999999999999</v>
      </c>
      <c r="L90" s="31">
        <v>19</v>
      </c>
      <c r="M90" s="31">
        <v>186.79253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4875.55</v>
      </c>
      <c r="D91" s="36">
        <v>4943.7</v>
      </c>
      <c r="E91" s="36">
        <v>4765</v>
      </c>
      <c r="F91" s="36">
        <v>4654.45</v>
      </c>
      <c r="G91" s="36">
        <v>4475.75</v>
      </c>
      <c r="H91" s="36">
        <v>5054.25</v>
      </c>
      <c r="I91" s="36">
        <v>5232.9499999999989</v>
      </c>
      <c r="J91" s="36">
        <v>5343.5</v>
      </c>
      <c r="K91" s="31">
        <v>5122.3999999999996</v>
      </c>
      <c r="L91" s="31">
        <v>4833.1499999999996</v>
      </c>
      <c r="M91" s="31">
        <v>6.2367999999999997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2511.75</v>
      </c>
      <c r="D92" s="36">
        <v>2497.9166666666665</v>
      </c>
      <c r="E92" s="36">
        <v>2463.833333333333</v>
      </c>
      <c r="F92" s="36">
        <v>2415.9166666666665</v>
      </c>
      <c r="G92" s="36">
        <v>2381.833333333333</v>
      </c>
      <c r="H92" s="36">
        <v>2545.833333333333</v>
      </c>
      <c r="I92" s="36">
        <v>2579.9166666666661</v>
      </c>
      <c r="J92" s="36">
        <v>2627.833333333333</v>
      </c>
      <c r="K92" s="31">
        <v>2532</v>
      </c>
      <c r="L92" s="31">
        <v>2450</v>
      </c>
      <c r="M92" s="31">
        <v>5.5501300000000002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1900.6</v>
      </c>
      <c r="D93" s="36">
        <v>1894.9833333333333</v>
      </c>
      <c r="E93" s="36">
        <v>1874.6166666666668</v>
      </c>
      <c r="F93" s="36">
        <v>1848.6333333333334</v>
      </c>
      <c r="G93" s="36">
        <v>1828.2666666666669</v>
      </c>
      <c r="H93" s="36">
        <v>1920.9666666666667</v>
      </c>
      <c r="I93" s="36">
        <v>1941.333333333333</v>
      </c>
      <c r="J93" s="36">
        <v>1967.3166666666666</v>
      </c>
      <c r="K93" s="31">
        <v>1915.35</v>
      </c>
      <c r="L93" s="31">
        <v>1869</v>
      </c>
      <c r="M93" s="31">
        <v>0.76795999999999998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258.60000000000002</v>
      </c>
      <c r="D94" s="36">
        <v>259.8</v>
      </c>
      <c r="E94" s="36">
        <v>254.90000000000003</v>
      </c>
      <c r="F94" s="36">
        <v>251.20000000000005</v>
      </c>
      <c r="G94" s="36">
        <v>246.30000000000007</v>
      </c>
      <c r="H94" s="36">
        <v>263.5</v>
      </c>
      <c r="I94" s="36">
        <v>268.39999999999998</v>
      </c>
      <c r="J94" s="36">
        <v>272.09999999999997</v>
      </c>
      <c r="K94" s="31">
        <v>264.7</v>
      </c>
      <c r="L94" s="31">
        <v>256.10000000000002</v>
      </c>
      <c r="M94" s="31">
        <v>5.7936899999999998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813.3</v>
      </c>
      <c r="D95" s="36">
        <v>826.93333333333339</v>
      </c>
      <c r="E95" s="36">
        <v>796.06666666666683</v>
      </c>
      <c r="F95" s="36">
        <v>778.83333333333348</v>
      </c>
      <c r="G95" s="36">
        <v>747.96666666666692</v>
      </c>
      <c r="H95" s="36">
        <v>844.16666666666674</v>
      </c>
      <c r="I95" s="36">
        <v>875.0333333333333</v>
      </c>
      <c r="J95" s="36">
        <v>892.26666666666665</v>
      </c>
      <c r="K95" s="31">
        <v>857.8</v>
      </c>
      <c r="L95" s="31">
        <v>809.7</v>
      </c>
      <c r="M95" s="31">
        <v>11.589790000000001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569.25</v>
      </c>
      <c r="D96" s="36">
        <v>568.73333333333335</v>
      </c>
      <c r="E96" s="36">
        <v>557.56666666666672</v>
      </c>
      <c r="F96" s="36">
        <v>545.88333333333333</v>
      </c>
      <c r="G96" s="36">
        <v>534.7166666666667</v>
      </c>
      <c r="H96" s="36">
        <v>580.41666666666674</v>
      </c>
      <c r="I96" s="36">
        <v>591.58333333333326</v>
      </c>
      <c r="J96" s="36">
        <v>603.26666666666677</v>
      </c>
      <c r="K96" s="31">
        <v>579.9</v>
      </c>
      <c r="L96" s="31">
        <v>557.04999999999995</v>
      </c>
      <c r="M96" s="31">
        <v>232.56837999999999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922.25</v>
      </c>
      <c r="D97" s="36">
        <v>921.08333333333337</v>
      </c>
      <c r="E97" s="36">
        <v>907.16666666666674</v>
      </c>
      <c r="F97" s="36">
        <v>892.08333333333337</v>
      </c>
      <c r="G97" s="36">
        <v>878.16666666666674</v>
      </c>
      <c r="H97" s="36">
        <v>936.16666666666674</v>
      </c>
      <c r="I97" s="36">
        <v>950.08333333333348</v>
      </c>
      <c r="J97" s="36">
        <v>965.16666666666674</v>
      </c>
      <c r="K97" s="31">
        <v>935</v>
      </c>
      <c r="L97" s="31">
        <v>906</v>
      </c>
      <c r="M97" s="31">
        <v>3.90903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1145.5</v>
      </c>
      <c r="D98" s="36">
        <v>1141.5333333333333</v>
      </c>
      <c r="E98" s="36">
        <v>1130.3166666666666</v>
      </c>
      <c r="F98" s="36">
        <v>1115.1333333333332</v>
      </c>
      <c r="G98" s="36">
        <v>1103.9166666666665</v>
      </c>
      <c r="H98" s="36">
        <v>1156.7166666666667</v>
      </c>
      <c r="I98" s="36">
        <v>1167.9333333333334</v>
      </c>
      <c r="J98" s="36">
        <v>1183.1166666666668</v>
      </c>
      <c r="K98" s="31">
        <v>1152.75</v>
      </c>
      <c r="L98" s="31">
        <v>1126.3499999999999</v>
      </c>
      <c r="M98" s="31">
        <v>0.65410999999999997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197.1</v>
      </c>
      <c r="D99" s="36">
        <v>198.18333333333331</v>
      </c>
      <c r="E99" s="36">
        <v>194.91666666666663</v>
      </c>
      <c r="F99" s="36">
        <v>192.73333333333332</v>
      </c>
      <c r="G99" s="36">
        <v>189.46666666666664</v>
      </c>
      <c r="H99" s="36">
        <v>200.36666666666662</v>
      </c>
      <c r="I99" s="36">
        <v>203.63333333333333</v>
      </c>
      <c r="J99" s="36">
        <v>205.81666666666661</v>
      </c>
      <c r="K99" s="31">
        <v>201.45</v>
      </c>
      <c r="L99" s="31">
        <v>196</v>
      </c>
      <c r="M99" s="31">
        <v>31.800260000000002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662.75</v>
      </c>
      <c r="D100" s="36">
        <v>663.4</v>
      </c>
      <c r="E100" s="36">
        <v>653.84999999999991</v>
      </c>
      <c r="F100" s="36">
        <v>644.94999999999993</v>
      </c>
      <c r="G100" s="36">
        <v>635.39999999999986</v>
      </c>
      <c r="H100" s="36">
        <v>672.3</v>
      </c>
      <c r="I100" s="36">
        <v>681.84999999999991</v>
      </c>
      <c r="J100" s="36">
        <v>690.75</v>
      </c>
      <c r="K100" s="31">
        <v>672.95</v>
      </c>
      <c r="L100" s="31">
        <v>654.5</v>
      </c>
      <c r="M100" s="31">
        <v>1.87669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2784.15</v>
      </c>
      <c r="D101" s="36">
        <v>2788.0499999999997</v>
      </c>
      <c r="E101" s="36">
        <v>2741.0999999999995</v>
      </c>
      <c r="F101" s="36">
        <v>2698.0499999999997</v>
      </c>
      <c r="G101" s="36">
        <v>2651.0999999999995</v>
      </c>
      <c r="H101" s="36">
        <v>2831.0999999999995</v>
      </c>
      <c r="I101" s="36">
        <v>2878.0499999999993</v>
      </c>
      <c r="J101" s="36">
        <v>2921.0999999999995</v>
      </c>
      <c r="K101" s="31">
        <v>2835</v>
      </c>
      <c r="L101" s="31">
        <v>2745</v>
      </c>
      <c r="M101" s="31">
        <v>2.8725700000000001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69.849999999999994</v>
      </c>
      <c r="D102" s="36">
        <v>71.850000000000009</v>
      </c>
      <c r="E102" s="36">
        <v>67.300000000000011</v>
      </c>
      <c r="F102" s="36">
        <v>64.75</v>
      </c>
      <c r="G102" s="36">
        <v>60.2</v>
      </c>
      <c r="H102" s="36">
        <v>74.40000000000002</v>
      </c>
      <c r="I102" s="36">
        <v>78.95</v>
      </c>
      <c r="J102" s="36">
        <v>81.500000000000028</v>
      </c>
      <c r="K102" s="31">
        <v>76.400000000000006</v>
      </c>
      <c r="L102" s="31">
        <v>69.3</v>
      </c>
      <c r="M102" s="31">
        <v>901.82074999999998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2000.3</v>
      </c>
      <c r="D103" s="36">
        <v>1987.7666666666667</v>
      </c>
      <c r="E103" s="36">
        <v>1931.5333333333333</v>
      </c>
      <c r="F103" s="36">
        <v>1862.7666666666667</v>
      </c>
      <c r="G103" s="36">
        <v>1806.5333333333333</v>
      </c>
      <c r="H103" s="36">
        <v>2056.5333333333333</v>
      </c>
      <c r="I103" s="36">
        <v>2112.7666666666664</v>
      </c>
      <c r="J103" s="36">
        <v>2181.5333333333333</v>
      </c>
      <c r="K103" s="31">
        <v>2044</v>
      </c>
      <c r="L103" s="31">
        <v>1919</v>
      </c>
      <c r="M103" s="31">
        <v>36.101289999999999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714.9</v>
      </c>
      <c r="D104" s="36">
        <v>711.80000000000007</v>
      </c>
      <c r="E104" s="36">
        <v>705.10000000000014</v>
      </c>
      <c r="F104" s="36">
        <v>695.30000000000007</v>
      </c>
      <c r="G104" s="36">
        <v>688.60000000000014</v>
      </c>
      <c r="H104" s="36">
        <v>721.60000000000014</v>
      </c>
      <c r="I104" s="36">
        <v>728.30000000000018</v>
      </c>
      <c r="J104" s="36">
        <v>738.10000000000014</v>
      </c>
      <c r="K104" s="31">
        <v>718.5</v>
      </c>
      <c r="L104" s="31">
        <v>702</v>
      </c>
      <c r="M104" s="31">
        <v>1.6036900000000001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1450.65</v>
      </c>
      <c r="D105" s="36">
        <v>1455.4666666666665</v>
      </c>
      <c r="E105" s="36">
        <v>1423.833333333333</v>
      </c>
      <c r="F105" s="36">
        <v>1397.0166666666667</v>
      </c>
      <c r="G105" s="36">
        <v>1365.3833333333332</v>
      </c>
      <c r="H105" s="36">
        <v>1482.2833333333328</v>
      </c>
      <c r="I105" s="36">
        <v>1513.9166666666665</v>
      </c>
      <c r="J105" s="36">
        <v>1540.7333333333327</v>
      </c>
      <c r="K105" s="31">
        <v>1487.1</v>
      </c>
      <c r="L105" s="31">
        <v>1428.65</v>
      </c>
      <c r="M105" s="31">
        <v>1.15632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8239.75</v>
      </c>
      <c r="D106" s="36">
        <v>8176.6333333333341</v>
      </c>
      <c r="E106" s="36">
        <v>8093.2666666666682</v>
      </c>
      <c r="F106" s="36">
        <v>7946.7833333333338</v>
      </c>
      <c r="G106" s="36">
        <v>7863.4166666666679</v>
      </c>
      <c r="H106" s="36">
        <v>8323.1166666666686</v>
      </c>
      <c r="I106" s="36">
        <v>8406.4833333333354</v>
      </c>
      <c r="J106" s="36">
        <v>8552.966666666669</v>
      </c>
      <c r="K106" s="31">
        <v>8260</v>
      </c>
      <c r="L106" s="31">
        <v>8030.15</v>
      </c>
      <c r="M106" s="31">
        <v>8.0479999999999996E-2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138.75</v>
      </c>
      <c r="D107" s="36">
        <v>140.06666666666669</v>
      </c>
      <c r="E107" s="36">
        <v>136.83333333333337</v>
      </c>
      <c r="F107" s="36">
        <v>134.91666666666669</v>
      </c>
      <c r="G107" s="36">
        <v>131.68333333333337</v>
      </c>
      <c r="H107" s="36">
        <v>141.98333333333338</v>
      </c>
      <c r="I107" s="36">
        <v>145.21666666666667</v>
      </c>
      <c r="J107" s="36">
        <v>147.13333333333338</v>
      </c>
      <c r="K107" s="31">
        <v>143.30000000000001</v>
      </c>
      <c r="L107" s="31">
        <v>138.15</v>
      </c>
      <c r="M107" s="31">
        <v>70.232849999999999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431.95</v>
      </c>
      <c r="D108" s="36">
        <v>432.90000000000003</v>
      </c>
      <c r="E108" s="36">
        <v>427.05000000000007</v>
      </c>
      <c r="F108" s="36">
        <v>422.15000000000003</v>
      </c>
      <c r="G108" s="36">
        <v>416.30000000000007</v>
      </c>
      <c r="H108" s="36">
        <v>437.80000000000007</v>
      </c>
      <c r="I108" s="36">
        <v>443.65000000000009</v>
      </c>
      <c r="J108" s="36">
        <v>448.55000000000007</v>
      </c>
      <c r="K108" s="31">
        <v>438.75</v>
      </c>
      <c r="L108" s="31">
        <v>428</v>
      </c>
      <c r="M108" s="31">
        <v>19.38167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800.9</v>
      </c>
      <c r="D109" s="36">
        <v>809.08333333333337</v>
      </c>
      <c r="E109" s="36">
        <v>787.81666666666672</v>
      </c>
      <c r="F109" s="36">
        <v>774.73333333333335</v>
      </c>
      <c r="G109" s="36">
        <v>753.4666666666667</v>
      </c>
      <c r="H109" s="36">
        <v>822.16666666666674</v>
      </c>
      <c r="I109" s="36">
        <v>843.43333333333339</v>
      </c>
      <c r="J109" s="36">
        <v>856.51666666666677</v>
      </c>
      <c r="K109" s="31">
        <v>830.35</v>
      </c>
      <c r="L109" s="31">
        <v>796</v>
      </c>
      <c r="M109" s="31">
        <v>2.54962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362.55</v>
      </c>
      <c r="D110" s="36">
        <v>366.14999999999992</v>
      </c>
      <c r="E110" s="36">
        <v>357.29999999999984</v>
      </c>
      <c r="F110" s="36">
        <v>352.0499999999999</v>
      </c>
      <c r="G110" s="36">
        <v>343.19999999999982</v>
      </c>
      <c r="H110" s="36">
        <v>371.39999999999986</v>
      </c>
      <c r="I110" s="36">
        <v>380.24999999999989</v>
      </c>
      <c r="J110" s="36">
        <v>385.49999999999989</v>
      </c>
      <c r="K110" s="31">
        <v>375</v>
      </c>
      <c r="L110" s="31">
        <v>360.9</v>
      </c>
      <c r="M110" s="31">
        <v>55.833170000000003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472.55</v>
      </c>
      <c r="D111" s="36">
        <v>476.66666666666669</v>
      </c>
      <c r="E111" s="36">
        <v>466.73333333333335</v>
      </c>
      <c r="F111" s="36">
        <v>460.91666666666669</v>
      </c>
      <c r="G111" s="36">
        <v>450.98333333333335</v>
      </c>
      <c r="H111" s="36">
        <v>482.48333333333335</v>
      </c>
      <c r="I111" s="36">
        <v>492.41666666666663</v>
      </c>
      <c r="J111" s="36">
        <v>498.23333333333335</v>
      </c>
      <c r="K111" s="31">
        <v>486.6</v>
      </c>
      <c r="L111" s="31">
        <v>470.85</v>
      </c>
      <c r="M111" s="31">
        <v>1.4009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1147.45</v>
      </c>
      <c r="D112" s="36">
        <v>1146.3</v>
      </c>
      <c r="E112" s="36">
        <v>1121.3</v>
      </c>
      <c r="F112" s="36">
        <v>1095.1500000000001</v>
      </c>
      <c r="G112" s="36">
        <v>1070.1500000000001</v>
      </c>
      <c r="H112" s="36">
        <v>1172.4499999999998</v>
      </c>
      <c r="I112" s="36">
        <v>1197.4499999999998</v>
      </c>
      <c r="J112" s="36">
        <v>1223.5999999999997</v>
      </c>
      <c r="K112" s="31">
        <v>1171.3</v>
      </c>
      <c r="L112" s="31">
        <v>1120.1500000000001</v>
      </c>
      <c r="M112" s="31">
        <v>1.5021199999999999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1133.45</v>
      </c>
      <c r="D113" s="36">
        <v>1137.0666666666668</v>
      </c>
      <c r="E113" s="36">
        <v>1111.4833333333336</v>
      </c>
      <c r="F113" s="36">
        <v>1089.5166666666667</v>
      </c>
      <c r="G113" s="36">
        <v>1063.9333333333334</v>
      </c>
      <c r="H113" s="36">
        <v>1159.0333333333338</v>
      </c>
      <c r="I113" s="36">
        <v>1184.6166666666672</v>
      </c>
      <c r="J113" s="36">
        <v>1206.5833333333339</v>
      </c>
      <c r="K113" s="31">
        <v>1162.6500000000001</v>
      </c>
      <c r="L113" s="31">
        <v>1115.0999999999999</v>
      </c>
      <c r="M113" s="31">
        <v>30.614360000000001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481.1</v>
      </c>
      <c r="D114" s="36">
        <v>484.73333333333335</v>
      </c>
      <c r="E114" s="36">
        <v>476.36666666666667</v>
      </c>
      <c r="F114" s="36">
        <v>471.63333333333333</v>
      </c>
      <c r="G114" s="36">
        <v>463.26666666666665</v>
      </c>
      <c r="H114" s="36">
        <v>489.4666666666667</v>
      </c>
      <c r="I114" s="36">
        <v>497.83333333333337</v>
      </c>
      <c r="J114" s="36">
        <v>502.56666666666672</v>
      </c>
      <c r="K114" s="31">
        <v>493.1</v>
      </c>
      <c r="L114" s="31">
        <v>480</v>
      </c>
      <c r="M114" s="31">
        <v>1.9457800000000001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1420.2</v>
      </c>
      <c r="D115" s="36">
        <v>1431.8500000000001</v>
      </c>
      <c r="E115" s="36">
        <v>1406.0000000000002</v>
      </c>
      <c r="F115" s="36">
        <v>1391.8000000000002</v>
      </c>
      <c r="G115" s="36">
        <v>1365.9500000000003</v>
      </c>
      <c r="H115" s="36">
        <v>1446.0500000000002</v>
      </c>
      <c r="I115" s="36">
        <v>1471.9</v>
      </c>
      <c r="J115" s="36">
        <v>1486.1000000000001</v>
      </c>
      <c r="K115" s="31">
        <v>1457.7</v>
      </c>
      <c r="L115" s="31">
        <v>1417.65</v>
      </c>
      <c r="M115" s="31">
        <v>14.47767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132.44999999999999</v>
      </c>
      <c r="D116" s="36">
        <v>133.11666666666667</v>
      </c>
      <c r="E116" s="36">
        <v>130.98333333333335</v>
      </c>
      <c r="F116" s="36">
        <v>129.51666666666668</v>
      </c>
      <c r="G116" s="36">
        <v>127.38333333333335</v>
      </c>
      <c r="H116" s="36">
        <v>134.58333333333334</v>
      </c>
      <c r="I116" s="36">
        <v>136.71666666666667</v>
      </c>
      <c r="J116" s="36">
        <v>138.18333333333334</v>
      </c>
      <c r="K116" s="31">
        <v>135.25</v>
      </c>
      <c r="L116" s="31">
        <v>131.65</v>
      </c>
      <c r="M116" s="31">
        <v>77.594470000000001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1372.1</v>
      </c>
      <c r="D117" s="36">
        <v>1385.2666666666667</v>
      </c>
      <c r="E117" s="36">
        <v>1356.8333333333333</v>
      </c>
      <c r="F117" s="36">
        <v>1341.5666666666666</v>
      </c>
      <c r="G117" s="36">
        <v>1313.1333333333332</v>
      </c>
      <c r="H117" s="36">
        <v>1400.5333333333333</v>
      </c>
      <c r="I117" s="36">
        <v>1428.9666666666667</v>
      </c>
      <c r="J117" s="36">
        <v>1444.2333333333333</v>
      </c>
      <c r="K117" s="31">
        <v>1413.7</v>
      </c>
      <c r="L117" s="31">
        <v>1370</v>
      </c>
      <c r="M117" s="31">
        <v>1.2759199999999999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459.2</v>
      </c>
      <c r="D118" s="36">
        <v>459.26666666666665</v>
      </c>
      <c r="E118" s="36">
        <v>449.93333333333328</v>
      </c>
      <c r="F118" s="36">
        <v>440.66666666666663</v>
      </c>
      <c r="G118" s="36">
        <v>431.33333333333326</v>
      </c>
      <c r="H118" s="36">
        <v>468.5333333333333</v>
      </c>
      <c r="I118" s="36">
        <v>477.86666666666667</v>
      </c>
      <c r="J118" s="36">
        <v>487.13333333333333</v>
      </c>
      <c r="K118" s="31">
        <v>468.6</v>
      </c>
      <c r="L118" s="31">
        <v>450</v>
      </c>
      <c r="M118" s="31">
        <v>187.90158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911.4</v>
      </c>
      <c r="D119" s="36">
        <v>898.43333333333339</v>
      </c>
      <c r="E119" s="36">
        <v>876.86666666666679</v>
      </c>
      <c r="F119" s="36">
        <v>842.33333333333337</v>
      </c>
      <c r="G119" s="36">
        <v>820.76666666666677</v>
      </c>
      <c r="H119" s="36">
        <v>932.96666666666681</v>
      </c>
      <c r="I119" s="36">
        <v>954.53333333333342</v>
      </c>
      <c r="J119" s="36">
        <v>989.06666666666683</v>
      </c>
      <c r="K119" s="31">
        <v>920</v>
      </c>
      <c r="L119" s="31">
        <v>863.9</v>
      </c>
      <c r="M119" s="31">
        <v>38.371729999999999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6608.35</v>
      </c>
      <c r="D120" s="36">
        <v>6614.3833333333341</v>
      </c>
      <c r="E120" s="36">
        <v>6562.7666666666682</v>
      </c>
      <c r="F120" s="36">
        <v>6517.1833333333343</v>
      </c>
      <c r="G120" s="36">
        <v>6465.5666666666684</v>
      </c>
      <c r="H120" s="36">
        <v>6659.9666666666681</v>
      </c>
      <c r="I120" s="36">
        <v>6711.5833333333348</v>
      </c>
      <c r="J120" s="36">
        <v>6757.1666666666679</v>
      </c>
      <c r="K120" s="31">
        <v>6666</v>
      </c>
      <c r="L120" s="31">
        <v>6568.8</v>
      </c>
      <c r="M120" s="31">
        <v>1.6396299999999999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2498.25</v>
      </c>
      <c r="D121" s="36">
        <v>2515.4666666666667</v>
      </c>
      <c r="E121" s="36">
        <v>2473.6333333333332</v>
      </c>
      <c r="F121" s="36">
        <v>2449.0166666666664</v>
      </c>
      <c r="G121" s="36">
        <v>2407.1833333333329</v>
      </c>
      <c r="H121" s="36">
        <v>2540.0833333333335</v>
      </c>
      <c r="I121" s="36">
        <v>2581.9166666666665</v>
      </c>
      <c r="J121" s="36">
        <v>2606.5333333333338</v>
      </c>
      <c r="K121" s="31">
        <v>2557.3000000000002</v>
      </c>
      <c r="L121" s="31">
        <v>2490.85</v>
      </c>
      <c r="M121" s="31">
        <v>1.34032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2937.9</v>
      </c>
      <c r="D122" s="36">
        <v>2939.2833333333333</v>
      </c>
      <c r="E122" s="36">
        <v>2853.6166666666668</v>
      </c>
      <c r="F122" s="36">
        <v>2769.3333333333335</v>
      </c>
      <c r="G122" s="36">
        <v>2683.666666666667</v>
      </c>
      <c r="H122" s="36">
        <v>3023.5666666666666</v>
      </c>
      <c r="I122" s="36">
        <v>3109.2333333333336</v>
      </c>
      <c r="J122" s="36">
        <v>3193.5166666666664</v>
      </c>
      <c r="K122" s="31">
        <v>3024.95</v>
      </c>
      <c r="L122" s="31">
        <v>2855</v>
      </c>
      <c r="M122" s="31">
        <v>5.9167699999999996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950.85</v>
      </c>
      <c r="D123" s="36">
        <v>945.01666666666677</v>
      </c>
      <c r="E123" s="36">
        <v>926.03333333333353</v>
      </c>
      <c r="F123" s="36">
        <v>901.21666666666681</v>
      </c>
      <c r="G123" s="36">
        <v>882.23333333333358</v>
      </c>
      <c r="H123" s="36">
        <v>969.83333333333348</v>
      </c>
      <c r="I123" s="36">
        <v>988.81666666666683</v>
      </c>
      <c r="J123" s="36">
        <v>1013.6333333333334</v>
      </c>
      <c r="K123" s="31">
        <v>964</v>
      </c>
      <c r="L123" s="31">
        <v>920.2</v>
      </c>
      <c r="M123" s="31">
        <v>37.119889999999998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1074.95</v>
      </c>
      <c r="D124" s="36">
        <v>1076.2833333333335</v>
      </c>
      <c r="E124" s="36">
        <v>1063.666666666667</v>
      </c>
      <c r="F124" s="36">
        <v>1052.3833333333334</v>
      </c>
      <c r="G124" s="36">
        <v>1039.7666666666669</v>
      </c>
      <c r="H124" s="36">
        <v>1087.5666666666671</v>
      </c>
      <c r="I124" s="36">
        <v>1100.1833333333334</v>
      </c>
      <c r="J124" s="36">
        <v>1111.4666666666672</v>
      </c>
      <c r="K124" s="31">
        <v>1088.9000000000001</v>
      </c>
      <c r="L124" s="31">
        <v>1065</v>
      </c>
      <c r="M124" s="31">
        <v>2.8068399999999998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4066.7</v>
      </c>
      <c r="D125" s="36">
        <v>4102.6166666666659</v>
      </c>
      <c r="E125" s="36">
        <v>4006.0833333333321</v>
      </c>
      <c r="F125" s="36">
        <v>3945.4666666666662</v>
      </c>
      <c r="G125" s="36">
        <v>3848.9333333333325</v>
      </c>
      <c r="H125" s="36">
        <v>4163.2333333333318</v>
      </c>
      <c r="I125" s="36">
        <v>4259.7666666666664</v>
      </c>
      <c r="J125" s="36">
        <v>4320.3833333333314</v>
      </c>
      <c r="K125" s="31">
        <v>4199.1499999999996</v>
      </c>
      <c r="L125" s="31">
        <v>4042</v>
      </c>
      <c r="M125" s="31">
        <v>0.78725000000000001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1550.4</v>
      </c>
      <c r="D126" s="36">
        <v>1567.2666666666667</v>
      </c>
      <c r="E126" s="36">
        <v>1516.5333333333333</v>
      </c>
      <c r="F126" s="36">
        <v>1482.6666666666667</v>
      </c>
      <c r="G126" s="36">
        <v>1431.9333333333334</v>
      </c>
      <c r="H126" s="36">
        <v>1601.1333333333332</v>
      </c>
      <c r="I126" s="36">
        <v>1651.8666666666663</v>
      </c>
      <c r="J126" s="36">
        <v>1685.7333333333331</v>
      </c>
      <c r="K126" s="31">
        <v>1618</v>
      </c>
      <c r="L126" s="31">
        <v>1533.4</v>
      </c>
      <c r="M126" s="31">
        <v>2.01891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4495.8999999999996</v>
      </c>
      <c r="D127" s="36">
        <v>4500.6833333333334</v>
      </c>
      <c r="E127" s="36">
        <v>4351.3666666666668</v>
      </c>
      <c r="F127" s="36">
        <v>4206.833333333333</v>
      </c>
      <c r="G127" s="36">
        <v>4057.5166666666664</v>
      </c>
      <c r="H127" s="36">
        <v>4645.2166666666672</v>
      </c>
      <c r="I127" s="36">
        <v>4794.5333333333347</v>
      </c>
      <c r="J127" s="36">
        <v>4939.0666666666675</v>
      </c>
      <c r="K127" s="31">
        <v>4650</v>
      </c>
      <c r="L127" s="31">
        <v>4356.1499999999996</v>
      </c>
      <c r="M127" s="31">
        <v>1.4823500000000001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287.2</v>
      </c>
      <c r="D128" s="36">
        <v>288.39999999999998</v>
      </c>
      <c r="E128" s="36">
        <v>284.89999999999998</v>
      </c>
      <c r="F128" s="36">
        <v>282.60000000000002</v>
      </c>
      <c r="G128" s="36">
        <v>279.10000000000002</v>
      </c>
      <c r="H128" s="36">
        <v>290.69999999999993</v>
      </c>
      <c r="I128" s="36">
        <v>294.19999999999993</v>
      </c>
      <c r="J128" s="36">
        <v>296.49999999999989</v>
      </c>
      <c r="K128" s="31">
        <v>291.89999999999998</v>
      </c>
      <c r="L128" s="31">
        <v>286.10000000000002</v>
      </c>
      <c r="M128" s="31">
        <v>10.70373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391.15</v>
      </c>
      <c r="D129" s="36">
        <v>389.7166666666667</v>
      </c>
      <c r="E129" s="36">
        <v>384.43333333333339</v>
      </c>
      <c r="F129" s="36">
        <v>377.7166666666667</v>
      </c>
      <c r="G129" s="36">
        <v>372.43333333333339</v>
      </c>
      <c r="H129" s="36">
        <v>396.43333333333339</v>
      </c>
      <c r="I129" s="36">
        <v>401.7166666666667</v>
      </c>
      <c r="J129" s="36">
        <v>408.43333333333339</v>
      </c>
      <c r="K129" s="31">
        <v>395</v>
      </c>
      <c r="L129" s="31">
        <v>383</v>
      </c>
      <c r="M129" s="31">
        <v>2.5604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2585.25</v>
      </c>
      <c r="D130" s="36">
        <v>2553.1833333333334</v>
      </c>
      <c r="E130" s="36">
        <v>2457.5666666666666</v>
      </c>
      <c r="F130" s="36">
        <v>2329.8833333333332</v>
      </c>
      <c r="G130" s="36">
        <v>2234.2666666666664</v>
      </c>
      <c r="H130" s="36">
        <v>2680.8666666666668</v>
      </c>
      <c r="I130" s="36">
        <v>2776.4833333333336</v>
      </c>
      <c r="J130" s="36">
        <v>2904.166666666667</v>
      </c>
      <c r="K130" s="31">
        <v>2648.8</v>
      </c>
      <c r="L130" s="31">
        <v>2425.5</v>
      </c>
      <c r="M130" s="31">
        <v>48.926360000000003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2191.5500000000002</v>
      </c>
      <c r="D131" s="36">
        <v>2202.8166666666671</v>
      </c>
      <c r="E131" s="36">
        <v>2140.733333333334</v>
      </c>
      <c r="F131" s="36">
        <v>2089.916666666667</v>
      </c>
      <c r="G131" s="36">
        <v>2027.8333333333339</v>
      </c>
      <c r="H131" s="36">
        <v>2253.6333333333341</v>
      </c>
      <c r="I131" s="36">
        <v>2315.7166666666672</v>
      </c>
      <c r="J131" s="36">
        <v>2366.5333333333342</v>
      </c>
      <c r="K131" s="31">
        <v>2264.9</v>
      </c>
      <c r="L131" s="31">
        <v>2152</v>
      </c>
      <c r="M131" s="31">
        <v>3.0010500000000002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533.95000000000005</v>
      </c>
      <c r="D132" s="36">
        <v>535.65</v>
      </c>
      <c r="E132" s="36">
        <v>530.29999999999995</v>
      </c>
      <c r="F132" s="36">
        <v>526.65</v>
      </c>
      <c r="G132" s="36">
        <v>521.29999999999995</v>
      </c>
      <c r="H132" s="36">
        <v>539.29999999999995</v>
      </c>
      <c r="I132" s="36">
        <v>544.65000000000009</v>
      </c>
      <c r="J132" s="36">
        <v>548.29999999999995</v>
      </c>
      <c r="K132" s="31">
        <v>541</v>
      </c>
      <c r="L132" s="31">
        <v>532</v>
      </c>
      <c r="M132" s="31">
        <v>14.885210000000001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2100.35</v>
      </c>
      <c r="D133" s="36">
        <v>2125.15</v>
      </c>
      <c r="E133" s="36">
        <v>2062.75</v>
      </c>
      <c r="F133" s="36">
        <v>2025.15</v>
      </c>
      <c r="G133" s="36">
        <v>1962.75</v>
      </c>
      <c r="H133" s="36">
        <v>2162.75</v>
      </c>
      <c r="I133" s="36">
        <v>2225.1500000000005</v>
      </c>
      <c r="J133" s="36">
        <v>2262.75</v>
      </c>
      <c r="K133" s="31">
        <v>2187.5500000000002</v>
      </c>
      <c r="L133" s="31">
        <v>2087.5500000000002</v>
      </c>
      <c r="M133" s="31">
        <v>7.7782799999999996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1901.3</v>
      </c>
      <c r="D134" s="36">
        <v>1906.1000000000001</v>
      </c>
      <c r="E134" s="36">
        <v>1887.7500000000002</v>
      </c>
      <c r="F134" s="36">
        <v>1874.2</v>
      </c>
      <c r="G134" s="36">
        <v>1855.8500000000001</v>
      </c>
      <c r="H134" s="36">
        <v>1919.6500000000003</v>
      </c>
      <c r="I134" s="36">
        <v>1938.0000000000002</v>
      </c>
      <c r="J134" s="36">
        <v>1951.5500000000004</v>
      </c>
      <c r="K134" s="31">
        <v>1924.45</v>
      </c>
      <c r="L134" s="31">
        <v>1892.55</v>
      </c>
      <c r="M134" s="31">
        <v>0.72153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997.15</v>
      </c>
      <c r="D135" s="36">
        <v>998.38333333333333</v>
      </c>
      <c r="E135" s="36">
        <v>986.76666666666665</v>
      </c>
      <c r="F135" s="36">
        <v>976.38333333333333</v>
      </c>
      <c r="G135" s="36">
        <v>964.76666666666665</v>
      </c>
      <c r="H135" s="36">
        <v>1008.7666666666667</v>
      </c>
      <c r="I135" s="36">
        <v>1020.3833333333332</v>
      </c>
      <c r="J135" s="36">
        <v>1030.7666666666667</v>
      </c>
      <c r="K135" s="31">
        <v>1010</v>
      </c>
      <c r="L135" s="31">
        <v>988</v>
      </c>
      <c r="M135" s="31">
        <v>0.29987000000000003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524.35</v>
      </c>
      <c r="D136" s="36">
        <v>528.88333333333333</v>
      </c>
      <c r="E136" s="36">
        <v>515.26666666666665</v>
      </c>
      <c r="F136" s="36">
        <v>506.18333333333328</v>
      </c>
      <c r="G136" s="36">
        <v>492.56666666666661</v>
      </c>
      <c r="H136" s="36">
        <v>537.9666666666667</v>
      </c>
      <c r="I136" s="36">
        <v>551.58333333333326</v>
      </c>
      <c r="J136" s="36">
        <v>560.66666666666674</v>
      </c>
      <c r="K136" s="31">
        <v>542.5</v>
      </c>
      <c r="L136" s="31">
        <v>519.79999999999995</v>
      </c>
      <c r="M136" s="31">
        <v>6.78965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2203.15</v>
      </c>
      <c r="D137" s="36">
        <v>2215.35</v>
      </c>
      <c r="E137" s="36">
        <v>2183.35</v>
      </c>
      <c r="F137" s="36">
        <v>2163.5500000000002</v>
      </c>
      <c r="G137" s="36">
        <v>2131.5500000000002</v>
      </c>
      <c r="H137" s="36">
        <v>2235.1499999999996</v>
      </c>
      <c r="I137" s="36">
        <v>2267.1499999999996</v>
      </c>
      <c r="J137" s="36">
        <v>2286.9499999999994</v>
      </c>
      <c r="K137" s="31">
        <v>2247.35</v>
      </c>
      <c r="L137" s="31">
        <v>2195.5500000000002</v>
      </c>
      <c r="M137" s="31">
        <v>1.3749800000000001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456.7</v>
      </c>
      <c r="D138" s="36">
        <v>460.36666666666662</v>
      </c>
      <c r="E138" s="36">
        <v>449.73333333333323</v>
      </c>
      <c r="F138" s="36">
        <v>442.76666666666659</v>
      </c>
      <c r="G138" s="36">
        <v>432.13333333333321</v>
      </c>
      <c r="H138" s="36">
        <v>467.33333333333326</v>
      </c>
      <c r="I138" s="36">
        <v>477.96666666666658</v>
      </c>
      <c r="J138" s="36">
        <v>484.93333333333328</v>
      </c>
      <c r="K138" s="31">
        <v>471</v>
      </c>
      <c r="L138" s="31">
        <v>453.4</v>
      </c>
      <c r="M138" s="31">
        <v>20.084630000000001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144.85</v>
      </c>
      <c r="D139" s="36">
        <v>147.11666666666667</v>
      </c>
      <c r="E139" s="36">
        <v>141.73333333333335</v>
      </c>
      <c r="F139" s="36">
        <v>138.61666666666667</v>
      </c>
      <c r="G139" s="36">
        <v>133.23333333333335</v>
      </c>
      <c r="H139" s="36">
        <v>150.23333333333335</v>
      </c>
      <c r="I139" s="36">
        <v>155.61666666666667</v>
      </c>
      <c r="J139" s="36">
        <v>158.73333333333335</v>
      </c>
      <c r="K139" s="31">
        <v>152.5</v>
      </c>
      <c r="L139" s="31">
        <v>144</v>
      </c>
      <c r="M139" s="31">
        <v>65.563389999999998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152.85</v>
      </c>
      <c r="D140" s="36">
        <v>154.18333333333331</v>
      </c>
      <c r="E140" s="36">
        <v>150.91666666666663</v>
      </c>
      <c r="F140" s="36">
        <v>148.98333333333332</v>
      </c>
      <c r="G140" s="36">
        <v>145.71666666666664</v>
      </c>
      <c r="H140" s="36">
        <v>156.11666666666662</v>
      </c>
      <c r="I140" s="36">
        <v>159.38333333333333</v>
      </c>
      <c r="J140" s="36">
        <v>161.31666666666661</v>
      </c>
      <c r="K140" s="31">
        <v>157.44999999999999</v>
      </c>
      <c r="L140" s="31">
        <v>152.25</v>
      </c>
      <c r="M140" s="31">
        <v>38.394550000000002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3684.4</v>
      </c>
      <c r="D141" s="36">
        <v>3703.2666666666664</v>
      </c>
      <c r="E141" s="36">
        <v>3641.5333333333328</v>
      </c>
      <c r="F141" s="36">
        <v>3598.6666666666665</v>
      </c>
      <c r="G141" s="36">
        <v>3536.9333333333329</v>
      </c>
      <c r="H141" s="36">
        <v>3746.1333333333328</v>
      </c>
      <c r="I141" s="36">
        <v>3807.8666666666663</v>
      </c>
      <c r="J141" s="36">
        <v>3850.7333333333327</v>
      </c>
      <c r="K141" s="31">
        <v>3765</v>
      </c>
      <c r="L141" s="31">
        <v>3660.4</v>
      </c>
      <c r="M141" s="31">
        <v>3.9940199999999999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6223.95</v>
      </c>
      <c r="D142" s="36">
        <v>6268.0666666666657</v>
      </c>
      <c r="E142" s="36">
        <v>6162.2333333333318</v>
      </c>
      <c r="F142" s="36">
        <v>6100.5166666666664</v>
      </c>
      <c r="G142" s="36">
        <v>5994.6833333333325</v>
      </c>
      <c r="H142" s="36">
        <v>6329.783333333331</v>
      </c>
      <c r="I142" s="36">
        <v>6435.616666666665</v>
      </c>
      <c r="J142" s="36">
        <v>6497.3333333333303</v>
      </c>
      <c r="K142" s="31">
        <v>6373.9</v>
      </c>
      <c r="L142" s="31">
        <v>6206.35</v>
      </c>
      <c r="M142" s="31">
        <v>1.7675799999999999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830.85</v>
      </c>
      <c r="D143" s="36">
        <v>831.63333333333333</v>
      </c>
      <c r="E143" s="36">
        <v>822.36666666666667</v>
      </c>
      <c r="F143" s="36">
        <v>813.88333333333333</v>
      </c>
      <c r="G143" s="36">
        <v>804.61666666666667</v>
      </c>
      <c r="H143" s="36">
        <v>840.11666666666667</v>
      </c>
      <c r="I143" s="36">
        <v>849.38333333333333</v>
      </c>
      <c r="J143" s="36">
        <v>857.86666666666667</v>
      </c>
      <c r="K143" s="31">
        <v>840.9</v>
      </c>
      <c r="L143" s="31">
        <v>823.15</v>
      </c>
      <c r="M143" s="31">
        <v>33.552610000000001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2418</v>
      </c>
      <c r="D144" s="36">
        <v>2444.4833333333331</v>
      </c>
      <c r="E144" s="36">
        <v>2381.0666666666662</v>
      </c>
      <c r="F144" s="36">
        <v>2344.1333333333332</v>
      </c>
      <c r="G144" s="36">
        <v>2280.7166666666662</v>
      </c>
      <c r="H144" s="36">
        <v>2481.4166666666661</v>
      </c>
      <c r="I144" s="36">
        <v>2544.833333333333</v>
      </c>
      <c r="J144" s="36">
        <v>2581.766666666666</v>
      </c>
      <c r="K144" s="31">
        <v>2507.9</v>
      </c>
      <c r="L144" s="31">
        <v>2407.5500000000002</v>
      </c>
      <c r="M144" s="31">
        <v>1.6461600000000001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6160.05</v>
      </c>
      <c r="D145" s="36">
        <v>6168.333333333333</v>
      </c>
      <c r="E145" s="36">
        <v>6116.7166666666662</v>
      </c>
      <c r="F145" s="36">
        <v>6073.3833333333332</v>
      </c>
      <c r="G145" s="36">
        <v>6021.7666666666664</v>
      </c>
      <c r="H145" s="36">
        <v>6211.6666666666661</v>
      </c>
      <c r="I145" s="36">
        <v>6263.2833333333328</v>
      </c>
      <c r="J145" s="36">
        <v>6306.6166666666659</v>
      </c>
      <c r="K145" s="31">
        <v>6219.95</v>
      </c>
      <c r="L145" s="31">
        <v>6125</v>
      </c>
      <c r="M145" s="31">
        <v>3.5824099999999999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600.75</v>
      </c>
      <c r="D146" s="36">
        <v>601.55000000000007</v>
      </c>
      <c r="E146" s="36">
        <v>589.10000000000014</v>
      </c>
      <c r="F146" s="36">
        <v>577.45000000000005</v>
      </c>
      <c r="G146" s="36">
        <v>565.00000000000011</v>
      </c>
      <c r="H146" s="36">
        <v>613.20000000000016</v>
      </c>
      <c r="I146" s="36">
        <v>625.6500000000002</v>
      </c>
      <c r="J146" s="36">
        <v>637.30000000000018</v>
      </c>
      <c r="K146" s="31">
        <v>614</v>
      </c>
      <c r="L146" s="31">
        <v>589.9</v>
      </c>
      <c r="M146" s="31">
        <v>14.33459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52.45</v>
      </c>
      <c r="D147" s="36">
        <v>52.616666666666667</v>
      </c>
      <c r="E147" s="36">
        <v>51.333333333333336</v>
      </c>
      <c r="F147" s="36">
        <v>50.216666666666669</v>
      </c>
      <c r="G147" s="36">
        <v>48.933333333333337</v>
      </c>
      <c r="H147" s="36">
        <v>53.733333333333334</v>
      </c>
      <c r="I147" s="36">
        <v>55.016666666666666</v>
      </c>
      <c r="J147" s="36">
        <v>56.133333333333333</v>
      </c>
      <c r="K147" s="31">
        <v>53.9</v>
      </c>
      <c r="L147" s="31">
        <v>51.5</v>
      </c>
      <c r="M147" s="31">
        <v>366.28636999999998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2535.9499999999998</v>
      </c>
      <c r="D148" s="36">
        <v>2569.4500000000003</v>
      </c>
      <c r="E148" s="36">
        <v>2493.1500000000005</v>
      </c>
      <c r="F148" s="36">
        <v>2450.3500000000004</v>
      </c>
      <c r="G148" s="36">
        <v>2374.0500000000006</v>
      </c>
      <c r="H148" s="36">
        <v>2612.2500000000005</v>
      </c>
      <c r="I148" s="36">
        <v>2688.5500000000006</v>
      </c>
      <c r="J148" s="36">
        <v>2731.3500000000004</v>
      </c>
      <c r="K148" s="31">
        <v>2645.75</v>
      </c>
      <c r="L148" s="31">
        <v>2526.65</v>
      </c>
      <c r="M148" s="31">
        <v>1.0983000000000001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3807.3</v>
      </c>
      <c r="D149" s="36">
        <v>3852.1166666666668</v>
      </c>
      <c r="E149" s="36">
        <v>3746.9333333333334</v>
      </c>
      <c r="F149" s="36">
        <v>3686.5666666666666</v>
      </c>
      <c r="G149" s="36">
        <v>3581.3833333333332</v>
      </c>
      <c r="H149" s="36">
        <v>3912.4833333333336</v>
      </c>
      <c r="I149" s="36">
        <v>4017.666666666667</v>
      </c>
      <c r="J149" s="36">
        <v>4078.0333333333338</v>
      </c>
      <c r="K149" s="31">
        <v>3957.3</v>
      </c>
      <c r="L149" s="31">
        <v>3791.75</v>
      </c>
      <c r="M149" s="31">
        <v>4.0489899999999999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414.15</v>
      </c>
      <c r="D150" s="36">
        <v>415.4666666666667</v>
      </c>
      <c r="E150" s="36">
        <v>405.93333333333339</v>
      </c>
      <c r="F150" s="36">
        <v>397.7166666666667</v>
      </c>
      <c r="G150" s="36">
        <v>388.18333333333339</v>
      </c>
      <c r="H150" s="36">
        <v>423.68333333333339</v>
      </c>
      <c r="I150" s="36">
        <v>433.2166666666667</v>
      </c>
      <c r="J150" s="36">
        <v>441.43333333333339</v>
      </c>
      <c r="K150" s="31">
        <v>425</v>
      </c>
      <c r="L150" s="31">
        <v>407.25</v>
      </c>
      <c r="M150" s="31">
        <v>23.983250000000002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680.4</v>
      </c>
      <c r="D151" s="36">
        <v>679.5</v>
      </c>
      <c r="E151" s="36">
        <v>655.04999999999995</v>
      </c>
      <c r="F151" s="36">
        <v>629.69999999999993</v>
      </c>
      <c r="G151" s="36">
        <v>605.24999999999989</v>
      </c>
      <c r="H151" s="36">
        <v>704.85</v>
      </c>
      <c r="I151" s="36">
        <v>729.30000000000007</v>
      </c>
      <c r="J151" s="36">
        <v>754.65000000000009</v>
      </c>
      <c r="K151" s="31">
        <v>703.95</v>
      </c>
      <c r="L151" s="31">
        <v>654.15</v>
      </c>
      <c r="M151" s="31">
        <v>11.948790000000001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485.65</v>
      </c>
      <c r="D152" s="36">
        <v>488.86666666666662</v>
      </c>
      <c r="E152" s="36">
        <v>480.78333333333325</v>
      </c>
      <c r="F152" s="36">
        <v>475.91666666666663</v>
      </c>
      <c r="G152" s="36">
        <v>467.83333333333326</v>
      </c>
      <c r="H152" s="36">
        <v>493.73333333333323</v>
      </c>
      <c r="I152" s="36">
        <v>501.81666666666661</v>
      </c>
      <c r="J152" s="36">
        <v>506.68333333333322</v>
      </c>
      <c r="K152" s="31">
        <v>496.95</v>
      </c>
      <c r="L152" s="31">
        <v>484</v>
      </c>
      <c r="M152" s="31">
        <v>3.8692299999999999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1929.7</v>
      </c>
      <c r="D153" s="36">
        <v>1953.1499999999999</v>
      </c>
      <c r="E153" s="36">
        <v>1901.5499999999997</v>
      </c>
      <c r="F153" s="36">
        <v>1873.3999999999999</v>
      </c>
      <c r="G153" s="36">
        <v>1821.7999999999997</v>
      </c>
      <c r="H153" s="36">
        <v>1981.2999999999997</v>
      </c>
      <c r="I153" s="36">
        <v>2032.8999999999996</v>
      </c>
      <c r="J153" s="36">
        <v>2061.0499999999997</v>
      </c>
      <c r="K153" s="31">
        <v>2004.75</v>
      </c>
      <c r="L153" s="31">
        <v>1925</v>
      </c>
      <c r="M153" s="31">
        <v>0.89632000000000001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240.55</v>
      </c>
      <c r="D154" s="36">
        <v>241.23333333333335</v>
      </c>
      <c r="E154" s="36">
        <v>237.4666666666667</v>
      </c>
      <c r="F154" s="36">
        <v>234.38333333333335</v>
      </c>
      <c r="G154" s="36">
        <v>230.6166666666667</v>
      </c>
      <c r="H154" s="36">
        <v>244.31666666666669</v>
      </c>
      <c r="I154" s="36">
        <v>248.08333333333334</v>
      </c>
      <c r="J154" s="36">
        <v>251.16666666666669</v>
      </c>
      <c r="K154" s="31">
        <v>245</v>
      </c>
      <c r="L154" s="31">
        <v>238.15</v>
      </c>
      <c r="M154" s="31">
        <v>62.653280000000002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196.15</v>
      </c>
      <c r="D155" s="36">
        <v>199.20000000000002</v>
      </c>
      <c r="E155" s="36">
        <v>192.00000000000003</v>
      </c>
      <c r="F155" s="36">
        <v>187.85000000000002</v>
      </c>
      <c r="G155" s="36">
        <v>180.65000000000003</v>
      </c>
      <c r="H155" s="36">
        <v>203.35000000000002</v>
      </c>
      <c r="I155" s="36">
        <v>210.55</v>
      </c>
      <c r="J155" s="36">
        <v>214.70000000000002</v>
      </c>
      <c r="K155" s="31">
        <v>206.4</v>
      </c>
      <c r="L155" s="31">
        <v>195.05</v>
      </c>
      <c r="M155" s="31">
        <v>31.830010000000001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102.35</v>
      </c>
      <c r="D156" s="36">
        <v>103</v>
      </c>
      <c r="E156" s="36">
        <v>101.35</v>
      </c>
      <c r="F156" s="36">
        <v>100.35</v>
      </c>
      <c r="G156" s="36">
        <v>98.699999999999989</v>
      </c>
      <c r="H156" s="36">
        <v>104</v>
      </c>
      <c r="I156" s="36">
        <v>105.65</v>
      </c>
      <c r="J156" s="36">
        <v>106.65</v>
      </c>
      <c r="K156" s="31">
        <v>104.65</v>
      </c>
      <c r="L156" s="31">
        <v>102</v>
      </c>
      <c r="M156" s="31">
        <v>31.314820000000001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943.25</v>
      </c>
      <c r="D157" s="36">
        <v>934.26666666666677</v>
      </c>
      <c r="E157" s="36">
        <v>917.53333333333353</v>
      </c>
      <c r="F157" s="36">
        <v>891.81666666666672</v>
      </c>
      <c r="G157" s="36">
        <v>875.08333333333348</v>
      </c>
      <c r="H157" s="36">
        <v>959.98333333333358</v>
      </c>
      <c r="I157" s="36">
        <v>976.71666666666692</v>
      </c>
      <c r="J157" s="36">
        <v>1002.4333333333336</v>
      </c>
      <c r="K157" s="31">
        <v>951</v>
      </c>
      <c r="L157" s="31">
        <v>908.55</v>
      </c>
      <c r="M157" s="31">
        <v>5.4926599999999999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2932.7</v>
      </c>
      <c r="D158" s="36">
        <v>2923.5833333333335</v>
      </c>
      <c r="E158" s="36">
        <v>2869.166666666667</v>
      </c>
      <c r="F158" s="36">
        <v>2805.6333333333337</v>
      </c>
      <c r="G158" s="36">
        <v>2751.2166666666672</v>
      </c>
      <c r="H158" s="36">
        <v>2987.1166666666668</v>
      </c>
      <c r="I158" s="36">
        <v>3041.5333333333338</v>
      </c>
      <c r="J158" s="36">
        <v>3105.0666666666666</v>
      </c>
      <c r="K158" s="31">
        <v>2978</v>
      </c>
      <c r="L158" s="31">
        <v>2860.05</v>
      </c>
      <c r="M158" s="31">
        <v>4.5766400000000003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345.05</v>
      </c>
      <c r="D159" s="36">
        <v>346.16666666666669</v>
      </c>
      <c r="E159" s="36">
        <v>342.43333333333339</v>
      </c>
      <c r="F159" s="36">
        <v>339.81666666666672</v>
      </c>
      <c r="G159" s="36">
        <v>336.08333333333343</v>
      </c>
      <c r="H159" s="36">
        <v>348.78333333333336</v>
      </c>
      <c r="I159" s="36">
        <v>352.51666666666659</v>
      </c>
      <c r="J159" s="36">
        <v>355.13333333333333</v>
      </c>
      <c r="K159" s="31">
        <v>349.9</v>
      </c>
      <c r="L159" s="31">
        <v>343.55</v>
      </c>
      <c r="M159" s="31">
        <v>18.92474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449.5</v>
      </c>
      <c r="D160" s="36">
        <v>455.31666666666666</v>
      </c>
      <c r="E160" s="36">
        <v>441.18333333333334</v>
      </c>
      <c r="F160" s="36">
        <v>432.86666666666667</v>
      </c>
      <c r="G160" s="36">
        <v>418.73333333333335</v>
      </c>
      <c r="H160" s="36">
        <v>463.63333333333333</v>
      </c>
      <c r="I160" s="36">
        <v>477.76666666666665</v>
      </c>
      <c r="J160" s="36">
        <v>486.08333333333331</v>
      </c>
      <c r="K160" s="31">
        <v>469.45</v>
      </c>
      <c r="L160" s="31">
        <v>447</v>
      </c>
      <c r="M160" s="31">
        <v>8.5529899999999994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146.65</v>
      </c>
      <c r="D161" s="36">
        <v>148.04999999999998</v>
      </c>
      <c r="E161" s="36">
        <v>144.69999999999996</v>
      </c>
      <c r="F161" s="36">
        <v>142.74999999999997</v>
      </c>
      <c r="G161" s="36">
        <v>139.39999999999995</v>
      </c>
      <c r="H161" s="36">
        <v>149.99999999999997</v>
      </c>
      <c r="I161" s="36">
        <v>153.35</v>
      </c>
      <c r="J161" s="36">
        <v>155.29999999999998</v>
      </c>
      <c r="K161" s="31">
        <v>151.4</v>
      </c>
      <c r="L161" s="31">
        <v>146.1</v>
      </c>
      <c r="M161" s="31">
        <v>100.83699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781.35</v>
      </c>
      <c r="D162" s="36">
        <v>786.4</v>
      </c>
      <c r="E162" s="36">
        <v>770.94999999999993</v>
      </c>
      <c r="F162" s="36">
        <v>760.55</v>
      </c>
      <c r="G162" s="36">
        <v>745.09999999999991</v>
      </c>
      <c r="H162" s="36">
        <v>796.8</v>
      </c>
      <c r="I162" s="36">
        <v>812.25</v>
      </c>
      <c r="J162" s="36">
        <v>822.65</v>
      </c>
      <c r="K162" s="31">
        <v>801.85</v>
      </c>
      <c r="L162" s="31">
        <v>776</v>
      </c>
      <c r="M162" s="31">
        <v>3.0050599999999998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4443.95</v>
      </c>
      <c r="D163" s="36">
        <v>4493.416666666667</v>
      </c>
      <c r="E163" s="36">
        <v>4340.5333333333338</v>
      </c>
      <c r="F163" s="36">
        <v>4237.1166666666668</v>
      </c>
      <c r="G163" s="36">
        <v>4084.2333333333336</v>
      </c>
      <c r="H163" s="36">
        <v>4596.8333333333339</v>
      </c>
      <c r="I163" s="36">
        <v>4749.7166666666672</v>
      </c>
      <c r="J163" s="36">
        <v>4853.1333333333341</v>
      </c>
      <c r="K163" s="31">
        <v>4646.3</v>
      </c>
      <c r="L163" s="31">
        <v>4390</v>
      </c>
      <c r="M163" s="31">
        <v>0.70601000000000003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1137</v>
      </c>
      <c r="D164" s="36">
        <v>1129.6833333333334</v>
      </c>
      <c r="E164" s="36">
        <v>1109.3666666666668</v>
      </c>
      <c r="F164" s="36">
        <v>1081.7333333333333</v>
      </c>
      <c r="G164" s="36">
        <v>1061.4166666666667</v>
      </c>
      <c r="H164" s="36">
        <v>1157.3166666666668</v>
      </c>
      <c r="I164" s="36">
        <v>1177.6333333333334</v>
      </c>
      <c r="J164" s="36">
        <v>1205.2666666666669</v>
      </c>
      <c r="K164" s="31">
        <v>1150</v>
      </c>
      <c r="L164" s="31">
        <v>1102.05</v>
      </c>
      <c r="M164" s="31">
        <v>2.8044600000000002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214.55</v>
      </c>
      <c r="D165" s="36">
        <v>216.04999999999998</v>
      </c>
      <c r="E165" s="36">
        <v>212.09999999999997</v>
      </c>
      <c r="F165" s="36">
        <v>209.64999999999998</v>
      </c>
      <c r="G165" s="36">
        <v>205.69999999999996</v>
      </c>
      <c r="H165" s="36">
        <v>218.49999999999997</v>
      </c>
      <c r="I165" s="36">
        <v>222.44999999999996</v>
      </c>
      <c r="J165" s="36">
        <v>224.89999999999998</v>
      </c>
      <c r="K165" s="31">
        <v>220</v>
      </c>
      <c r="L165" s="31">
        <v>213.6</v>
      </c>
      <c r="M165" s="31">
        <v>4.8644499999999997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216.65</v>
      </c>
      <c r="D166" s="36">
        <v>215.58333333333334</v>
      </c>
      <c r="E166" s="36">
        <v>209.66666666666669</v>
      </c>
      <c r="F166" s="36">
        <v>202.68333333333334</v>
      </c>
      <c r="G166" s="36">
        <v>196.76666666666668</v>
      </c>
      <c r="H166" s="36">
        <v>222.56666666666669</v>
      </c>
      <c r="I166" s="36">
        <v>228.48333333333338</v>
      </c>
      <c r="J166" s="36">
        <v>235.4666666666667</v>
      </c>
      <c r="K166" s="31">
        <v>221.5</v>
      </c>
      <c r="L166" s="31">
        <v>208.6</v>
      </c>
      <c r="M166" s="31">
        <v>118.92908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768.45</v>
      </c>
      <c r="D167" s="36">
        <v>770.85</v>
      </c>
      <c r="E167" s="36">
        <v>758.65000000000009</v>
      </c>
      <c r="F167" s="36">
        <v>748.85</v>
      </c>
      <c r="G167" s="36">
        <v>736.65000000000009</v>
      </c>
      <c r="H167" s="36">
        <v>780.65000000000009</v>
      </c>
      <c r="I167" s="36">
        <v>792.85000000000014</v>
      </c>
      <c r="J167" s="36">
        <v>802.65000000000009</v>
      </c>
      <c r="K167" s="31">
        <v>783.05</v>
      </c>
      <c r="L167" s="31">
        <v>761.05</v>
      </c>
      <c r="M167" s="31">
        <v>6.46652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440.9</v>
      </c>
      <c r="D168" s="36">
        <v>442.45</v>
      </c>
      <c r="E168" s="36">
        <v>432.4</v>
      </c>
      <c r="F168" s="36">
        <v>423.9</v>
      </c>
      <c r="G168" s="36">
        <v>413.84999999999997</v>
      </c>
      <c r="H168" s="36">
        <v>450.95</v>
      </c>
      <c r="I168" s="36">
        <v>461.00000000000006</v>
      </c>
      <c r="J168" s="36">
        <v>469.5</v>
      </c>
      <c r="K168" s="31">
        <v>452.5</v>
      </c>
      <c r="L168" s="31">
        <v>433.95</v>
      </c>
      <c r="M168" s="31">
        <v>20.038350000000001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151.75</v>
      </c>
      <c r="D169" s="36">
        <v>153.78333333333333</v>
      </c>
      <c r="E169" s="36">
        <v>149.01666666666665</v>
      </c>
      <c r="F169" s="36">
        <v>146.28333333333333</v>
      </c>
      <c r="G169" s="36">
        <v>141.51666666666665</v>
      </c>
      <c r="H169" s="36">
        <v>156.51666666666665</v>
      </c>
      <c r="I169" s="36">
        <v>161.28333333333336</v>
      </c>
      <c r="J169" s="36">
        <v>164.01666666666665</v>
      </c>
      <c r="K169" s="31">
        <v>158.55000000000001</v>
      </c>
      <c r="L169" s="31">
        <v>151.05000000000001</v>
      </c>
      <c r="M169" s="31">
        <v>124.64843999999999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1316.05</v>
      </c>
      <c r="D170" s="36">
        <v>1327.4333333333334</v>
      </c>
      <c r="E170" s="36">
        <v>1294.8666666666668</v>
      </c>
      <c r="F170" s="36">
        <v>1273.6833333333334</v>
      </c>
      <c r="G170" s="36">
        <v>1241.1166666666668</v>
      </c>
      <c r="H170" s="36">
        <v>1348.6166666666668</v>
      </c>
      <c r="I170" s="36">
        <v>1381.1833333333334</v>
      </c>
      <c r="J170" s="36">
        <v>1402.3666666666668</v>
      </c>
      <c r="K170" s="31">
        <v>1360</v>
      </c>
      <c r="L170" s="31">
        <v>1306.25</v>
      </c>
      <c r="M170" s="31">
        <v>0.61382999999999999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179.7</v>
      </c>
      <c r="D171" s="36">
        <v>179.96666666666667</v>
      </c>
      <c r="E171" s="36">
        <v>177.73333333333335</v>
      </c>
      <c r="F171" s="36">
        <v>175.76666666666668</v>
      </c>
      <c r="G171" s="36">
        <v>173.53333333333336</v>
      </c>
      <c r="H171" s="36">
        <v>181.93333333333334</v>
      </c>
      <c r="I171" s="36">
        <v>184.16666666666663</v>
      </c>
      <c r="J171" s="36">
        <v>186.13333333333333</v>
      </c>
      <c r="K171" s="31">
        <v>182.2</v>
      </c>
      <c r="L171" s="31">
        <v>178</v>
      </c>
      <c r="M171" s="31">
        <v>190.18617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2616.35</v>
      </c>
      <c r="D172" s="36">
        <v>2638.5</v>
      </c>
      <c r="E172" s="36">
        <v>2587.85</v>
      </c>
      <c r="F172" s="36">
        <v>2559.35</v>
      </c>
      <c r="G172" s="36">
        <v>2508.6999999999998</v>
      </c>
      <c r="H172" s="36">
        <v>2667</v>
      </c>
      <c r="I172" s="36">
        <v>2717.6499999999996</v>
      </c>
      <c r="J172" s="36">
        <v>2746.15</v>
      </c>
      <c r="K172" s="31">
        <v>2689.15</v>
      </c>
      <c r="L172" s="31">
        <v>2610</v>
      </c>
      <c r="M172" s="31">
        <v>0.10716000000000001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3426.75</v>
      </c>
      <c r="D173" s="36">
        <v>3433.1</v>
      </c>
      <c r="E173" s="36">
        <v>3397.5499999999997</v>
      </c>
      <c r="F173" s="36">
        <v>3368.35</v>
      </c>
      <c r="G173" s="36">
        <v>3332.7999999999997</v>
      </c>
      <c r="H173" s="36">
        <v>3462.2999999999997</v>
      </c>
      <c r="I173" s="36">
        <v>3497.85</v>
      </c>
      <c r="J173" s="36">
        <v>3527.0499999999997</v>
      </c>
      <c r="K173" s="31">
        <v>3468.65</v>
      </c>
      <c r="L173" s="31">
        <v>3403.9</v>
      </c>
      <c r="M173" s="31">
        <v>0.16045999999999999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441.1</v>
      </c>
      <c r="D174" s="36">
        <v>437.48333333333335</v>
      </c>
      <c r="E174" s="36">
        <v>407.16666666666669</v>
      </c>
      <c r="F174" s="36">
        <v>373.23333333333335</v>
      </c>
      <c r="G174" s="36">
        <v>342.91666666666669</v>
      </c>
      <c r="H174" s="36">
        <v>471.41666666666669</v>
      </c>
      <c r="I174" s="36">
        <v>501.73333333333329</v>
      </c>
      <c r="J174" s="36">
        <v>535.66666666666674</v>
      </c>
      <c r="K174" s="31">
        <v>467.8</v>
      </c>
      <c r="L174" s="31">
        <v>403.55</v>
      </c>
      <c r="M174" s="31">
        <v>242.43212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1996.25</v>
      </c>
      <c r="D175" s="36">
        <v>2012.7833333333335</v>
      </c>
      <c r="E175" s="36">
        <v>1969.666666666667</v>
      </c>
      <c r="F175" s="36">
        <v>1943.0833333333335</v>
      </c>
      <c r="G175" s="36">
        <v>1899.9666666666669</v>
      </c>
      <c r="H175" s="36">
        <v>2039.366666666667</v>
      </c>
      <c r="I175" s="36">
        <v>2082.4833333333336</v>
      </c>
      <c r="J175" s="36">
        <v>2109.0666666666671</v>
      </c>
      <c r="K175" s="31">
        <v>2055.9</v>
      </c>
      <c r="L175" s="31">
        <v>1986.2</v>
      </c>
      <c r="M175" s="31">
        <v>1.6248199999999999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2420.8000000000002</v>
      </c>
      <c r="D176" s="36">
        <v>2436.9333333333334</v>
      </c>
      <c r="E176" s="36">
        <v>2393.8666666666668</v>
      </c>
      <c r="F176" s="36">
        <v>2366.9333333333334</v>
      </c>
      <c r="G176" s="36">
        <v>2323.8666666666668</v>
      </c>
      <c r="H176" s="36">
        <v>2463.8666666666668</v>
      </c>
      <c r="I176" s="36">
        <v>2506.9333333333334</v>
      </c>
      <c r="J176" s="36">
        <v>2533.8666666666668</v>
      </c>
      <c r="K176" s="31">
        <v>2480</v>
      </c>
      <c r="L176" s="31">
        <v>2410</v>
      </c>
      <c r="M176" s="31">
        <v>1.1499600000000001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858.55</v>
      </c>
      <c r="D177" s="36">
        <v>865.09999999999991</v>
      </c>
      <c r="E177" s="36">
        <v>846.79999999999984</v>
      </c>
      <c r="F177" s="36">
        <v>835.05</v>
      </c>
      <c r="G177" s="36">
        <v>816.74999999999989</v>
      </c>
      <c r="H177" s="36">
        <v>876.8499999999998</v>
      </c>
      <c r="I177" s="36">
        <v>895.15</v>
      </c>
      <c r="J177" s="36">
        <v>906.89999999999975</v>
      </c>
      <c r="K177" s="31">
        <v>883.4</v>
      </c>
      <c r="L177" s="31">
        <v>853.35</v>
      </c>
      <c r="M177" s="31">
        <v>12.03539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1258.8499999999999</v>
      </c>
      <c r="D178" s="36">
        <v>1255.7166666666665</v>
      </c>
      <c r="E178" s="36">
        <v>1245.133333333333</v>
      </c>
      <c r="F178" s="36">
        <v>1231.4166666666665</v>
      </c>
      <c r="G178" s="36">
        <v>1220.833333333333</v>
      </c>
      <c r="H178" s="36">
        <v>1269.4333333333329</v>
      </c>
      <c r="I178" s="36">
        <v>1280.0166666666664</v>
      </c>
      <c r="J178" s="36">
        <v>1293.7333333333329</v>
      </c>
      <c r="K178" s="31">
        <v>1266.3</v>
      </c>
      <c r="L178" s="31">
        <v>1242</v>
      </c>
      <c r="M178" s="31">
        <v>2.3461799999999999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1427.5</v>
      </c>
      <c r="D179" s="36">
        <v>1447.3999999999999</v>
      </c>
      <c r="E179" s="36">
        <v>1400.0999999999997</v>
      </c>
      <c r="F179" s="36">
        <v>1372.6999999999998</v>
      </c>
      <c r="G179" s="36">
        <v>1325.3999999999996</v>
      </c>
      <c r="H179" s="36">
        <v>1474.7999999999997</v>
      </c>
      <c r="I179" s="36">
        <v>1522.1</v>
      </c>
      <c r="J179" s="36">
        <v>1549.4999999999998</v>
      </c>
      <c r="K179" s="31">
        <v>1494.7</v>
      </c>
      <c r="L179" s="31">
        <v>1420</v>
      </c>
      <c r="M179" s="31">
        <v>1.7738799999999999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90.15</v>
      </c>
      <c r="D180" s="36">
        <v>90.833333333333329</v>
      </c>
      <c r="E180" s="36">
        <v>89.11666666666666</v>
      </c>
      <c r="F180" s="36">
        <v>88.083333333333329</v>
      </c>
      <c r="G180" s="36">
        <v>86.36666666666666</v>
      </c>
      <c r="H180" s="36">
        <v>91.86666666666666</v>
      </c>
      <c r="I180" s="36">
        <v>93.583333333333329</v>
      </c>
      <c r="J180" s="36">
        <v>94.61666666666666</v>
      </c>
      <c r="K180" s="31">
        <v>92.55</v>
      </c>
      <c r="L180" s="31">
        <v>89.8</v>
      </c>
      <c r="M180" s="31">
        <v>449.63439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1140.4000000000001</v>
      </c>
      <c r="D181" s="36">
        <v>1155.25</v>
      </c>
      <c r="E181" s="36">
        <v>1121.3499999999999</v>
      </c>
      <c r="F181" s="36">
        <v>1102.3</v>
      </c>
      <c r="G181" s="36">
        <v>1068.3999999999999</v>
      </c>
      <c r="H181" s="36">
        <v>1174.3</v>
      </c>
      <c r="I181" s="36">
        <v>1208.2</v>
      </c>
      <c r="J181" s="36">
        <v>1227.25</v>
      </c>
      <c r="K181" s="31">
        <v>1189.1500000000001</v>
      </c>
      <c r="L181" s="31">
        <v>1136.2</v>
      </c>
      <c r="M181" s="31">
        <v>0.58418000000000003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2385.75</v>
      </c>
      <c r="D182" s="36">
        <v>2405.2999999999997</v>
      </c>
      <c r="E182" s="36">
        <v>2345.6499999999996</v>
      </c>
      <c r="F182" s="36">
        <v>2305.5499999999997</v>
      </c>
      <c r="G182" s="36">
        <v>2245.8999999999996</v>
      </c>
      <c r="H182" s="36">
        <v>2445.3999999999996</v>
      </c>
      <c r="I182" s="36">
        <v>2505.0500000000002</v>
      </c>
      <c r="J182" s="36">
        <v>2545.1499999999996</v>
      </c>
      <c r="K182" s="31">
        <v>2464.9499999999998</v>
      </c>
      <c r="L182" s="31">
        <v>2365.1999999999998</v>
      </c>
      <c r="M182" s="31">
        <v>0.25823000000000002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534.65</v>
      </c>
      <c r="D183" s="36">
        <v>535.7166666666667</v>
      </c>
      <c r="E183" s="36">
        <v>531.43333333333339</v>
      </c>
      <c r="F183" s="36">
        <v>528.2166666666667</v>
      </c>
      <c r="G183" s="36">
        <v>523.93333333333339</v>
      </c>
      <c r="H183" s="36">
        <v>538.93333333333339</v>
      </c>
      <c r="I183" s="36">
        <v>543.2166666666667</v>
      </c>
      <c r="J183" s="36">
        <v>546.43333333333339</v>
      </c>
      <c r="K183" s="31">
        <v>540</v>
      </c>
      <c r="L183" s="31">
        <v>532.5</v>
      </c>
      <c r="M183" s="31">
        <v>0.99766999999999995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1217.1500000000001</v>
      </c>
      <c r="D184" s="36">
        <v>1225.2333333333333</v>
      </c>
      <c r="E184" s="36">
        <v>1206.3166666666666</v>
      </c>
      <c r="F184" s="36">
        <v>1195.4833333333333</v>
      </c>
      <c r="G184" s="36">
        <v>1176.5666666666666</v>
      </c>
      <c r="H184" s="36">
        <v>1236.0666666666666</v>
      </c>
      <c r="I184" s="36">
        <v>1254.9833333333331</v>
      </c>
      <c r="J184" s="36">
        <v>1265.8166666666666</v>
      </c>
      <c r="K184" s="31">
        <v>1244.1500000000001</v>
      </c>
      <c r="L184" s="31">
        <v>1214.4000000000001</v>
      </c>
      <c r="M184" s="31">
        <v>7.1265299999999998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850.05</v>
      </c>
      <c r="D185" s="36">
        <v>854.75</v>
      </c>
      <c r="E185" s="36">
        <v>841.65</v>
      </c>
      <c r="F185" s="36">
        <v>833.25</v>
      </c>
      <c r="G185" s="36">
        <v>820.15</v>
      </c>
      <c r="H185" s="36">
        <v>863.15</v>
      </c>
      <c r="I185" s="36">
        <v>876.24999999999989</v>
      </c>
      <c r="J185" s="36">
        <v>884.65</v>
      </c>
      <c r="K185" s="31">
        <v>867.85</v>
      </c>
      <c r="L185" s="31">
        <v>846.35</v>
      </c>
      <c r="M185" s="31">
        <v>1.3037099999999999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2216.75</v>
      </c>
      <c r="D186" s="36">
        <v>2243.6</v>
      </c>
      <c r="E186" s="36">
        <v>2182.1</v>
      </c>
      <c r="F186" s="36">
        <v>2147.4499999999998</v>
      </c>
      <c r="G186" s="36">
        <v>2085.9499999999998</v>
      </c>
      <c r="H186" s="36">
        <v>2278.25</v>
      </c>
      <c r="I186" s="36">
        <v>2339.75</v>
      </c>
      <c r="J186" s="36">
        <v>2374.4</v>
      </c>
      <c r="K186" s="31">
        <v>2305.1</v>
      </c>
      <c r="L186" s="31">
        <v>2208.9499999999998</v>
      </c>
      <c r="M186" s="31">
        <v>7.2066299999999996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427.15</v>
      </c>
      <c r="D187" s="36">
        <v>430.64999999999992</v>
      </c>
      <c r="E187" s="36">
        <v>422.09999999999985</v>
      </c>
      <c r="F187" s="36">
        <v>417.04999999999995</v>
      </c>
      <c r="G187" s="36">
        <v>408.49999999999989</v>
      </c>
      <c r="H187" s="36">
        <v>435.69999999999982</v>
      </c>
      <c r="I187" s="36">
        <v>444.24999999999989</v>
      </c>
      <c r="J187" s="36">
        <v>449.29999999999978</v>
      </c>
      <c r="K187" s="31">
        <v>439.2</v>
      </c>
      <c r="L187" s="31">
        <v>425.6</v>
      </c>
      <c r="M187" s="31">
        <v>10.83507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600.54999999999995</v>
      </c>
      <c r="D188" s="36">
        <v>604.41666666666663</v>
      </c>
      <c r="E188" s="36">
        <v>591.13333333333321</v>
      </c>
      <c r="F188" s="36">
        <v>581.71666666666658</v>
      </c>
      <c r="G188" s="36">
        <v>568.43333333333317</v>
      </c>
      <c r="H188" s="36">
        <v>613.83333333333326</v>
      </c>
      <c r="I188" s="36">
        <v>627.11666666666679</v>
      </c>
      <c r="J188" s="36">
        <v>636.5333333333333</v>
      </c>
      <c r="K188" s="31">
        <v>617.70000000000005</v>
      </c>
      <c r="L188" s="31">
        <v>595</v>
      </c>
      <c r="M188" s="31">
        <v>12.466749999999999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2057.3000000000002</v>
      </c>
      <c r="D189" s="36">
        <v>2076.7666666666669</v>
      </c>
      <c r="E189" s="36">
        <v>2028.5333333333338</v>
      </c>
      <c r="F189" s="36">
        <v>1999.7666666666669</v>
      </c>
      <c r="G189" s="36">
        <v>1951.5333333333338</v>
      </c>
      <c r="H189" s="36">
        <v>2105.5333333333338</v>
      </c>
      <c r="I189" s="36">
        <v>2153.7666666666664</v>
      </c>
      <c r="J189" s="36">
        <v>2182.5333333333338</v>
      </c>
      <c r="K189" s="31">
        <v>2125</v>
      </c>
      <c r="L189" s="31">
        <v>2048</v>
      </c>
      <c r="M189" s="31">
        <v>13.871560000000001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994.25</v>
      </c>
      <c r="D190" s="36">
        <v>999.81666666666661</v>
      </c>
      <c r="E190" s="36">
        <v>985.53333333333319</v>
      </c>
      <c r="F190" s="36">
        <v>976.81666666666661</v>
      </c>
      <c r="G190" s="36">
        <v>962.53333333333319</v>
      </c>
      <c r="H190" s="36">
        <v>1008.5333333333332</v>
      </c>
      <c r="I190" s="36">
        <v>1022.8166666666665</v>
      </c>
      <c r="J190" s="36">
        <v>1031.5333333333333</v>
      </c>
      <c r="K190" s="31">
        <v>1014.1</v>
      </c>
      <c r="L190" s="31">
        <v>991.1</v>
      </c>
      <c r="M190" s="31">
        <v>2.5510000000000002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384.85</v>
      </c>
      <c r="D191" s="36">
        <v>385.63333333333338</v>
      </c>
      <c r="E191" s="36">
        <v>381.11666666666679</v>
      </c>
      <c r="F191" s="36">
        <v>377.38333333333338</v>
      </c>
      <c r="G191" s="36">
        <v>372.86666666666679</v>
      </c>
      <c r="H191" s="36">
        <v>389.36666666666679</v>
      </c>
      <c r="I191" s="36">
        <v>393.88333333333333</v>
      </c>
      <c r="J191" s="36">
        <v>397.61666666666679</v>
      </c>
      <c r="K191" s="31">
        <v>390.15</v>
      </c>
      <c r="L191" s="31">
        <v>381.9</v>
      </c>
      <c r="M191" s="31">
        <v>1.3701300000000001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2179.1</v>
      </c>
      <c r="D192" s="36">
        <v>2198.3833333333337</v>
      </c>
      <c r="E192" s="36">
        <v>2126.7666666666673</v>
      </c>
      <c r="F192" s="36">
        <v>2074.4333333333338</v>
      </c>
      <c r="G192" s="36">
        <v>2002.8166666666675</v>
      </c>
      <c r="H192" s="36">
        <v>2250.7166666666672</v>
      </c>
      <c r="I192" s="36">
        <v>2322.333333333333</v>
      </c>
      <c r="J192" s="36">
        <v>2374.666666666667</v>
      </c>
      <c r="K192" s="31">
        <v>2270</v>
      </c>
      <c r="L192" s="31">
        <v>2146.0500000000002</v>
      </c>
      <c r="M192" s="31">
        <v>0.61860999999999999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819.5</v>
      </c>
      <c r="D193" s="36">
        <v>821.44999999999993</v>
      </c>
      <c r="E193" s="36">
        <v>798.69999999999982</v>
      </c>
      <c r="F193" s="36">
        <v>777.89999999999986</v>
      </c>
      <c r="G193" s="36">
        <v>755.14999999999975</v>
      </c>
      <c r="H193" s="36">
        <v>842.24999999999989</v>
      </c>
      <c r="I193" s="36">
        <v>865.00000000000011</v>
      </c>
      <c r="J193" s="36">
        <v>885.8</v>
      </c>
      <c r="K193" s="31">
        <v>844.2</v>
      </c>
      <c r="L193" s="31">
        <v>800.65</v>
      </c>
      <c r="M193" s="31">
        <v>9.7544500000000003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379.65</v>
      </c>
      <c r="D194" s="36">
        <v>382.84999999999997</v>
      </c>
      <c r="E194" s="36">
        <v>375.69999999999993</v>
      </c>
      <c r="F194" s="36">
        <v>371.74999999999994</v>
      </c>
      <c r="G194" s="36">
        <v>364.59999999999991</v>
      </c>
      <c r="H194" s="36">
        <v>386.79999999999995</v>
      </c>
      <c r="I194" s="36">
        <v>393.94999999999993</v>
      </c>
      <c r="J194" s="36">
        <v>397.9</v>
      </c>
      <c r="K194" s="31">
        <v>390</v>
      </c>
      <c r="L194" s="31">
        <v>378.9</v>
      </c>
      <c r="M194" s="31">
        <v>4.5983099999999997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3507.65</v>
      </c>
      <c r="D195" s="36">
        <v>3537.7833333333333</v>
      </c>
      <c r="E195" s="36">
        <v>3459.7166666666667</v>
      </c>
      <c r="F195" s="36">
        <v>3411.7833333333333</v>
      </c>
      <c r="G195" s="36">
        <v>3333.7166666666667</v>
      </c>
      <c r="H195" s="36">
        <v>3585.7166666666667</v>
      </c>
      <c r="I195" s="36">
        <v>3663.7833333333333</v>
      </c>
      <c r="J195" s="36">
        <v>3711.7166666666667</v>
      </c>
      <c r="K195" s="31">
        <v>3615.85</v>
      </c>
      <c r="L195" s="31">
        <v>3489.85</v>
      </c>
      <c r="M195" s="31">
        <v>1.05409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600.54999999999995</v>
      </c>
      <c r="D196" s="36">
        <v>603.66666666666663</v>
      </c>
      <c r="E196" s="36">
        <v>595.18333333333328</v>
      </c>
      <c r="F196" s="36">
        <v>589.81666666666661</v>
      </c>
      <c r="G196" s="36">
        <v>581.33333333333326</v>
      </c>
      <c r="H196" s="36">
        <v>609.0333333333333</v>
      </c>
      <c r="I196" s="36">
        <v>617.51666666666665</v>
      </c>
      <c r="J196" s="36">
        <v>622.88333333333333</v>
      </c>
      <c r="K196" s="31">
        <v>612.15</v>
      </c>
      <c r="L196" s="31">
        <v>598.29999999999995</v>
      </c>
      <c r="M196" s="31">
        <v>7.0770400000000002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685.05</v>
      </c>
      <c r="D197" s="36">
        <v>682.86666666666667</v>
      </c>
      <c r="E197" s="36">
        <v>665.23333333333335</v>
      </c>
      <c r="F197" s="36">
        <v>645.41666666666663</v>
      </c>
      <c r="G197" s="36">
        <v>627.7833333333333</v>
      </c>
      <c r="H197" s="36">
        <v>702.68333333333339</v>
      </c>
      <c r="I197" s="36">
        <v>720.31666666666683</v>
      </c>
      <c r="J197" s="36">
        <v>740.13333333333344</v>
      </c>
      <c r="K197" s="31">
        <v>700.5</v>
      </c>
      <c r="L197" s="31">
        <v>663.05</v>
      </c>
      <c r="M197" s="31">
        <v>24.930820000000001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180.6</v>
      </c>
      <c r="D198" s="36">
        <v>181.51666666666665</v>
      </c>
      <c r="E198" s="36">
        <v>177.33333333333331</v>
      </c>
      <c r="F198" s="36">
        <v>174.06666666666666</v>
      </c>
      <c r="G198" s="36">
        <v>169.88333333333333</v>
      </c>
      <c r="H198" s="36">
        <v>184.7833333333333</v>
      </c>
      <c r="I198" s="36">
        <v>188.96666666666664</v>
      </c>
      <c r="J198" s="36">
        <v>192.23333333333329</v>
      </c>
      <c r="K198" s="31">
        <v>185.7</v>
      </c>
      <c r="L198" s="31">
        <v>178.25</v>
      </c>
      <c r="M198" s="31">
        <v>46.323099999999997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257.14999999999998</v>
      </c>
      <c r="D199" s="36">
        <v>261.18333333333334</v>
      </c>
      <c r="E199" s="36">
        <v>250.86666666666667</v>
      </c>
      <c r="F199" s="36">
        <v>244.58333333333334</v>
      </c>
      <c r="G199" s="36">
        <v>234.26666666666668</v>
      </c>
      <c r="H199" s="36">
        <v>267.4666666666667</v>
      </c>
      <c r="I199" s="36">
        <v>277.78333333333342</v>
      </c>
      <c r="J199" s="36">
        <v>284.06666666666666</v>
      </c>
      <c r="K199" s="31">
        <v>271.5</v>
      </c>
      <c r="L199" s="31">
        <v>254.9</v>
      </c>
      <c r="M199" s="31">
        <v>87.582430000000002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399.55</v>
      </c>
      <c r="D200" s="36">
        <v>398.09999999999997</v>
      </c>
      <c r="E200" s="36">
        <v>389.44999999999993</v>
      </c>
      <c r="F200" s="36">
        <v>379.34999999999997</v>
      </c>
      <c r="G200" s="36">
        <v>370.69999999999993</v>
      </c>
      <c r="H200" s="36">
        <v>408.19999999999993</v>
      </c>
      <c r="I200" s="36">
        <v>416.84999999999991</v>
      </c>
      <c r="J200" s="36">
        <v>426.94999999999993</v>
      </c>
      <c r="K200" s="31">
        <v>406.75</v>
      </c>
      <c r="L200" s="31">
        <v>388</v>
      </c>
      <c r="M200" s="31">
        <v>41.387949999999996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1944.95</v>
      </c>
      <c r="D201" s="36">
        <v>1941.95</v>
      </c>
      <c r="E201" s="36">
        <v>1913.1000000000001</v>
      </c>
      <c r="F201" s="36">
        <v>1881.25</v>
      </c>
      <c r="G201" s="36">
        <v>1852.4</v>
      </c>
      <c r="H201" s="36">
        <v>1973.8000000000002</v>
      </c>
      <c r="I201" s="36">
        <v>2002.65</v>
      </c>
      <c r="J201" s="36">
        <v>2034.5000000000002</v>
      </c>
      <c r="K201" s="31">
        <v>1970.8</v>
      </c>
      <c r="L201" s="31">
        <v>1910.1</v>
      </c>
      <c r="M201" s="31">
        <v>4.1591699999999996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852.8</v>
      </c>
      <c r="D202" s="36">
        <v>856.61666666666667</v>
      </c>
      <c r="E202" s="36">
        <v>847.18333333333339</v>
      </c>
      <c r="F202" s="36">
        <v>841.56666666666672</v>
      </c>
      <c r="G202" s="36">
        <v>832.13333333333344</v>
      </c>
      <c r="H202" s="36">
        <v>862.23333333333335</v>
      </c>
      <c r="I202" s="36">
        <v>871.66666666666652</v>
      </c>
      <c r="J202" s="36">
        <v>877.2833333333333</v>
      </c>
      <c r="K202" s="31">
        <v>866.05</v>
      </c>
      <c r="L202" s="31">
        <v>851</v>
      </c>
      <c r="M202" s="31">
        <v>2.65448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1349.35</v>
      </c>
      <c r="D203" s="36">
        <v>1345.7666666666667</v>
      </c>
      <c r="E203" s="36">
        <v>1337.1833333333334</v>
      </c>
      <c r="F203" s="36">
        <v>1325.0166666666667</v>
      </c>
      <c r="G203" s="36">
        <v>1316.4333333333334</v>
      </c>
      <c r="H203" s="36">
        <v>1357.9333333333334</v>
      </c>
      <c r="I203" s="36">
        <v>1366.5166666666669</v>
      </c>
      <c r="J203" s="36">
        <v>1378.6833333333334</v>
      </c>
      <c r="K203" s="31">
        <v>1354.35</v>
      </c>
      <c r="L203" s="31">
        <v>1333.6</v>
      </c>
      <c r="M203" s="31">
        <v>7.9352099999999997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1633.8</v>
      </c>
      <c r="D204" s="36">
        <v>1632.9333333333334</v>
      </c>
      <c r="E204" s="36">
        <v>1618.1666666666667</v>
      </c>
      <c r="F204" s="36">
        <v>1602.5333333333333</v>
      </c>
      <c r="G204" s="36">
        <v>1587.7666666666667</v>
      </c>
      <c r="H204" s="36">
        <v>1648.5666666666668</v>
      </c>
      <c r="I204" s="36">
        <v>1663.3333333333333</v>
      </c>
      <c r="J204" s="36">
        <v>1678.9666666666669</v>
      </c>
      <c r="K204" s="31">
        <v>1647.7</v>
      </c>
      <c r="L204" s="31">
        <v>1617.3</v>
      </c>
      <c r="M204" s="31">
        <v>34.966920000000002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3643.35</v>
      </c>
      <c r="D205" s="36">
        <v>3646.3833333333337</v>
      </c>
      <c r="E205" s="36">
        <v>3618.0166666666673</v>
      </c>
      <c r="F205" s="36">
        <v>3592.6833333333338</v>
      </c>
      <c r="G205" s="36">
        <v>3564.3166666666675</v>
      </c>
      <c r="H205" s="36">
        <v>3671.7166666666672</v>
      </c>
      <c r="I205" s="36">
        <v>3700.083333333333</v>
      </c>
      <c r="J205" s="36">
        <v>3725.416666666667</v>
      </c>
      <c r="K205" s="31">
        <v>3674.75</v>
      </c>
      <c r="L205" s="31">
        <v>3621.05</v>
      </c>
      <c r="M205" s="31">
        <v>1.7780800000000001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1403.05</v>
      </c>
      <c r="D206" s="36">
        <v>1414.1666666666667</v>
      </c>
      <c r="E206" s="36">
        <v>1389.3833333333334</v>
      </c>
      <c r="F206" s="36">
        <v>1375.7166666666667</v>
      </c>
      <c r="G206" s="36">
        <v>1350.9333333333334</v>
      </c>
      <c r="H206" s="36">
        <v>1427.8333333333335</v>
      </c>
      <c r="I206" s="36">
        <v>1452.6166666666668</v>
      </c>
      <c r="J206" s="36">
        <v>1466.2833333333335</v>
      </c>
      <c r="K206" s="31">
        <v>1438.95</v>
      </c>
      <c r="L206" s="31">
        <v>1400.5</v>
      </c>
      <c r="M206" s="31">
        <v>345.53062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591.70000000000005</v>
      </c>
      <c r="D207" s="36">
        <v>599.2833333333333</v>
      </c>
      <c r="E207" s="36">
        <v>582.51666666666665</v>
      </c>
      <c r="F207" s="36">
        <v>573.33333333333337</v>
      </c>
      <c r="G207" s="36">
        <v>556.56666666666672</v>
      </c>
      <c r="H207" s="36">
        <v>608.46666666666658</v>
      </c>
      <c r="I207" s="36">
        <v>625.23333333333323</v>
      </c>
      <c r="J207" s="36">
        <v>634.41666666666652</v>
      </c>
      <c r="K207" s="31">
        <v>616.04999999999995</v>
      </c>
      <c r="L207" s="31">
        <v>590.1</v>
      </c>
      <c r="M207" s="31">
        <v>77.826629999999994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4807.8999999999996</v>
      </c>
      <c r="D208" s="36">
        <v>4798.9999999999991</v>
      </c>
      <c r="E208" s="36">
        <v>4773.2999999999984</v>
      </c>
      <c r="F208" s="36">
        <v>4738.6999999999989</v>
      </c>
      <c r="G208" s="36">
        <v>4712.9999999999982</v>
      </c>
      <c r="H208" s="36">
        <v>4833.5999999999985</v>
      </c>
      <c r="I208" s="36">
        <v>4859.2999999999993</v>
      </c>
      <c r="J208" s="36">
        <v>4893.8999999999987</v>
      </c>
      <c r="K208" s="31">
        <v>4824.7</v>
      </c>
      <c r="L208" s="31">
        <v>4764.3999999999996</v>
      </c>
      <c r="M208" s="31">
        <v>4.4405999999999999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107.05</v>
      </c>
      <c r="D209" s="36">
        <v>108.23333333333333</v>
      </c>
      <c r="E209" s="36">
        <v>104.01666666666667</v>
      </c>
      <c r="F209" s="36">
        <v>100.98333333333333</v>
      </c>
      <c r="G209" s="36">
        <v>96.766666666666666</v>
      </c>
      <c r="H209" s="36">
        <v>111.26666666666667</v>
      </c>
      <c r="I209" s="36">
        <v>115.48333333333333</v>
      </c>
      <c r="J209" s="36">
        <v>118.51666666666667</v>
      </c>
      <c r="K209" s="31">
        <v>112.45</v>
      </c>
      <c r="L209" s="31">
        <v>105.2</v>
      </c>
      <c r="M209" s="31">
        <v>777.72610999999995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297.39999999999998</v>
      </c>
      <c r="D210" s="36">
        <v>300.36666666666662</v>
      </c>
      <c r="E210" s="36">
        <v>293.03333333333325</v>
      </c>
      <c r="F210" s="36">
        <v>288.66666666666663</v>
      </c>
      <c r="G210" s="36">
        <v>281.33333333333326</v>
      </c>
      <c r="H210" s="36">
        <v>304.73333333333323</v>
      </c>
      <c r="I210" s="36">
        <v>312.06666666666661</v>
      </c>
      <c r="J210" s="36">
        <v>316.43333333333322</v>
      </c>
      <c r="K210" s="31">
        <v>307.7</v>
      </c>
      <c r="L210" s="31">
        <v>296</v>
      </c>
      <c r="M210" s="31">
        <v>5.8323499999999999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601.29999999999995</v>
      </c>
      <c r="D211" s="36">
        <v>599.36666666666667</v>
      </c>
      <c r="E211" s="36">
        <v>589.7833333333333</v>
      </c>
      <c r="F211" s="36">
        <v>578.26666666666665</v>
      </c>
      <c r="G211" s="36">
        <v>568.68333333333328</v>
      </c>
      <c r="H211" s="36">
        <v>610.88333333333333</v>
      </c>
      <c r="I211" s="36">
        <v>620.46666666666658</v>
      </c>
      <c r="J211" s="36">
        <v>631.98333333333335</v>
      </c>
      <c r="K211" s="31">
        <v>608.95000000000005</v>
      </c>
      <c r="L211" s="31">
        <v>587.85</v>
      </c>
      <c r="M211" s="31">
        <v>118.44758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952.25</v>
      </c>
      <c r="D212" s="36">
        <v>956.75</v>
      </c>
      <c r="E212" s="36">
        <v>946.5</v>
      </c>
      <c r="F212" s="36">
        <v>940.75</v>
      </c>
      <c r="G212" s="36">
        <v>930.5</v>
      </c>
      <c r="H212" s="36">
        <v>962.5</v>
      </c>
      <c r="I212" s="36">
        <v>972.75</v>
      </c>
      <c r="J212" s="36">
        <v>978.5</v>
      </c>
      <c r="K212" s="31">
        <v>967</v>
      </c>
      <c r="L212" s="31">
        <v>951</v>
      </c>
      <c r="M212" s="31">
        <v>0.19872000000000001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3097.2</v>
      </c>
      <c r="D213" s="36">
        <v>3061.75</v>
      </c>
      <c r="E213" s="36">
        <v>2991.5</v>
      </c>
      <c r="F213" s="36">
        <v>2885.8</v>
      </c>
      <c r="G213" s="36">
        <v>2815.55</v>
      </c>
      <c r="H213" s="36">
        <v>3167.45</v>
      </c>
      <c r="I213" s="36">
        <v>3237.7</v>
      </c>
      <c r="J213" s="36">
        <v>3343.3999999999996</v>
      </c>
      <c r="K213" s="31">
        <v>3132</v>
      </c>
      <c r="L213" s="31">
        <v>2956.05</v>
      </c>
      <c r="M213" s="31">
        <v>44.750100000000003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289.55</v>
      </c>
      <c r="D214" s="36">
        <v>291.31666666666666</v>
      </c>
      <c r="E214" s="36">
        <v>284.88333333333333</v>
      </c>
      <c r="F214" s="36">
        <v>280.21666666666664</v>
      </c>
      <c r="G214" s="36">
        <v>273.7833333333333</v>
      </c>
      <c r="H214" s="36">
        <v>295.98333333333335</v>
      </c>
      <c r="I214" s="36">
        <v>302.41666666666663</v>
      </c>
      <c r="J214" s="36">
        <v>307.08333333333337</v>
      </c>
      <c r="K214" s="31">
        <v>297.75</v>
      </c>
      <c r="L214" s="31">
        <v>286.64999999999998</v>
      </c>
      <c r="M214" s="31">
        <v>46.101739999999999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525.15</v>
      </c>
      <c r="D215" s="36">
        <v>527.88333333333333</v>
      </c>
      <c r="E215" s="36">
        <v>517.36666666666667</v>
      </c>
      <c r="F215" s="36">
        <v>509.58333333333337</v>
      </c>
      <c r="G215" s="36">
        <v>499.06666666666672</v>
      </c>
      <c r="H215" s="36">
        <v>535.66666666666663</v>
      </c>
      <c r="I215" s="36">
        <v>546.18333333333328</v>
      </c>
      <c r="J215" s="36">
        <v>553.96666666666658</v>
      </c>
      <c r="K215" s="31">
        <v>538.4</v>
      </c>
      <c r="L215" s="31">
        <v>520.1</v>
      </c>
      <c r="M215" s="31">
        <v>127.12879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2417.0500000000002</v>
      </c>
      <c r="D216" s="36">
        <v>2419.2833333333333</v>
      </c>
      <c r="E216" s="36">
        <v>2396.7666666666664</v>
      </c>
      <c r="F216" s="36">
        <v>2376.4833333333331</v>
      </c>
      <c r="G216" s="36">
        <v>2353.9666666666662</v>
      </c>
      <c r="H216" s="36">
        <v>2439.5666666666666</v>
      </c>
      <c r="I216" s="36">
        <v>2462.0833333333339</v>
      </c>
      <c r="J216" s="36">
        <v>2482.3666666666668</v>
      </c>
      <c r="K216" s="31">
        <v>2441.8000000000002</v>
      </c>
      <c r="L216" s="31">
        <v>2399</v>
      </c>
      <c r="M216" s="31">
        <v>17.58661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314.35000000000002</v>
      </c>
      <c r="D217" s="36">
        <v>314.84999999999997</v>
      </c>
      <c r="E217" s="36">
        <v>312.49999999999994</v>
      </c>
      <c r="F217" s="36">
        <v>310.64999999999998</v>
      </c>
      <c r="G217" s="36">
        <v>308.29999999999995</v>
      </c>
      <c r="H217" s="36">
        <v>316.69999999999993</v>
      </c>
      <c r="I217" s="36">
        <v>319.04999999999995</v>
      </c>
      <c r="J217" s="36">
        <v>320.89999999999992</v>
      </c>
      <c r="K217" s="31">
        <v>317.2</v>
      </c>
      <c r="L217" s="31">
        <v>313</v>
      </c>
      <c r="M217" s="31">
        <v>4.0382800000000003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6249.9</v>
      </c>
      <c r="D218" s="36">
        <v>6293.083333333333</v>
      </c>
      <c r="E218" s="36">
        <v>6168.1666666666661</v>
      </c>
      <c r="F218" s="36">
        <v>6086.4333333333334</v>
      </c>
      <c r="G218" s="36">
        <v>5961.5166666666664</v>
      </c>
      <c r="H218" s="36">
        <v>6374.8166666666657</v>
      </c>
      <c r="I218" s="36">
        <v>6499.7333333333318</v>
      </c>
      <c r="J218" s="36">
        <v>6581.4666666666653</v>
      </c>
      <c r="K218" s="31">
        <v>6418</v>
      </c>
      <c r="L218" s="31">
        <v>6211.35</v>
      </c>
      <c r="M218" s="31">
        <v>0.21718000000000001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520.1</v>
      </c>
      <c r="D219" s="36">
        <v>520.86666666666667</v>
      </c>
      <c r="E219" s="36">
        <v>515.2833333333333</v>
      </c>
      <c r="F219" s="36">
        <v>510.46666666666658</v>
      </c>
      <c r="G219" s="36">
        <v>504.88333333333321</v>
      </c>
      <c r="H219" s="36">
        <v>525.68333333333339</v>
      </c>
      <c r="I219" s="36">
        <v>531.26666666666665</v>
      </c>
      <c r="J219" s="36">
        <v>536.08333333333348</v>
      </c>
      <c r="K219" s="31">
        <v>526.45000000000005</v>
      </c>
      <c r="L219" s="31">
        <v>516.04999999999995</v>
      </c>
      <c r="M219" s="31">
        <v>0.35275000000000001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998.9</v>
      </c>
      <c r="D220" s="36">
        <v>1000.1333333333332</v>
      </c>
      <c r="E220" s="36">
        <v>990.81666666666638</v>
      </c>
      <c r="F220" s="36">
        <v>982.73333333333312</v>
      </c>
      <c r="G220" s="36">
        <v>973.41666666666629</v>
      </c>
      <c r="H220" s="36">
        <v>1008.2166666666665</v>
      </c>
      <c r="I220" s="36">
        <v>1017.5333333333333</v>
      </c>
      <c r="J220" s="36">
        <v>1025.6166666666666</v>
      </c>
      <c r="K220" s="31">
        <v>1009.45</v>
      </c>
      <c r="L220" s="31">
        <v>992.05</v>
      </c>
      <c r="M220" s="31">
        <v>1.94364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38644.400000000001</v>
      </c>
      <c r="D221" s="36">
        <v>38439.76666666667</v>
      </c>
      <c r="E221" s="36">
        <v>38029.733333333337</v>
      </c>
      <c r="F221" s="36">
        <v>37415.066666666666</v>
      </c>
      <c r="G221" s="36">
        <v>37005.033333333333</v>
      </c>
      <c r="H221" s="36">
        <v>39054.433333333342</v>
      </c>
      <c r="I221" s="36">
        <v>39464.466666666682</v>
      </c>
      <c r="J221" s="36">
        <v>40079.133333333346</v>
      </c>
      <c r="K221" s="31">
        <v>38849.800000000003</v>
      </c>
      <c r="L221" s="31">
        <v>37825.1</v>
      </c>
      <c r="M221" s="31">
        <v>8.7959999999999997E-2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198.1</v>
      </c>
      <c r="D222" s="36">
        <v>198.33333333333334</v>
      </c>
      <c r="E222" s="36">
        <v>193.76666666666668</v>
      </c>
      <c r="F222" s="36">
        <v>189.43333333333334</v>
      </c>
      <c r="G222" s="36">
        <v>184.86666666666667</v>
      </c>
      <c r="H222" s="36">
        <v>202.66666666666669</v>
      </c>
      <c r="I222" s="36">
        <v>207.23333333333335</v>
      </c>
      <c r="J222" s="36">
        <v>211.56666666666669</v>
      </c>
      <c r="K222" s="31">
        <v>202.9</v>
      </c>
      <c r="L222" s="31">
        <v>194</v>
      </c>
      <c r="M222" s="31">
        <v>139.45384000000001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989.3</v>
      </c>
      <c r="D223" s="36">
        <v>1000.9333333333334</v>
      </c>
      <c r="E223" s="36">
        <v>973.61666666666679</v>
      </c>
      <c r="F223" s="36">
        <v>957.93333333333339</v>
      </c>
      <c r="G223" s="36">
        <v>930.61666666666679</v>
      </c>
      <c r="H223" s="36">
        <v>1016.6166666666668</v>
      </c>
      <c r="I223" s="36">
        <v>1043.9333333333334</v>
      </c>
      <c r="J223" s="36">
        <v>1059.6166666666668</v>
      </c>
      <c r="K223" s="31">
        <v>1028.25</v>
      </c>
      <c r="L223" s="31">
        <v>985.25</v>
      </c>
      <c r="M223" s="31">
        <v>205.65502000000001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1620.7</v>
      </c>
      <c r="D224" s="36">
        <v>1624.3833333333332</v>
      </c>
      <c r="E224" s="36">
        <v>1608.3166666666664</v>
      </c>
      <c r="F224" s="36">
        <v>1595.9333333333332</v>
      </c>
      <c r="G224" s="36">
        <v>1579.8666666666663</v>
      </c>
      <c r="H224" s="36">
        <v>1636.7666666666664</v>
      </c>
      <c r="I224" s="36">
        <v>1652.833333333333</v>
      </c>
      <c r="J224" s="36">
        <v>1665.2166666666665</v>
      </c>
      <c r="K224" s="31">
        <v>1640.45</v>
      </c>
      <c r="L224" s="31">
        <v>1612</v>
      </c>
      <c r="M224" s="31">
        <v>8.3103599999999993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520.5</v>
      </c>
      <c r="D225" s="36">
        <v>524.2833333333333</v>
      </c>
      <c r="E225" s="36">
        <v>514.86666666666656</v>
      </c>
      <c r="F225" s="36">
        <v>509.23333333333323</v>
      </c>
      <c r="G225" s="36">
        <v>499.81666666666649</v>
      </c>
      <c r="H225" s="36">
        <v>529.91666666666663</v>
      </c>
      <c r="I225" s="36">
        <v>539.33333333333337</v>
      </c>
      <c r="J225" s="36">
        <v>544.9666666666667</v>
      </c>
      <c r="K225" s="31">
        <v>533.70000000000005</v>
      </c>
      <c r="L225" s="31">
        <v>518.65</v>
      </c>
      <c r="M225" s="31">
        <v>14.818949999999999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798.7</v>
      </c>
      <c r="D226" s="36">
        <v>797.80000000000007</v>
      </c>
      <c r="E226" s="36">
        <v>775.90000000000009</v>
      </c>
      <c r="F226" s="36">
        <v>753.1</v>
      </c>
      <c r="G226" s="36">
        <v>731.2</v>
      </c>
      <c r="H226" s="36">
        <v>820.60000000000014</v>
      </c>
      <c r="I226" s="36">
        <v>842.5</v>
      </c>
      <c r="J226" s="36">
        <v>865.30000000000018</v>
      </c>
      <c r="K226" s="31">
        <v>819.7</v>
      </c>
      <c r="L226" s="31">
        <v>775</v>
      </c>
      <c r="M226" s="31">
        <v>1.83809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92.25</v>
      </c>
      <c r="D227" s="36">
        <v>93.866666666666674</v>
      </c>
      <c r="E227" s="36">
        <v>90.083333333333343</v>
      </c>
      <c r="F227" s="36">
        <v>87.916666666666671</v>
      </c>
      <c r="G227" s="36">
        <v>84.13333333333334</v>
      </c>
      <c r="H227" s="36">
        <v>96.033333333333346</v>
      </c>
      <c r="I227" s="36">
        <v>99.816666666666677</v>
      </c>
      <c r="J227" s="36">
        <v>101.98333333333335</v>
      </c>
      <c r="K227" s="31">
        <v>97.65</v>
      </c>
      <c r="L227" s="31">
        <v>91.7</v>
      </c>
      <c r="M227" s="31">
        <v>307.00126999999998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81</v>
      </c>
      <c r="D228" s="36">
        <v>81.916666666666671</v>
      </c>
      <c r="E228" s="36">
        <v>79.88333333333334</v>
      </c>
      <c r="F228" s="36">
        <v>78.766666666666666</v>
      </c>
      <c r="G228" s="36">
        <v>76.733333333333334</v>
      </c>
      <c r="H228" s="36">
        <v>83.033333333333346</v>
      </c>
      <c r="I228" s="36">
        <v>85.066666666666677</v>
      </c>
      <c r="J228" s="36">
        <v>86.183333333333351</v>
      </c>
      <c r="K228" s="31">
        <v>83.95</v>
      </c>
      <c r="L228" s="31">
        <v>80.8</v>
      </c>
      <c r="M228" s="31">
        <v>314.29129999999998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115.85</v>
      </c>
      <c r="D229" s="36">
        <v>117.06666666666666</v>
      </c>
      <c r="E229" s="36">
        <v>114.33333333333333</v>
      </c>
      <c r="F229" s="36">
        <v>112.81666666666666</v>
      </c>
      <c r="G229" s="36">
        <v>110.08333333333333</v>
      </c>
      <c r="H229" s="36">
        <v>118.58333333333333</v>
      </c>
      <c r="I229" s="36">
        <v>121.31666666666668</v>
      </c>
      <c r="J229" s="36">
        <v>122.83333333333333</v>
      </c>
      <c r="K229" s="31">
        <v>119.8</v>
      </c>
      <c r="L229" s="31">
        <v>115.55</v>
      </c>
      <c r="M229" s="31">
        <v>60.983499999999999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1371.15</v>
      </c>
      <c r="D230" s="36">
        <v>1380.8166666666666</v>
      </c>
      <c r="E230" s="36">
        <v>1341.6333333333332</v>
      </c>
      <c r="F230" s="36">
        <v>1312.1166666666666</v>
      </c>
      <c r="G230" s="36">
        <v>1272.9333333333332</v>
      </c>
      <c r="H230" s="36">
        <v>1410.3333333333333</v>
      </c>
      <c r="I230" s="36">
        <v>1449.5166666666667</v>
      </c>
      <c r="J230" s="36">
        <v>1479.0333333333333</v>
      </c>
      <c r="K230" s="31">
        <v>1420</v>
      </c>
      <c r="L230" s="31">
        <v>1351.3</v>
      </c>
      <c r="M230" s="31">
        <v>0.50897000000000003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591.35</v>
      </c>
      <c r="D231" s="36">
        <v>597.44999999999993</v>
      </c>
      <c r="E231" s="36">
        <v>583.89999999999986</v>
      </c>
      <c r="F231" s="36">
        <v>576.44999999999993</v>
      </c>
      <c r="G231" s="36">
        <v>562.89999999999986</v>
      </c>
      <c r="H231" s="36">
        <v>604.89999999999986</v>
      </c>
      <c r="I231" s="36">
        <v>618.44999999999982</v>
      </c>
      <c r="J231" s="36">
        <v>625.89999999999986</v>
      </c>
      <c r="K231" s="31">
        <v>611</v>
      </c>
      <c r="L231" s="31">
        <v>590</v>
      </c>
      <c r="M231" s="31">
        <v>4.0941599999999996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237.35</v>
      </c>
      <c r="D232" s="36">
        <v>238.63333333333333</v>
      </c>
      <c r="E232" s="36">
        <v>235.21666666666664</v>
      </c>
      <c r="F232" s="36">
        <v>233.08333333333331</v>
      </c>
      <c r="G232" s="36">
        <v>229.66666666666663</v>
      </c>
      <c r="H232" s="36">
        <v>240.76666666666665</v>
      </c>
      <c r="I232" s="36">
        <v>244.18333333333334</v>
      </c>
      <c r="J232" s="36">
        <v>246.31666666666666</v>
      </c>
      <c r="K232" s="31">
        <v>242.05</v>
      </c>
      <c r="L232" s="31">
        <v>236.5</v>
      </c>
      <c r="M232" s="31">
        <v>11.24896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189.2</v>
      </c>
      <c r="D233" s="36">
        <v>188.15</v>
      </c>
      <c r="E233" s="36">
        <v>185.85000000000002</v>
      </c>
      <c r="F233" s="36">
        <v>182.50000000000003</v>
      </c>
      <c r="G233" s="36">
        <v>180.20000000000005</v>
      </c>
      <c r="H233" s="36">
        <v>191.5</v>
      </c>
      <c r="I233" s="36">
        <v>193.8</v>
      </c>
      <c r="J233" s="36">
        <v>197.14999999999998</v>
      </c>
      <c r="K233" s="31">
        <v>190.45</v>
      </c>
      <c r="L233" s="31">
        <v>184.8</v>
      </c>
      <c r="M233" s="31">
        <v>196.34266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122.2</v>
      </c>
      <c r="D234" s="36">
        <v>120.06666666666668</v>
      </c>
      <c r="E234" s="36">
        <v>116.28333333333336</v>
      </c>
      <c r="F234" s="36">
        <v>110.36666666666669</v>
      </c>
      <c r="G234" s="36">
        <v>106.58333333333337</v>
      </c>
      <c r="H234" s="36">
        <v>125.98333333333335</v>
      </c>
      <c r="I234" s="36">
        <v>129.76666666666668</v>
      </c>
      <c r="J234" s="36">
        <v>135.68333333333334</v>
      </c>
      <c r="K234" s="31">
        <v>123.85</v>
      </c>
      <c r="L234" s="31">
        <v>114.15</v>
      </c>
      <c r="M234" s="31">
        <v>515.83753000000002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2687.4</v>
      </c>
      <c r="D235" s="36">
        <v>2689.9666666666667</v>
      </c>
      <c r="E235" s="36">
        <v>2662.4333333333334</v>
      </c>
      <c r="F235" s="36">
        <v>2637.4666666666667</v>
      </c>
      <c r="G235" s="36">
        <v>2609.9333333333334</v>
      </c>
      <c r="H235" s="36">
        <v>2714.9333333333334</v>
      </c>
      <c r="I235" s="36">
        <v>2742.4666666666672</v>
      </c>
      <c r="J235" s="36">
        <v>2767.4333333333334</v>
      </c>
      <c r="K235" s="31">
        <v>2717.5</v>
      </c>
      <c r="L235" s="31">
        <v>2665</v>
      </c>
      <c r="M235" s="31">
        <v>3.5940699999999999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551.79999999999995</v>
      </c>
      <c r="D236" s="36">
        <v>556.93333333333328</v>
      </c>
      <c r="E236" s="36">
        <v>540.11666666666656</v>
      </c>
      <c r="F236" s="36">
        <v>528.43333333333328</v>
      </c>
      <c r="G236" s="36">
        <v>511.61666666666656</v>
      </c>
      <c r="H236" s="36">
        <v>568.61666666666656</v>
      </c>
      <c r="I236" s="36">
        <v>585.43333333333339</v>
      </c>
      <c r="J236" s="36">
        <v>597.11666666666656</v>
      </c>
      <c r="K236" s="31">
        <v>573.75</v>
      </c>
      <c r="L236" s="31">
        <v>545.25</v>
      </c>
      <c r="M236" s="31">
        <v>44.882350000000002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144.44999999999999</v>
      </c>
      <c r="D237" s="36">
        <v>145.58333333333334</v>
      </c>
      <c r="E237" s="36">
        <v>142.91666666666669</v>
      </c>
      <c r="F237" s="36">
        <v>141.38333333333335</v>
      </c>
      <c r="G237" s="36">
        <v>138.7166666666667</v>
      </c>
      <c r="H237" s="36">
        <v>147.11666666666667</v>
      </c>
      <c r="I237" s="36">
        <v>149.78333333333336</v>
      </c>
      <c r="J237" s="36">
        <v>151.31666666666666</v>
      </c>
      <c r="K237" s="31">
        <v>148.25</v>
      </c>
      <c r="L237" s="31">
        <v>144.05000000000001</v>
      </c>
      <c r="M237" s="31">
        <v>128.19592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525.1</v>
      </c>
      <c r="D238" s="36">
        <v>526.19999999999993</v>
      </c>
      <c r="E238" s="36">
        <v>521.89999999999986</v>
      </c>
      <c r="F238" s="36">
        <v>518.69999999999993</v>
      </c>
      <c r="G238" s="36">
        <v>514.39999999999986</v>
      </c>
      <c r="H238" s="36">
        <v>529.39999999999986</v>
      </c>
      <c r="I238" s="36">
        <v>533.69999999999982</v>
      </c>
      <c r="J238" s="36">
        <v>536.89999999999986</v>
      </c>
      <c r="K238" s="31">
        <v>530.5</v>
      </c>
      <c r="L238" s="31">
        <v>523</v>
      </c>
      <c r="M238" s="31">
        <v>27.209399999999999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192.4</v>
      </c>
      <c r="D239" s="36">
        <v>191.98333333333335</v>
      </c>
      <c r="E239" s="36">
        <v>187.16666666666669</v>
      </c>
      <c r="F239" s="36">
        <v>181.93333333333334</v>
      </c>
      <c r="G239" s="36">
        <v>177.11666666666667</v>
      </c>
      <c r="H239" s="36">
        <v>197.2166666666667</v>
      </c>
      <c r="I239" s="36">
        <v>202.03333333333336</v>
      </c>
      <c r="J239" s="36">
        <v>207.26666666666671</v>
      </c>
      <c r="K239" s="31">
        <v>196.8</v>
      </c>
      <c r="L239" s="31">
        <v>186.75</v>
      </c>
      <c r="M239" s="31">
        <v>831.03687000000002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74</v>
      </c>
      <c r="D240" s="36">
        <v>76.63333333333334</v>
      </c>
      <c r="E240" s="36">
        <v>69.51666666666668</v>
      </c>
      <c r="F240" s="36">
        <v>65.033333333333346</v>
      </c>
      <c r="G240" s="36">
        <v>57.916666666666686</v>
      </c>
      <c r="H240" s="36">
        <v>81.116666666666674</v>
      </c>
      <c r="I240" s="36">
        <v>88.23333333333332</v>
      </c>
      <c r="J240" s="36">
        <v>92.716666666666669</v>
      </c>
      <c r="K240" s="31">
        <v>83.75</v>
      </c>
      <c r="L240" s="31">
        <v>72.150000000000006</v>
      </c>
      <c r="M240" s="31">
        <v>1374.58959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944.35</v>
      </c>
      <c r="D241" s="36">
        <v>948.23333333333323</v>
      </c>
      <c r="E241" s="36">
        <v>937.91666666666652</v>
      </c>
      <c r="F241" s="36">
        <v>931.48333333333323</v>
      </c>
      <c r="G241" s="36">
        <v>921.16666666666652</v>
      </c>
      <c r="H241" s="36">
        <v>954.66666666666652</v>
      </c>
      <c r="I241" s="36">
        <v>964.98333333333335</v>
      </c>
      <c r="J241" s="36">
        <v>971.41666666666652</v>
      </c>
      <c r="K241" s="31">
        <v>958.55</v>
      </c>
      <c r="L241" s="31">
        <v>941.8</v>
      </c>
      <c r="M241" s="31">
        <v>16.38646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161.94999999999999</v>
      </c>
      <c r="D242" s="36">
        <v>162.35</v>
      </c>
      <c r="E242" s="36">
        <v>160.29999999999998</v>
      </c>
      <c r="F242" s="36">
        <v>158.64999999999998</v>
      </c>
      <c r="G242" s="36">
        <v>156.59999999999997</v>
      </c>
      <c r="H242" s="36">
        <v>164</v>
      </c>
      <c r="I242" s="36">
        <v>166.05</v>
      </c>
      <c r="J242" s="36">
        <v>167.70000000000002</v>
      </c>
      <c r="K242" s="31">
        <v>164.4</v>
      </c>
      <c r="L242" s="31">
        <v>160.69999999999999</v>
      </c>
      <c r="M242" s="31">
        <v>342.18693000000002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1442.3</v>
      </c>
      <c r="D243" s="36">
        <v>1468.0166666666667</v>
      </c>
      <c r="E243" s="36">
        <v>1406.0333333333333</v>
      </c>
      <c r="F243" s="36">
        <v>1369.7666666666667</v>
      </c>
      <c r="G243" s="36">
        <v>1307.7833333333333</v>
      </c>
      <c r="H243" s="36">
        <v>1504.2833333333333</v>
      </c>
      <c r="I243" s="36">
        <v>1566.2666666666664</v>
      </c>
      <c r="J243" s="36">
        <v>1602.5333333333333</v>
      </c>
      <c r="K243" s="31">
        <v>1530</v>
      </c>
      <c r="L243" s="31">
        <v>1431.75</v>
      </c>
      <c r="M243" s="31">
        <v>1.7524299999999999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439.9</v>
      </c>
      <c r="D244" s="36">
        <v>445.8</v>
      </c>
      <c r="E244" s="36">
        <v>433.20000000000005</v>
      </c>
      <c r="F244" s="36">
        <v>426.50000000000006</v>
      </c>
      <c r="G244" s="36">
        <v>413.90000000000009</v>
      </c>
      <c r="H244" s="36">
        <v>452.5</v>
      </c>
      <c r="I244" s="36">
        <v>465.1</v>
      </c>
      <c r="J244" s="36">
        <v>471.79999999999995</v>
      </c>
      <c r="K244" s="31">
        <v>458.4</v>
      </c>
      <c r="L244" s="31">
        <v>439.1</v>
      </c>
      <c r="M244" s="31">
        <v>21.878589999999999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227.6</v>
      </c>
      <c r="D245" s="36">
        <v>227.66666666666666</v>
      </c>
      <c r="E245" s="36">
        <v>224.93333333333331</v>
      </c>
      <c r="F245" s="36">
        <v>222.26666666666665</v>
      </c>
      <c r="G245" s="36">
        <v>219.5333333333333</v>
      </c>
      <c r="H245" s="36">
        <v>230.33333333333331</v>
      </c>
      <c r="I245" s="36">
        <v>233.06666666666666</v>
      </c>
      <c r="J245" s="36">
        <v>235.73333333333332</v>
      </c>
      <c r="K245" s="31">
        <v>230.4</v>
      </c>
      <c r="L245" s="31">
        <v>225</v>
      </c>
      <c r="M245" s="31">
        <v>229.48763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1477.3</v>
      </c>
      <c r="D246" s="36">
        <v>1496.0833333333333</v>
      </c>
      <c r="E246" s="36">
        <v>1451.2166666666665</v>
      </c>
      <c r="F246" s="36">
        <v>1425.1333333333332</v>
      </c>
      <c r="G246" s="36">
        <v>1380.2666666666664</v>
      </c>
      <c r="H246" s="36">
        <v>1522.1666666666665</v>
      </c>
      <c r="I246" s="36">
        <v>1567.0333333333333</v>
      </c>
      <c r="J246" s="36">
        <v>1593.1166666666666</v>
      </c>
      <c r="K246" s="31">
        <v>1540.95</v>
      </c>
      <c r="L246" s="31">
        <v>1470</v>
      </c>
      <c r="M246" s="31">
        <v>29.312909999999999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36.950000000000003</v>
      </c>
      <c r="D247" s="36">
        <v>37.016666666666673</v>
      </c>
      <c r="E247" s="36">
        <v>35.933333333333344</v>
      </c>
      <c r="F247" s="36">
        <v>34.916666666666671</v>
      </c>
      <c r="G247" s="36">
        <v>33.833333333333343</v>
      </c>
      <c r="H247" s="36">
        <v>38.033333333333346</v>
      </c>
      <c r="I247" s="36">
        <v>39.116666666666674</v>
      </c>
      <c r="J247" s="36">
        <v>40.133333333333347</v>
      </c>
      <c r="K247" s="31">
        <v>38.1</v>
      </c>
      <c r="L247" s="31">
        <v>36</v>
      </c>
      <c r="M247" s="31">
        <v>372.68824999999998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5498</v>
      </c>
      <c r="D248" s="36">
        <v>5466.6333333333341</v>
      </c>
      <c r="E248" s="36">
        <v>5423.8666666666686</v>
      </c>
      <c r="F248" s="36">
        <v>5349.7333333333345</v>
      </c>
      <c r="G248" s="36">
        <v>5306.966666666669</v>
      </c>
      <c r="H248" s="36">
        <v>5540.7666666666682</v>
      </c>
      <c r="I248" s="36">
        <v>5583.5333333333328</v>
      </c>
      <c r="J248" s="36">
        <v>5657.6666666666679</v>
      </c>
      <c r="K248" s="31">
        <v>5509.4</v>
      </c>
      <c r="L248" s="31">
        <v>5392.5</v>
      </c>
      <c r="M248" s="31">
        <v>3.1346500000000002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1692.1</v>
      </c>
      <c r="D249" s="36">
        <v>1693.75</v>
      </c>
      <c r="E249" s="36">
        <v>1681.15</v>
      </c>
      <c r="F249" s="36">
        <v>1670.2</v>
      </c>
      <c r="G249" s="36">
        <v>1657.6000000000001</v>
      </c>
      <c r="H249" s="36">
        <v>1704.7</v>
      </c>
      <c r="I249" s="36">
        <v>1717.3</v>
      </c>
      <c r="J249" s="36">
        <v>1728.25</v>
      </c>
      <c r="K249" s="31">
        <v>1706.35</v>
      </c>
      <c r="L249" s="31">
        <v>1682.8</v>
      </c>
      <c r="M249" s="31">
        <v>59.197150000000001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3351.9</v>
      </c>
      <c r="D250" s="36">
        <v>3360.3166666666671</v>
      </c>
      <c r="E250" s="36">
        <v>3307.5833333333339</v>
      </c>
      <c r="F250" s="36">
        <v>3263.2666666666669</v>
      </c>
      <c r="G250" s="36">
        <v>3210.5333333333338</v>
      </c>
      <c r="H250" s="36">
        <v>3404.6333333333341</v>
      </c>
      <c r="I250" s="36">
        <v>3457.3666666666668</v>
      </c>
      <c r="J250" s="36">
        <v>3501.6833333333343</v>
      </c>
      <c r="K250" s="31">
        <v>3413.05</v>
      </c>
      <c r="L250" s="31">
        <v>3316</v>
      </c>
      <c r="M250" s="31">
        <v>0.12486999999999999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1048.95</v>
      </c>
      <c r="D251" s="36">
        <v>1037.8999999999999</v>
      </c>
      <c r="E251" s="36">
        <v>1017.7999999999997</v>
      </c>
      <c r="F251" s="36">
        <v>986.64999999999986</v>
      </c>
      <c r="G251" s="36">
        <v>966.54999999999973</v>
      </c>
      <c r="H251" s="36">
        <v>1069.0499999999997</v>
      </c>
      <c r="I251" s="36">
        <v>1089.1499999999996</v>
      </c>
      <c r="J251" s="36">
        <v>1120.2999999999997</v>
      </c>
      <c r="K251" s="31">
        <v>1058</v>
      </c>
      <c r="L251" s="31">
        <v>1006.75</v>
      </c>
      <c r="M251" s="31">
        <v>11.64615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3132.4</v>
      </c>
      <c r="D252" s="36">
        <v>3138.65</v>
      </c>
      <c r="E252" s="36">
        <v>3108.75</v>
      </c>
      <c r="F252" s="36">
        <v>3085.1</v>
      </c>
      <c r="G252" s="36">
        <v>3055.2</v>
      </c>
      <c r="H252" s="36">
        <v>3162.3</v>
      </c>
      <c r="I252" s="36">
        <v>3192.2000000000007</v>
      </c>
      <c r="J252" s="36">
        <v>3215.8500000000004</v>
      </c>
      <c r="K252" s="31">
        <v>3168.55</v>
      </c>
      <c r="L252" s="31">
        <v>3115</v>
      </c>
      <c r="M252" s="31">
        <v>7.6216299999999997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1215.75</v>
      </c>
      <c r="D253" s="36">
        <v>1229.8999999999999</v>
      </c>
      <c r="E253" s="36">
        <v>1195.8499999999997</v>
      </c>
      <c r="F253" s="36">
        <v>1175.9499999999998</v>
      </c>
      <c r="G253" s="36">
        <v>1141.8999999999996</v>
      </c>
      <c r="H253" s="36">
        <v>1249.7999999999997</v>
      </c>
      <c r="I253" s="36">
        <v>1283.8499999999999</v>
      </c>
      <c r="J253" s="36">
        <v>1303.7499999999998</v>
      </c>
      <c r="K253" s="31">
        <v>1263.95</v>
      </c>
      <c r="L253" s="31">
        <v>1210</v>
      </c>
      <c r="M253" s="31">
        <v>8.2016600000000004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69.849999999999994</v>
      </c>
      <c r="D254" s="36">
        <v>69.749999999999986</v>
      </c>
      <c r="E254" s="36">
        <v>68.699999999999974</v>
      </c>
      <c r="F254" s="36">
        <v>67.549999999999983</v>
      </c>
      <c r="G254" s="36">
        <v>66.499999999999972</v>
      </c>
      <c r="H254" s="36">
        <v>70.899999999999977</v>
      </c>
      <c r="I254" s="36">
        <v>71.949999999999989</v>
      </c>
      <c r="J254" s="36">
        <v>73.09999999999998</v>
      </c>
      <c r="K254" s="31">
        <v>70.8</v>
      </c>
      <c r="L254" s="31">
        <v>68.599999999999994</v>
      </c>
      <c r="M254" s="31">
        <v>219.06789000000001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414.55</v>
      </c>
      <c r="D255" s="36">
        <v>417.41666666666669</v>
      </c>
      <c r="E255" s="36">
        <v>405.73333333333335</v>
      </c>
      <c r="F255" s="36">
        <v>396.91666666666669</v>
      </c>
      <c r="G255" s="36">
        <v>385.23333333333335</v>
      </c>
      <c r="H255" s="36">
        <v>426.23333333333335</v>
      </c>
      <c r="I255" s="36">
        <v>437.91666666666663</v>
      </c>
      <c r="J255" s="36">
        <v>446.73333333333335</v>
      </c>
      <c r="K255" s="31">
        <v>429.1</v>
      </c>
      <c r="L255" s="31">
        <v>408.6</v>
      </c>
      <c r="M255" s="31">
        <v>481.83882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343.35</v>
      </c>
      <c r="D256" s="36">
        <v>345.81666666666666</v>
      </c>
      <c r="E256" s="36">
        <v>338.13333333333333</v>
      </c>
      <c r="F256" s="36">
        <v>332.91666666666669</v>
      </c>
      <c r="G256" s="36">
        <v>325.23333333333335</v>
      </c>
      <c r="H256" s="36">
        <v>351.0333333333333</v>
      </c>
      <c r="I256" s="36">
        <v>358.71666666666658</v>
      </c>
      <c r="J256" s="36">
        <v>363.93333333333328</v>
      </c>
      <c r="K256" s="31">
        <v>353.5</v>
      </c>
      <c r="L256" s="31">
        <v>340.6</v>
      </c>
      <c r="M256" s="31">
        <v>14.121499999999999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1765.2</v>
      </c>
      <c r="D257" s="36">
        <v>1770.3166666666666</v>
      </c>
      <c r="E257" s="36">
        <v>1742.8833333333332</v>
      </c>
      <c r="F257" s="36">
        <v>1720.5666666666666</v>
      </c>
      <c r="G257" s="36">
        <v>1693.1333333333332</v>
      </c>
      <c r="H257" s="36">
        <v>1792.6333333333332</v>
      </c>
      <c r="I257" s="36">
        <v>1820.0666666666666</v>
      </c>
      <c r="J257" s="36">
        <v>1842.3833333333332</v>
      </c>
      <c r="K257" s="31">
        <v>1797.75</v>
      </c>
      <c r="L257" s="31">
        <v>1748</v>
      </c>
      <c r="M257" s="31">
        <v>1.91133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4214</v>
      </c>
      <c r="D258" s="36">
        <v>4261.7333333333336</v>
      </c>
      <c r="E258" s="36">
        <v>4154.7666666666673</v>
      </c>
      <c r="F258" s="36">
        <v>4095.5333333333338</v>
      </c>
      <c r="G258" s="36">
        <v>3988.5666666666675</v>
      </c>
      <c r="H258" s="36">
        <v>4320.9666666666672</v>
      </c>
      <c r="I258" s="36">
        <v>4427.9333333333343</v>
      </c>
      <c r="J258" s="36">
        <v>4487.166666666667</v>
      </c>
      <c r="K258" s="31">
        <v>4368.7</v>
      </c>
      <c r="L258" s="31">
        <v>4202.5</v>
      </c>
      <c r="M258" s="31">
        <v>0.66827999999999999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124.15</v>
      </c>
      <c r="D259" s="36">
        <v>126.3</v>
      </c>
      <c r="E259" s="36">
        <v>120.85</v>
      </c>
      <c r="F259" s="36">
        <v>117.55</v>
      </c>
      <c r="G259" s="36">
        <v>112.1</v>
      </c>
      <c r="H259" s="36">
        <v>129.6</v>
      </c>
      <c r="I259" s="36">
        <v>135.05000000000001</v>
      </c>
      <c r="J259" s="36">
        <v>138.35</v>
      </c>
      <c r="K259" s="31">
        <v>131.75</v>
      </c>
      <c r="L259" s="31">
        <v>123</v>
      </c>
      <c r="M259" s="31">
        <v>77.608140000000006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1979.3</v>
      </c>
      <c r="D260" s="36">
        <v>1989.3833333333332</v>
      </c>
      <c r="E260" s="36">
        <v>1963.3166666666664</v>
      </c>
      <c r="F260" s="36">
        <v>1947.3333333333333</v>
      </c>
      <c r="G260" s="36">
        <v>1921.2666666666664</v>
      </c>
      <c r="H260" s="36">
        <v>2005.3666666666663</v>
      </c>
      <c r="I260" s="36">
        <v>2031.4333333333329</v>
      </c>
      <c r="J260" s="36">
        <v>2047.4166666666663</v>
      </c>
      <c r="K260" s="31">
        <v>2015.45</v>
      </c>
      <c r="L260" s="31">
        <v>1973.4</v>
      </c>
      <c r="M260" s="31">
        <v>0.53529000000000004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627.65</v>
      </c>
      <c r="D261" s="36">
        <v>625.63333333333333</v>
      </c>
      <c r="E261" s="36">
        <v>616.31666666666661</v>
      </c>
      <c r="F261" s="36">
        <v>604.98333333333323</v>
      </c>
      <c r="G261" s="36">
        <v>595.66666666666652</v>
      </c>
      <c r="H261" s="36">
        <v>636.9666666666667</v>
      </c>
      <c r="I261" s="36">
        <v>646.28333333333353</v>
      </c>
      <c r="J261" s="36">
        <v>657.61666666666679</v>
      </c>
      <c r="K261" s="31">
        <v>634.95000000000005</v>
      </c>
      <c r="L261" s="31">
        <v>614.29999999999995</v>
      </c>
      <c r="M261" s="31">
        <v>16.67942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776.95</v>
      </c>
      <c r="D262" s="36">
        <v>780.66666666666663</v>
      </c>
      <c r="E262" s="36">
        <v>766.33333333333326</v>
      </c>
      <c r="F262" s="36">
        <v>755.71666666666658</v>
      </c>
      <c r="G262" s="36">
        <v>741.38333333333321</v>
      </c>
      <c r="H262" s="36">
        <v>791.2833333333333</v>
      </c>
      <c r="I262" s="36">
        <v>805.61666666666656</v>
      </c>
      <c r="J262" s="36">
        <v>816.23333333333335</v>
      </c>
      <c r="K262" s="31">
        <v>795</v>
      </c>
      <c r="L262" s="31">
        <v>770.05</v>
      </c>
      <c r="M262" s="31">
        <v>22.04316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324.89999999999998</v>
      </c>
      <c r="D263" s="36">
        <v>325.45</v>
      </c>
      <c r="E263" s="36">
        <v>318.45</v>
      </c>
      <c r="F263" s="36">
        <v>312</v>
      </c>
      <c r="G263" s="36">
        <v>305</v>
      </c>
      <c r="H263" s="36">
        <v>331.9</v>
      </c>
      <c r="I263" s="36">
        <v>338.9</v>
      </c>
      <c r="J263" s="36">
        <v>345.34999999999997</v>
      </c>
      <c r="K263" s="31">
        <v>332.45</v>
      </c>
      <c r="L263" s="31">
        <v>319</v>
      </c>
      <c r="M263" s="31">
        <v>3.87677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917.3</v>
      </c>
      <c r="D264" s="36">
        <v>920.05000000000007</v>
      </c>
      <c r="E264" s="36">
        <v>900.10000000000014</v>
      </c>
      <c r="F264" s="36">
        <v>882.90000000000009</v>
      </c>
      <c r="G264" s="36">
        <v>862.95000000000016</v>
      </c>
      <c r="H264" s="36">
        <v>937.25000000000011</v>
      </c>
      <c r="I264" s="36">
        <v>957.20000000000016</v>
      </c>
      <c r="J264" s="36">
        <v>974.40000000000009</v>
      </c>
      <c r="K264" s="31">
        <v>940</v>
      </c>
      <c r="L264" s="31">
        <v>902.85</v>
      </c>
      <c r="M264" s="31">
        <v>1.4323300000000001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391.45</v>
      </c>
      <c r="D265" s="36">
        <v>393.34999999999997</v>
      </c>
      <c r="E265" s="36">
        <v>386.09999999999991</v>
      </c>
      <c r="F265" s="36">
        <v>380.74999999999994</v>
      </c>
      <c r="G265" s="36">
        <v>373.49999999999989</v>
      </c>
      <c r="H265" s="36">
        <v>398.69999999999993</v>
      </c>
      <c r="I265" s="36">
        <v>405.95000000000005</v>
      </c>
      <c r="J265" s="36">
        <v>411.29999999999995</v>
      </c>
      <c r="K265" s="31">
        <v>400.6</v>
      </c>
      <c r="L265" s="31">
        <v>388</v>
      </c>
      <c r="M265" s="31">
        <v>24.53321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107.55</v>
      </c>
      <c r="D266" s="36">
        <v>108.14999999999999</v>
      </c>
      <c r="E266" s="36">
        <v>106.44999999999999</v>
      </c>
      <c r="F266" s="36">
        <v>105.35</v>
      </c>
      <c r="G266" s="36">
        <v>103.64999999999999</v>
      </c>
      <c r="H266" s="36">
        <v>109.24999999999999</v>
      </c>
      <c r="I266" s="36">
        <v>110.95</v>
      </c>
      <c r="J266" s="36">
        <v>112.04999999999998</v>
      </c>
      <c r="K266" s="31">
        <v>109.85</v>
      </c>
      <c r="L266" s="31">
        <v>107.05</v>
      </c>
      <c r="M266" s="31">
        <v>25.77272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506.85</v>
      </c>
      <c r="D267" s="36">
        <v>507.88333333333327</v>
      </c>
      <c r="E267" s="36">
        <v>495.76666666666654</v>
      </c>
      <c r="F267" s="36">
        <v>484.68333333333328</v>
      </c>
      <c r="G267" s="36">
        <v>472.56666666666655</v>
      </c>
      <c r="H267" s="36">
        <v>518.96666666666647</v>
      </c>
      <c r="I267" s="36">
        <v>531.08333333333326</v>
      </c>
      <c r="J267" s="36">
        <v>542.16666666666652</v>
      </c>
      <c r="K267" s="31">
        <v>520</v>
      </c>
      <c r="L267" s="31">
        <v>496.8</v>
      </c>
      <c r="M267" s="31">
        <v>57.035299999999999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822.1</v>
      </c>
      <c r="D268" s="36">
        <v>827.18333333333339</v>
      </c>
      <c r="E268" s="36">
        <v>812.91666666666674</v>
      </c>
      <c r="F268" s="36">
        <v>803.73333333333335</v>
      </c>
      <c r="G268" s="36">
        <v>789.4666666666667</v>
      </c>
      <c r="H268" s="36">
        <v>836.36666666666679</v>
      </c>
      <c r="I268" s="36">
        <v>850.63333333333344</v>
      </c>
      <c r="J268" s="36">
        <v>859.81666666666683</v>
      </c>
      <c r="K268" s="31">
        <v>841.45</v>
      </c>
      <c r="L268" s="31">
        <v>818</v>
      </c>
      <c r="M268" s="31">
        <v>22.948049999999999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474.7</v>
      </c>
      <c r="D269" s="36">
        <v>476.60000000000008</v>
      </c>
      <c r="E269" s="36">
        <v>469.20000000000016</v>
      </c>
      <c r="F269" s="36">
        <v>463.7000000000001</v>
      </c>
      <c r="G269" s="36">
        <v>456.30000000000018</v>
      </c>
      <c r="H269" s="36">
        <v>482.10000000000014</v>
      </c>
      <c r="I269" s="36">
        <v>489.50000000000011</v>
      </c>
      <c r="J269" s="36">
        <v>495.00000000000011</v>
      </c>
      <c r="K269" s="31">
        <v>484</v>
      </c>
      <c r="L269" s="31">
        <v>471.1</v>
      </c>
      <c r="M269" s="31">
        <v>40.240200000000002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436.55</v>
      </c>
      <c r="D270" s="36">
        <v>440.68333333333334</v>
      </c>
      <c r="E270" s="36">
        <v>429.86666666666667</v>
      </c>
      <c r="F270" s="36">
        <v>423.18333333333334</v>
      </c>
      <c r="G270" s="36">
        <v>412.36666666666667</v>
      </c>
      <c r="H270" s="36">
        <v>447.36666666666667</v>
      </c>
      <c r="I270" s="36">
        <v>458.18333333333339</v>
      </c>
      <c r="J270" s="36">
        <v>464.86666666666667</v>
      </c>
      <c r="K270" s="31">
        <v>451.5</v>
      </c>
      <c r="L270" s="31">
        <v>434</v>
      </c>
      <c r="M270" s="31">
        <v>1.36924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570.5</v>
      </c>
      <c r="D271" s="36">
        <v>571.2166666666667</v>
      </c>
      <c r="E271" s="36">
        <v>565.18333333333339</v>
      </c>
      <c r="F271" s="36">
        <v>559.86666666666667</v>
      </c>
      <c r="G271" s="36">
        <v>553.83333333333337</v>
      </c>
      <c r="H271" s="36">
        <v>576.53333333333342</v>
      </c>
      <c r="I271" s="36">
        <v>582.56666666666672</v>
      </c>
      <c r="J271" s="36">
        <v>587.88333333333344</v>
      </c>
      <c r="K271" s="31">
        <v>577.25</v>
      </c>
      <c r="L271" s="31">
        <v>565.9</v>
      </c>
      <c r="M271" s="31">
        <v>1.63585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893.6</v>
      </c>
      <c r="D272" s="36">
        <v>884.16666666666663</v>
      </c>
      <c r="E272" s="36">
        <v>838.33333333333326</v>
      </c>
      <c r="F272" s="36">
        <v>783.06666666666661</v>
      </c>
      <c r="G272" s="36">
        <v>737.23333333333323</v>
      </c>
      <c r="H272" s="36">
        <v>939.43333333333328</v>
      </c>
      <c r="I272" s="36">
        <v>985.26666666666654</v>
      </c>
      <c r="J272" s="36">
        <v>1040.5333333333333</v>
      </c>
      <c r="K272" s="31">
        <v>930</v>
      </c>
      <c r="L272" s="31">
        <v>828.9</v>
      </c>
      <c r="M272" s="31">
        <v>50.649380000000001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461.7</v>
      </c>
      <c r="D273" s="36">
        <v>472.13333333333338</v>
      </c>
      <c r="E273" s="36">
        <v>446.56666666666678</v>
      </c>
      <c r="F273" s="36">
        <v>431.43333333333339</v>
      </c>
      <c r="G273" s="36">
        <v>405.86666666666679</v>
      </c>
      <c r="H273" s="36">
        <v>487.26666666666677</v>
      </c>
      <c r="I273" s="36">
        <v>512.83333333333337</v>
      </c>
      <c r="J273" s="36">
        <v>527.9666666666667</v>
      </c>
      <c r="K273" s="31">
        <v>497.7</v>
      </c>
      <c r="L273" s="31">
        <v>457</v>
      </c>
      <c r="M273" s="31">
        <v>9.54298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766.65</v>
      </c>
      <c r="D274" s="36">
        <v>771.4</v>
      </c>
      <c r="E274" s="36">
        <v>760.8</v>
      </c>
      <c r="F274" s="36">
        <v>754.94999999999993</v>
      </c>
      <c r="G274" s="36">
        <v>744.34999999999991</v>
      </c>
      <c r="H274" s="36">
        <v>777.25</v>
      </c>
      <c r="I274" s="36">
        <v>787.85000000000014</v>
      </c>
      <c r="J274" s="36">
        <v>793.7</v>
      </c>
      <c r="K274" s="31">
        <v>782</v>
      </c>
      <c r="L274" s="31">
        <v>765.55</v>
      </c>
      <c r="M274" s="31">
        <v>3.0741200000000002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1279.6500000000001</v>
      </c>
      <c r="D275" s="36">
        <v>1287.3333333333335</v>
      </c>
      <c r="E275" s="36">
        <v>1264.9666666666669</v>
      </c>
      <c r="F275" s="36">
        <v>1250.2833333333335</v>
      </c>
      <c r="G275" s="36">
        <v>1227.916666666667</v>
      </c>
      <c r="H275" s="36">
        <v>1302.0166666666669</v>
      </c>
      <c r="I275" s="36">
        <v>1324.3833333333337</v>
      </c>
      <c r="J275" s="36">
        <v>1339.0666666666668</v>
      </c>
      <c r="K275" s="31">
        <v>1309.7</v>
      </c>
      <c r="L275" s="31">
        <v>1272.6500000000001</v>
      </c>
      <c r="M275" s="31">
        <v>1.3391999999999999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849.8</v>
      </c>
      <c r="D276" s="36">
        <v>861.33333333333337</v>
      </c>
      <c r="E276" s="36">
        <v>834.66666666666674</v>
      </c>
      <c r="F276" s="36">
        <v>819.53333333333342</v>
      </c>
      <c r="G276" s="36">
        <v>792.86666666666679</v>
      </c>
      <c r="H276" s="36">
        <v>876.4666666666667</v>
      </c>
      <c r="I276" s="36">
        <v>903.13333333333344</v>
      </c>
      <c r="J276" s="36">
        <v>918.26666666666665</v>
      </c>
      <c r="K276" s="31">
        <v>888</v>
      </c>
      <c r="L276" s="31">
        <v>846.2</v>
      </c>
      <c r="M276" s="31">
        <v>3.4406400000000001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352.05</v>
      </c>
      <c r="D277" s="36">
        <v>354.83333333333331</v>
      </c>
      <c r="E277" s="36">
        <v>340.96666666666664</v>
      </c>
      <c r="F277" s="36">
        <v>329.88333333333333</v>
      </c>
      <c r="G277" s="36">
        <v>316.01666666666665</v>
      </c>
      <c r="H277" s="36">
        <v>365.91666666666663</v>
      </c>
      <c r="I277" s="36">
        <v>379.7833333333333</v>
      </c>
      <c r="J277" s="36">
        <v>390.86666666666662</v>
      </c>
      <c r="K277" s="31">
        <v>368.7</v>
      </c>
      <c r="L277" s="31">
        <v>343.75</v>
      </c>
      <c r="M277" s="31">
        <v>172.58387999999999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316.55</v>
      </c>
      <c r="D278" s="36">
        <v>316.48333333333329</v>
      </c>
      <c r="E278" s="36">
        <v>310.96666666666658</v>
      </c>
      <c r="F278" s="36">
        <v>305.38333333333327</v>
      </c>
      <c r="G278" s="36">
        <v>299.86666666666656</v>
      </c>
      <c r="H278" s="36">
        <v>322.06666666666661</v>
      </c>
      <c r="I278" s="36">
        <v>327.58333333333337</v>
      </c>
      <c r="J278" s="36">
        <v>333.16666666666663</v>
      </c>
      <c r="K278" s="31">
        <v>322</v>
      </c>
      <c r="L278" s="31">
        <v>310.89999999999998</v>
      </c>
      <c r="M278" s="31">
        <v>8.7934999999999999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185.3</v>
      </c>
      <c r="D279" s="36">
        <v>185.56666666666669</v>
      </c>
      <c r="E279" s="36">
        <v>182.78333333333339</v>
      </c>
      <c r="F279" s="36">
        <v>180.26666666666671</v>
      </c>
      <c r="G279" s="36">
        <v>177.48333333333341</v>
      </c>
      <c r="H279" s="36">
        <v>188.08333333333337</v>
      </c>
      <c r="I279" s="36">
        <v>190.86666666666667</v>
      </c>
      <c r="J279" s="36">
        <v>193.38333333333335</v>
      </c>
      <c r="K279" s="31">
        <v>188.35</v>
      </c>
      <c r="L279" s="31">
        <v>183.05</v>
      </c>
      <c r="M279" s="31">
        <v>13.071540000000001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660.65</v>
      </c>
      <c r="D280" s="36">
        <v>668.55000000000007</v>
      </c>
      <c r="E280" s="36">
        <v>652.10000000000014</v>
      </c>
      <c r="F280" s="36">
        <v>643.55000000000007</v>
      </c>
      <c r="G280" s="36">
        <v>627.10000000000014</v>
      </c>
      <c r="H280" s="36">
        <v>677.10000000000014</v>
      </c>
      <c r="I280" s="36">
        <v>693.55000000000018</v>
      </c>
      <c r="J280" s="36">
        <v>702.10000000000014</v>
      </c>
      <c r="K280" s="31">
        <v>685</v>
      </c>
      <c r="L280" s="31">
        <v>660</v>
      </c>
      <c r="M280" s="31">
        <v>9.7362800000000007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3228.35</v>
      </c>
      <c r="D281" s="36">
        <v>3272.35</v>
      </c>
      <c r="E281" s="36">
        <v>3174.8999999999996</v>
      </c>
      <c r="F281" s="36">
        <v>3121.45</v>
      </c>
      <c r="G281" s="36">
        <v>3023.9999999999995</v>
      </c>
      <c r="H281" s="36">
        <v>3325.7999999999997</v>
      </c>
      <c r="I281" s="36">
        <v>3423.2499999999995</v>
      </c>
      <c r="J281" s="36">
        <v>3476.7</v>
      </c>
      <c r="K281" s="31">
        <v>3369.8</v>
      </c>
      <c r="L281" s="31">
        <v>3218.9</v>
      </c>
      <c r="M281" s="31">
        <v>1.7702800000000001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663.5</v>
      </c>
      <c r="D282" s="36">
        <v>668.65</v>
      </c>
      <c r="E282" s="36">
        <v>654.84999999999991</v>
      </c>
      <c r="F282" s="36">
        <v>646.19999999999993</v>
      </c>
      <c r="G282" s="36">
        <v>632.39999999999986</v>
      </c>
      <c r="H282" s="36">
        <v>677.3</v>
      </c>
      <c r="I282" s="36">
        <v>691.09999999999991</v>
      </c>
      <c r="J282" s="36">
        <v>699.75</v>
      </c>
      <c r="K282" s="31">
        <v>682.45</v>
      </c>
      <c r="L282" s="31">
        <v>660</v>
      </c>
      <c r="M282" s="31">
        <v>0.13222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666.05</v>
      </c>
      <c r="D283" s="36">
        <v>662.68333333333328</v>
      </c>
      <c r="E283" s="36">
        <v>655.36666666666656</v>
      </c>
      <c r="F283" s="36">
        <v>644.68333333333328</v>
      </c>
      <c r="G283" s="36">
        <v>637.36666666666656</v>
      </c>
      <c r="H283" s="36">
        <v>673.36666666666656</v>
      </c>
      <c r="I283" s="36">
        <v>680.68333333333339</v>
      </c>
      <c r="J283" s="36">
        <v>691.36666666666656</v>
      </c>
      <c r="K283" s="31">
        <v>670</v>
      </c>
      <c r="L283" s="31">
        <v>652</v>
      </c>
      <c r="M283" s="31">
        <v>4.2874699999999999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285.35000000000002</v>
      </c>
      <c r="D284" s="36">
        <v>284.78333333333336</v>
      </c>
      <c r="E284" s="36">
        <v>278.16666666666674</v>
      </c>
      <c r="F284" s="36">
        <v>270.98333333333341</v>
      </c>
      <c r="G284" s="36">
        <v>264.36666666666679</v>
      </c>
      <c r="H284" s="36">
        <v>291.9666666666667</v>
      </c>
      <c r="I284" s="36">
        <v>298.58333333333337</v>
      </c>
      <c r="J284" s="36">
        <v>305.76666666666665</v>
      </c>
      <c r="K284" s="31">
        <v>291.39999999999998</v>
      </c>
      <c r="L284" s="31">
        <v>277.60000000000002</v>
      </c>
      <c r="M284" s="31">
        <v>14.78186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1729.7</v>
      </c>
      <c r="D285" s="36">
        <v>1753.5166666666667</v>
      </c>
      <c r="E285" s="36">
        <v>1703.2333333333333</v>
      </c>
      <c r="F285" s="36">
        <v>1676.7666666666667</v>
      </c>
      <c r="G285" s="36">
        <v>1626.4833333333333</v>
      </c>
      <c r="H285" s="36">
        <v>1779.9833333333333</v>
      </c>
      <c r="I285" s="36">
        <v>1830.2666666666667</v>
      </c>
      <c r="J285" s="36">
        <v>1856.7333333333333</v>
      </c>
      <c r="K285" s="31">
        <v>1803.8</v>
      </c>
      <c r="L285" s="31">
        <v>1727.05</v>
      </c>
      <c r="M285" s="31">
        <v>45.42774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1711</v>
      </c>
      <c r="D286" s="36">
        <v>1694.75</v>
      </c>
      <c r="E286" s="36">
        <v>1668.5</v>
      </c>
      <c r="F286" s="36">
        <v>1626</v>
      </c>
      <c r="G286" s="36">
        <v>1599.75</v>
      </c>
      <c r="H286" s="36">
        <v>1737.25</v>
      </c>
      <c r="I286" s="36">
        <v>1763.5</v>
      </c>
      <c r="J286" s="36">
        <v>1806</v>
      </c>
      <c r="K286" s="31">
        <v>1721</v>
      </c>
      <c r="L286" s="31">
        <v>1652.25</v>
      </c>
      <c r="M286" s="31">
        <v>17.608160000000002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359.8</v>
      </c>
      <c r="D287" s="36">
        <v>360.73333333333335</v>
      </c>
      <c r="E287" s="36">
        <v>357.56666666666672</v>
      </c>
      <c r="F287" s="36">
        <v>355.33333333333337</v>
      </c>
      <c r="G287" s="36">
        <v>352.16666666666674</v>
      </c>
      <c r="H287" s="36">
        <v>362.9666666666667</v>
      </c>
      <c r="I287" s="36">
        <v>366.13333333333333</v>
      </c>
      <c r="J287" s="36">
        <v>368.36666666666667</v>
      </c>
      <c r="K287" s="31">
        <v>363.9</v>
      </c>
      <c r="L287" s="31">
        <v>358.5</v>
      </c>
      <c r="M287" s="31">
        <v>1.8949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2127.85</v>
      </c>
      <c r="D288" s="36">
        <v>2135.2166666666667</v>
      </c>
      <c r="E288" s="36">
        <v>2096.4333333333334</v>
      </c>
      <c r="F288" s="36">
        <v>2065.0166666666669</v>
      </c>
      <c r="G288" s="36">
        <v>2026.2333333333336</v>
      </c>
      <c r="H288" s="36">
        <v>2166.6333333333332</v>
      </c>
      <c r="I288" s="36">
        <v>2205.416666666667</v>
      </c>
      <c r="J288" s="36">
        <v>2236.833333333333</v>
      </c>
      <c r="K288" s="31">
        <v>2174</v>
      </c>
      <c r="L288" s="31">
        <v>2103.8000000000002</v>
      </c>
      <c r="M288" s="31">
        <v>0.51405999999999996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3938.7</v>
      </c>
      <c r="D289" s="36">
        <v>3980.6833333333329</v>
      </c>
      <c r="E289" s="36">
        <v>3879.516666666666</v>
      </c>
      <c r="F289" s="36">
        <v>3820.333333333333</v>
      </c>
      <c r="G289" s="36">
        <v>3719.1666666666661</v>
      </c>
      <c r="H289" s="36">
        <v>4039.8666666666659</v>
      </c>
      <c r="I289" s="36">
        <v>4141.0333333333328</v>
      </c>
      <c r="J289" s="36">
        <v>4200.2166666666653</v>
      </c>
      <c r="K289" s="31">
        <v>4081.85</v>
      </c>
      <c r="L289" s="31">
        <v>3921.5</v>
      </c>
      <c r="M289" s="31">
        <v>0.55006999999999995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172.9</v>
      </c>
      <c r="D290" s="36">
        <v>174.29999999999998</v>
      </c>
      <c r="E290" s="36">
        <v>170.59999999999997</v>
      </c>
      <c r="F290" s="36">
        <v>168.29999999999998</v>
      </c>
      <c r="G290" s="36">
        <v>164.59999999999997</v>
      </c>
      <c r="H290" s="36">
        <v>176.59999999999997</v>
      </c>
      <c r="I290" s="36">
        <v>180.29999999999995</v>
      </c>
      <c r="J290" s="36">
        <v>182.59999999999997</v>
      </c>
      <c r="K290" s="31">
        <v>178</v>
      </c>
      <c r="L290" s="31">
        <v>172</v>
      </c>
      <c r="M290" s="31">
        <v>60.313279999999999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5562.25</v>
      </c>
      <c r="D291" s="36">
        <v>5568.916666666667</v>
      </c>
      <c r="E291" s="36">
        <v>5529.3833333333341</v>
      </c>
      <c r="F291" s="36">
        <v>5496.5166666666673</v>
      </c>
      <c r="G291" s="36">
        <v>5456.9833333333345</v>
      </c>
      <c r="H291" s="36">
        <v>5601.7833333333338</v>
      </c>
      <c r="I291" s="36">
        <v>5641.3166666666666</v>
      </c>
      <c r="J291" s="36">
        <v>5674.1833333333334</v>
      </c>
      <c r="K291" s="31">
        <v>5608.45</v>
      </c>
      <c r="L291" s="31">
        <v>5536.05</v>
      </c>
      <c r="M291" s="31">
        <v>0.56852999999999998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13827.8</v>
      </c>
      <c r="D292" s="36">
        <v>13936.75</v>
      </c>
      <c r="E292" s="36">
        <v>13663.45</v>
      </c>
      <c r="F292" s="36">
        <v>13499.1</v>
      </c>
      <c r="G292" s="36">
        <v>13225.800000000001</v>
      </c>
      <c r="H292" s="36">
        <v>14101.1</v>
      </c>
      <c r="I292" s="36">
        <v>14374.4</v>
      </c>
      <c r="J292" s="36">
        <v>14538.75</v>
      </c>
      <c r="K292" s="31">
        <v>14210.05</v>
      </c>
      <c r="L292" s="31">
        <v>13772.4</v>
      </c>
      <c r="M292" s="31">
        <v>5.0599999999999999E-2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3335.5</v>
      </c>
      <c r="D293" s="36">
        <v>3349.0499999999997</v>
      </c>
      <c r="E293" s="36">
        <v>3280.2999999999993</v>
      </c>
      <c r="F293" s="36">
        <v>3225.0999999999995</v>
      </c>
      <c r="G293" s="36">
        <v>3156.349999999999</v>
      </c>
      <c r="H293" s="36">
        <v>3404.2499999999995</v>
      </c>
      <c r="I293" s="36">
        <v>3473.0000000000005</v>
      </c>
      <c r="J293" s="36">
        <v>3528.2</v>
      </c>
      <c r="K293" s="31">
        <v>3417.8</v>
      </c>
      <c r="L293" s="31">
        <v>3293.85</v>
      </c>
      <c r="M293" s="31">
        <v>34.717269999999999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521.04999999999995</v>
      </c>
      <c r="D294" s="36">
        <v>527.56666666666661</v>
      </c>
      <c r="E294" s="36">
        <v>512.33333333333326</v>
      </c>
      <c r="F294" s="36">
        <v>503.61666666666667</v>
      </c>
      <c r="G294" s="36">
        <v>488.38333333333333</v>
      </c>
      <c r="H294" s="36">
        <v>536.28333333333319</v>
      </c>
      <c r="I294" s="36">
        <v>551.51666666666654</v>
      </c>
      <c r="J294" s="36">
        <v>560.23333333333312</v>
      </c>
      <c r="K294" s="31">
        <v>542.79999999999995</v>
      </c>
      <c r="L294" s="31">
        <v>518.85</v>
      </c>
      <c r="M294" s="31">
        <v>12.73944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395.05</v>
      </c>
      <c r="D295" s="36">
        <v>396.16666666666669</v>
      </c>
      <c r="E295" s="36">
        <v>392.43333333333339</v>
      </c>
      <c r="F295" s="36">
        <v>389.81666666666672</v>
      </c>
      <c r="G295" s="36">
        <v>386.08333333333343</v>
      </c>
      <c r="H295" s="36">
        <v>398.78333333333336</v>
      </c>
      <c r="I295" s="36">
        <v>402.51666666666659</v>
      </c>
      <c r="J295" s="36">
        <v>405.13333333333333</v>
      </c>
      <c r="K295" s="31">
        <v>399.9</v>
      </c>
      <c r="L295" s="31">
        <v>393.55</v>
      </c>
      <c r="M295" s="31">
        <v>6.5004600000000003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261.64999999999998</v>
      </c>
      <c r="D296" s="36">
        <v>263.75</v>
      </c>
      <c r="E296" s="36">
        <v>258.64999999999998</v>
      </c>
      <c r="F296" s="36">
        <v>255.64999999999998</v>
      </c>
      <c r="G296" s="36">
        <v>250.54999999999995</v>
      </c>
      <c r="H296" s="36">
        <v>266.75</v>
      </c>
      <c r="I296" s="36">
        <v>271.85000000000002</v>
      </c>
      <c r="J296" s="36">
        <v>274.85000000000002</v>
      </c>
      <c r="K296" s="31">
        <v>268.85000000000002</v>
      </c>
      <c r="L296" s="31">
        <v>260.75</v>
      </c>
      <c r="M296" s="31">
        <v>6.4418800000000003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138.30000000000001</v>
      </c>
      <c r="D297" s="36">
        <v>138.10000000000002</v>
      </c>
      <c r="E297" s="36">
        <v>136.55000000000004</v>
      </c>
      <c r="F297" s="36">
        <v>134.80000000000001</v>
      </c>
      <c r="G297" s="36">
        <v>133.25000000000003</v>
      </c>
      <c r="H297" s="36">
        <v>139.85000000000005</v>
      </c>
      <c r="I297" s="36">
        <v>141.4</v>
      </c>
      <c r="J297" s="36">
        <v>143.15000000000006</v>
      </c>
      <c r="K297" s="31">
        <v>139.65</v>
      </c>
      <c r="L297" s="31">
        <v>136.35</v>
      </c>
      <c r="M297" s="31">
        <v>36.720669999999998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647.6</v>
      </c>
      <c r="D298" s="36">
        <v>648.55000000000007</v>
      </c>
      <c r="E298" s="36">
        <v>641.50000000000011</v>
      </c>
      <c r="F298" s="36">
        <v>635.40000000000009</v>
      </c>
      <c r="G298" s="36">
        <v>628.35000000000014</v>
      </c>
      <c r="H298" s="36">
        <v>654.65000000000009</v>
      </c>
      <c r="I298" s="36">
        <v>661.7</v>
      </c>
      <c r="J298" s="36">
        <v>667.80000000000007</v>
      </c>
      <c r="K298" s="31">
        <v>655.6</v>
      </c>
      <c r="L298" s="31">
        <v>642.45000000000005</v>
      </c>
      <c r="M298" s="31">
        <v>16.396129999999999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1105.25</v>
      </c>
      <c r="D299" s="36">
        <v>1107.0833333333333</v>
      </c>
      <c r="E299" s="36">
        <v>1069.1666666666665</v>
      </c>
      <c r="F299" s="36">
        <v>1033.0833333333333</v>
      </c>
      <c r="G299" s="36">
        <v>995.16666666666652</v>
      </c>
      <c r="H299" s="36">
        <v>1143.1666666666665</v>
      </c>
      <c r="I299" s="36">
        <v>1181.083333333333</v>
      </c>
      <c r="J299" s="36">
        <v>1217.1666666666665</v>
      </c>
      <c r="K299" s="31">
        <v>1145</v>
      </c>
      <c r="L299" s="31">
        <v>1071</v>
      </c>
      <c r="M299" s="31">
        <v>228.72046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5594.15</v>
      </c>
      <c r="D300" s="36">
        <v>5639.7166666666672</v>
      </c>
      <c r="E300" s="36">
        <v>5529.4333333333343</v>
      </c>
      <c r="F300" s="36">
        <v>5464.7166666666672</v>
      </c>
      <c r="G300" s="36">
        <v>5354.4333333333343</v>
      </c>
      <c r="H300" s="36">
        <v>5704.4333333333343</v>
      </c>
      <c r="I300" s="36">
        <v>5814.7166666666672</v>
      </c>
      <c r="J300" s="36">
        <v>5879.4333333333343</v>
      </c>
      <c r="K300" s="31">
        <v>5750</v>
      </c>
      <c r="L300" s="31">
        <v>5575</v>
      </c>
      <c r="M300" s="31">
        <v>0.19416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5420.8</v>
      </c>
      <c r="D301" s="36">
        <v>5437.3</v>
      </c>
      <c r="E301" s="36">
        <v>5384.6</v>
      </c>
      <c r="F301" s="36">
        <v>5348.4000000000005</v>
      </c>
      <c r="G301" s="36">
        <v>5295.7000000000007</v>
      </c>
      <c r="H301" s="36">
        <v>5473.5</v>
      </c>
      <c r="I301" s="36">
        <v>5526.1999999999989</v>
      </c>
      <c r="J301" s="36">
        <v>5562.4</v>
      </c>
      <c r="K301" s="31">
        <v>5490</v>
      </c>
      <c r="L301" s="31">
        <v>5401.1</v>
      </c>
      <c r="M301" s="31">
        <v>3.8043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1606.4</v>
      </c>
      <c r="D302" s="36">
        <v>1630.9833333333333</v>
      </c>
      <c r="E302" s="36">
        <v>1561.9666666666667</v>
      </c>
      <c r="F302" s="36">
        <v>1517.5333333333333</v>
      </c>
      <c r="G302" s="36">
        <v>1448.5166666666667</v>
      </c>
      <c r="H302" s="36">
        <v>1675.4166666666667</v>
      </c>
      <c r="I302" s="36">
        <v>1744.4333333333336</v>
      </c>
      <c r="J302" s="36">
        <v>1788.8666666666668</v>
      </c>
      <c r="K302" s="31">
        <v>1700</v>
      </c>
      <c r="L302" s="31">
        <v>1586.55</v>
      </c>
      <c r="M302" s="31">
        <v>64.542119999999997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1237.4000000000001</v>
      </c>
      <c r="D303" s="36">
        <v>1230.7833333333335</v>
      </c>
      <c r="E303" s="36">
        <v>1196.616666666667</v>
      </c>
      <c r="F303" s="36">
        <v>1155.8333333333335</v>
      </c>
      <c r="G303" s="36">
        <v>1121.666666666667</v>
      </c>
      <c r="H303" s="36">
        <v>1271.5666666666671</v>
      </c>
      <c r="I303" s="36">
        <v>1305.7333333333336</v>
      </c>
      <c r="J303" s="36">
        <v>1346.5166666666671</v>
      </c>
      <c r="K303" s="31">
        <v>1264.95</v>
      </c>
      <c r="L303" s="31">
        <v>1190</v>
      </c>
      <c r="M303" s="31">
        <v>3.4668000000000001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1108.8499999999999</v>
      </c>
      <c r="D304" s="36">
        <v>1115.2833333333333</v>
      </c>
      <c r="E304" s="36">
        <v>1094.5666666666666</v>
      </c>
      <c r="F304" s="36">
        <v>1080.2833333333333</v>
      </c>
      <c r="G304" s="36">
        <v>1059.5666666666666</v>
      </c>
      <c r="H304" s="36">
        <v>1129.5666666666666</v>
      </c>
      <c r="I304" s="36">
        <v>1150.2833333333333</v>
      </c>
      <c r="J304" s="36">
        <v>1164.5666666666666</v>
      </c>
      <c r="K304" s="31">
        <v>1136</v>
      </c>
      <c r="L304" s="31">
        <v>1101</v>
      </c>
      <c r="M304" s="31">
        <v>4.1313399999999998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1478.45</v>
      </c>
      <c r="D305" s="36">
        <v>1482.8999999999999</v>
      </c>
      <c r="E305" s="36">
        <v>1466.5499999999997</v>
      </c>
      <c r="F305" s="36">
        <v>1454.6499999999999</v>
      </c>
      <c r="G305" s="36">
        <v>1438.2999999999997</v>
      </c>
      <c r="H305" s="36">
        <v>1494.7999999999997</v>
      </c>
      <c r="I305" s="36">
        <v>1511.1499999999996</v>
      </c>
      <c r="J305" s="36">
        <v>1523.0499999999997</v>
      </c>
      <c r="K305" s="31">
        <v>1499.25</v>
      </c>
      <c r="L305" s="31">
        <v>1471</v>
      </c>
      <c r="M305" s="31">
        <v>4.4862799999999998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291.85000000000002</v>
      </c>
      <c r="D306" s="36">
        <v>293.41666666666669</v>
      </c>
      <c r="E306" s="36">
        <v>288.63333333333338</v>
      </c>
      <c r="F306" s="36">
        <v>285.41666666666669</v>
      </c>
      <c r="G306" s="36">
        <v>280.63333333333338</v>
      </c>
      <c r="H306" s="36">
        <v>296.63333333333338</v>
      </c>
      <c r="I306" s="36">
        <v>301.41666666666669</v>
      </c>
      <c r="J306" s="36">
        <v>304.63333333333338</v>
      </c>
      <c r="K306" s="31">
        <v>298.2</v>
      </c>
      <c r="L306" s="31">
        <v>290.2</v>
      </c>
      <c r="M306" s="31">
        <v>31.71856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1685.9</v>
      </c>
      <c r="D307" s="36">
        <v>1701.7833333333335</v>
      </c>
      <c r="E307" s="36">
        <v>1659.666666666667</v>
      </c>
      <c r="F307" s="36">
        <v>1633.4333333333334</v>
      </c>
      <c r="G307" s="36">
        <v>1591.3166666666668</v>
      </c>
      <c r="H307" s="36">
        <v>1728.0166666666671</v>
      </c>
      <c r="I307" s="36">
        <v>1770.1333333333334</v>
      </c>
      <c r="J307" s="36">
        <v>1796.3666666666672</v>
      </c>
      <c r="K307" s="31">
        <v>1743.9</v>
      </c>
      <c r="L307" s="31">
        <v>1675.55</v>
      </c>
      <c r="M307" s="31">
        <v>25.506900000000002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425.3</v>
      </c>
      <c r="D308" s="36">
        <v>425.95</v>
      </c>
      <c r="E308" s="36">
        <v>419.9</v>
      </c>
      <c r="F308" s="36">
        <v>414.5</v>
      </c>
      <c r="G308" s="36">
        <v>408.45</v>
      </c>
      <c r="H308" s="36">
        <v>431.34999999999997</v>
      </c>
      <c r="I308" s="36">
        <v>437.40000000000003</v>
      </c>
      <c r="J308" s="36">
        <v>442.79999999999995</v>
      </c>
      <c r="K308" s="31">
        <v>432</v>
      </c>
      <c r="L308" s="31">
        <v>420.55</v>
      </c>
      <c r="M308" s="31">
        <v>1.9176299999999999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598</v>
      </c>
      <c r="D309" s="36">
        <v>597.61666666666667</v>
      </c>
      <c r="E309" s="36">
        <v>585.23333333333335</v>
      </c>
      <c r="F309" s="36">
        <v>572.4666666666667</v>
      </c>
      <c r="G309" s="36">
        <v>560.08333333333337</v>
      </c>
      <c r="H309" s="36">
        <v>610.38333333333333</v>
      </c>
      <c r="I309" s="36">
        <v>622.76666666666677</v>
      </c>
      <c r="J309" s="36">
        <v>635.5333333333333</v>
      </c>
      <c r="K309" s="31">
        <v>610</v>
      </c>
      <c r="L309" s="31">
        <v>584.85</v>
      </c>
      <c r="M309" s="31">
        <v>2.4252699999999998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395.95</v>
      </c>
      <c r="D310" s="36">
        <v>398.65000000000003</v>
      </c>
      <c r="E310" s="36">
        <v>392.35000000000008</v>
      </c>
      <c r="F310" s="36">
        <v>388.75000000000006</v>
      </c>
      <c r="G310" s="36">
        <v>382.4500000000001</v>
      </c>
      <c r="H310" s="36">
        <v>402.25000000000006</v>
      </c>
      <c r="I310" s="36">
        <v>408.55</v>
      </c>
      <c r="J310" s="36">
        <v>412.15000000000003</v>
      </c>
      <c r="K310" s="31">
        <v>404.95</v>
      </c>
      <c r="L310" s="31">
        <v>395.05</v>
      </c>
      <c r="M310" s="31">
        <v>1.5980099999999999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182.8</v>
      </c>
      <c r="D311" s="36">
        <v>185.53333333333333</v>
      </c>
      <c r="E311" s="36">
        <v>178.56666666666666</v>
      </c>
      <c r="F311" s="36">
        <v>174.33333333333334</v>
      </c>
      <c r="G311" s="36">
        <v>167.36666666666667</v>
      </c>
      <c r="H311" s="36">
        <v>189.76666666666665</v>
      </c>
      <c r="I311" s="36">
        <v>196.73333333333329</v>
      </c>
      <c r="J311" s="36">
        <v>200.96666666666664</v>
      </c>
      <c r="K311" s="31">
        <v>192.5</v>
      </c>
      <c r="L311" s="31">
        <v>181.3</v>
      </c>
      <c r="M311" s="31">
        <v>316.18644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200.85</v>
      </c>
      <c r="D312" s="36">
        <v>202.04999999999998</v>
      </c>
      <c r="E312" s="36">
        <v>197.29999999999995</v>
      </c>
      <c r="F312" s="36">
        <v>193.74999999999997</v>
      </c>
      <c r="G312" s="36">
        <v>188.99999999999994</v>
      </c>
      <c r="H312" s="36">
        <v>205.59999999999997</v>
      </c>
      <c r="I312" s="36">
        <v>210.35000000000002</v>
      </c>
      <c r="J312" s="36">
        <v>213.89999999999998</v>
      </c>
      <c r="K312" s="31">
        <v>206.8</v>
      </c>
      <c r="L312" s="31">
        <v>198.5</v>
      </c>
      <c r="M312" s="31">
        <v>45.962829999999997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2249.75</v>
      </c>
      <c r="D313" s="36">
        <v>2237.5666666666666</v>
      </c>
      <c r="E313" s="36">
        <v>2177.7333333333331</v>
      </c>
      <c r="F313" s="36">
        <v>2105.7166666666667</v>
      </c>
      <c r="G313" s="36">
        <v>2045.8833333333332</v>
      </c>
      <c r="H313" s="36">
        <v>2309.583333333333</v>
      </c>
      <c r="I313" s="36">
        <v>2369.416666666667</v>
      </c>
      <c r="J313" s="36">
        <v>2441.4333333333329</v>
      </c>
      <c r="K313" s="31">
        <v>2297.4</v>
      </c>
      <c r="L313" s="31">
        <v>2165.5500000000002</v>
      </c>
      <c r="M313" s="31">
        <v>19.486080000000001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522.4</v>
      </c>
      <c r="D314" s="36">
        <v>524.04999999999995</v>
      </c>
      <c r="E314" s="36">
        <v>519.29999999999995</v>
      </c>
      <c r="F314" s="36">
        <v>516.20000000000005</v>
      </c>
      <c r="G314" s="36">
        <v>511.45000000000005</v>
      </c>
      <c r="H314" s="36">
        <v>527.14999999999986</v>
      </c>
      <c r="I314" s="36">
        <v>531.89999999999986</v>
      </c>
      <c r="J314" s="36">
        <v>534.99999999999977</v>
      </c>
      <c r="K314" s="31">
        <v>528.79999999999995</v>
      </c>
      <c r="L314" s="31">
        <v>520.95000000000005</v>
      </c>
      <c r="M314" s="31">
        <v>10.622059999999999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10743.9</v>
      </c>
      <c r="D315" s="36">
        <v>10794.95</v>
      </c>
      <c r="E315" s="36">
        <v>10638.900000000001</v>
      </c>
      <c r="F315" s="36">
        <v>10533.900000000001</v>
      </c>
      <c r="G315" s="36">
        <v>10377.850000000002</v>
      </c>
      <c r="H315" s="36">
        <v>10899.95</v>
      </c>
      <c r="I315" s="36">
        <v>11056</v>
      </c>
      <c r="J315" s="36">
        <v>11161</v>
      </c>
      <c r="K315" s="31">
        <v>10951</v>
      </c>
      <c r="L315" s="31">
        <v>10689.95</v>
      </c>
      <c r="M315" s="31">
        <v>5.5708200000000003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2945.55</v>
      </c>
      <c r="D316" s="36">
        <v>2950.4166666666665</v>
      </c>
      <c r="E316" s="36">
        <v>2918.4833333333331</v>
      </c>
      <c r="F316" s="36">
        <v>2891.4166666666665</v>
      </c>
      <c r="G316" s="36">
        <v>2859.4833333333331</v>
      </c>
      <c r="H316" s="36">
        <v>2977.4833333333331</v>
      </c>
      <c r="I316" s="36">
        <v>3009.4166666666665</v>
      </c>
      <c r="J316" s="36">
        <v>3036.4833333333331</v>
      </c>
      <c r="K316" s="31">
        <v>2982.35</v>
      </c>
      <c r="L316" s="31">
        <v>2923.35</v>
      </c>
      <c r="M316" s="31">
        <v>0.32134000000000001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996</v>
      </c>
      <c r="D317" s="36">
        <v>987.93333333333339</v>
      </c>
      <c r="E317" s="36">
        <v>969.96666666666681</v>
      </c>
      <c r="F317" s="36">
        <v>943.93333333333339</v>
      </c>
      <c r="G317" s="36">
        <v>925.96666666666681</v>
      </c>
      <c r="H317" s="36">
        <v>1013.9666666666668</v>
      </c>
      <c r="I317" s="36">
        <v>1031.9333333333334</v>
      </c>
      <c r="J317" s="36">
        <v>1057.9666666666667</v>
      </c>
      <c r="K317" s="31">
        <v>1005.9</v>
      </c>
      <c r="L317" s="31">
        <v>961.9</v>
      </c>
      <c r="M317" s="31">
        <v>33.370919999999998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862.3</v>
      </c>
      <c r="D318" s="36">
        <v>857.55000000000007</v>
      </c>
      <c r="E318" s="36">
        <v>837.10000000000014</v>
      </c>
      <c r="F318" s="36">
        <v>811.90000000000009</v>
      </c>
      <c r="G318" s="36">
        <v>791.45000000000016</v>
      </c>
      <c r="H318" s="36">
        <v>882.75000000000011</v>
      </c>
      <c r="I318" s="36">
        <v>903.20000000000016</v>
      </c>
      <c r="J318" s="36">
        <v>928.40000000000009</v>
      </c>
      <c r="K318" s="31">
        <v>878</v>
      </c>
      <c r="L318" s="31">
        <v>832.35</v>
      </c>
      <c r="M318" s="31">
        <v>22.251580000000001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2185.15</v>
      </c>
      <c r="D319" s="36">
        <v>2179.0666666666666</v>
      </c>
      <c r="E319" s="36">
        <v>2146.1333333333332</v>
      </c>
      <c r="F319" s="36">
        <v>2107.1166666666668</v>
      </c>
      <c r="G319" s="36">
        <v>2074.1833333333334</v>
      </c>
      <c r="H319" s="36">
        <v>2218.083333333333</v>
      </c>
      <c r="I319" s="36">
        <v>2251.0166666666664</v>
      </c>
      <c r="J319" s="36">
        <v>2290.0333333333328</v>
      </c>
      <c r="K319" s="31">
        <v>2212</v>
      </c>
      <c r="L319" s="31">
        <v>2140.0500000000002</v>
      </c>
      <c r="M319" s="31">
        <v>8.1351899999999997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628.85</v>
      </c>
      <c r="D320" s="36">
        <v>632.93333333333328</v>
      </c>
      <c r="E320" s="36">
        <v>615.11666666666656</v>
      </c>
      <c r="F320" s="36">
        <v>601.38333333333333</v>
      </c>
      <c r="G320" s="36">
        <v>583.56666666666661</v>
      </c>
      <c r="H320" s="36">
        <v>646.66666666666652</v>
      </c>
      <c r="I320" s="36">
        <v>664.48333333333335</v>
      </c>
      <c r="J320" s="36">
        <v>678.21666666666647</v>
      </c>
      <c r="K320" s="31">
        <v>650.75</v>
      </c>
      <c r="L320" s="31">
        <v>619.20000000000005</v>
      </c>
      <c r="M320" s="31">
        <v>5.7860500000000004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1008.75</v>
      </c>
      <c r="D321" s="36">
        <v>1008.25</v>
      </c>
      <c r="E321" s="36">
        <v>995.5</v>
      </c>
      <c r="F321" s="36">
        <v>982.25</v>
      </c>
      <c r="G321" s="36">
        <v>969.5</v>
      </c>
      <c r="H321" s="36">
        <v>1021.5</v>
      </c>
      <c r="I321" s="36">
        <v>1034.25</v>
      </c>
      <c r="J321" s="36">
        <v>1047.5</v>
      </c>
      <c r="K321" s="31">
        <v>1021</v>
      </c>
      <c r="L321" s="31">
        <v>995</v>
      </c>
      <c r="M321" s="31">
        <v>0.41874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1103.5999999999999</v>
      </c>
      <c r="D322" s="36">
        <v>1096.9833333333333</v>
      </c>
      <c r="E322" s="36">
        <v>1078.9666666666667</v>
      </c>
      <c r="F322" s="36">
        <v>1054.3333333333333</v>
      </c>
      <c r="G322" s="36">
        <v>1036.3166666666666</v>
      </c>
      <c r="H322" s="36">
        <v>1121.6166666666668</v>
      </c>
      <c r="I322" s="36">
        <v>1139.6333333333337</v>
      </c>
      <c r="J322" s="36">
        <v>1164.2666666666669</v>
      </c>
      <c r="K322" s="31">
        <v>1115</v>
      </c>
      <c r="L322" s="31">
        <v>1072.3499999999999</v>
      </c>
      <c r="M322" s="31">
        <v>1.7044900000000001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1670.6</v>
      </c>
      <c r="D323" s="36">
        <v>1701.8</v>
      </c>
      <c r="E323" s="36">
        <v>1632.6</v>
      </c>
      <c r="F323" s="36">
        <v>1594.6</v>
      </c>
      <c r="G323" s="36">
        <v>1525.3999999999999</v>
      </c>
      <c r="H323" s="36">
        <v>1739.8</v>
      </c>
      <c r="I323" s="36">
        <v>1809.0000000000002</v>
      </c>
      <c r="J323" s="36">
        <v>1847</v>
      </c>
      <c r="K323" s="31">
        <v>1771</v>
      </c>
      <c r="L323" s="31">
        <v>1663.8</v>
      </c>
      <c r="M323" s="31">
        <v>3.9362300000000001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90.2</v>
      </c>
      <c r="D324" s="36">
        <v>92.216666666666654</v>
      </c>
      <c r="E324" s="36">
        <v>88.183333333333309</v>
      </c>
      <c r="F324" s="36">
        <v>86.166666666666657</v>
      </c>
      <c r="G324" s="36">
        <v>82.133333333333312</v>
      </c>
      <c r="H324" s="36">
        <v>94.233333333333306</v>
      </c>
      <c r="I324" s="36">
        <v>98.266666666666637</v>
      </c>
      <c r="J324" s="36">
        <v>100.2833333333333</v>
      </c>
      <c r="K324" s="31">
        <v>96.25</v>
      </c>
      <c r="L324" s="31">
        <v>90.2</v>
      </c>
      <c r="M324" s="31">
        <v>68.104280000000003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71.75</v>
      </c>
      <c r="D325" s="36">
        <v>71.433333333333323</v>
      </c>
      <c r="E325" s="36">
        <v>70.166666666666643</v>
      </c>
      <c r="F325" s="36">
        <v>68.583333333333314</v>
      </c>
      <c r="G325" s="36">
        <v>67.316666666666634</v>
      </c>
      <c r="H325" s="36">
        <v>73.016666666666652</v>
      </c>
      <c r="I325" s="36">
        <v>74.283333333333331</v>
      </c>
      <c r="J325" s="36">
        <v>75.86666666666666</v>
      </c>
      <c r="K325" s="31">
        <v>72.7</v>
      </c>
      <c r="L325" s="31">
        <v>69.849999999999994</v>
      </c>
      <c r="M325" s="31">
        <v>172.87586999999999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1904.4</v>
      </c>
      <c r="D326" s="36">
        <v>1879.6333333333332</v>
      </c>
      <c r="E326" s="36">
        <v>1821.0166666666664</v>
      </c>
      <c r="F326" s="36">
        <v>1737.6333333333332</v>
      </c>
      <c r="G326" s="36">
        <v>1679.0166666666664</v>
      </c>
      <c r="H326" s="36">
        <v>1963.0166666666664</v>
      </c>
      <c r="I326" s="36">
        <v>2021.6333333333332</v>
      </c>
      <c r="J326" s="36">
        <v>2105.0166666666664</v>
      </c>
      <c r="K326" s="31">
        <v>1938.25</v>
      </c>
      <c r="L326" s="31">
        <v>1796.25</v>
      </c>
      <c r="M326" s="31">
        <v>4.1992700000000003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2597.5</v>
      </c>
      <c r="D327" s="36">
        <v>2614.8166666666671</v>
      </c>
      <c r="E327" s="36">
        <v>2569.7833333333342</v>
      </c>
      <c r="F327" s="36">
        <v>2542.0666666666671</v>
      </c>
      <c r="G327" s="36">
        <v>2497.0333333333342</v>
      </c>
      <c r="H327" s="36">
        <v>2642.5333333333342</v>
      </c>
      <c r="I327" s="36">
        <v>2687.5666666666671</v>
      </c>
      <c r="J327" s="36">
        <v>2715.2833333333342</v>
      </c>
      <c r="K327" s="31">
        <v>2659.85</v>
      </c>
      <c r="L327" s="31">
        <v>2587.1</v>
      </c>
      <c r="M327" s="31">
        <v>4.2904299999999997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142483.1</v>
      </c>
      <c r="D328" s="36">
        <v>142781.04999999999</v>
      </c>
      <c r="E328" s="36">
        <v>141712.09999999998</v>
      </c>
      <c r="F328" s="36">
        <v>140941.09999999998</v>
      </c>
      <c r="G328" s="36">
        <v>139872.14999999997</v>
      </c>
      <c r="H328" s="36">
        <v>143552.04999999999</v>
      </c>
      <c r="I328" s="36">
        <v>144621</v>
      </c>
      <c r="J328" s="36">
        <v>145392</v>
      </c>
      <c r="K328" s="31">
        <v>143850</v>
      </c>
      <c r="L328" s="31">
        <v>142010.04999999999</v>
      </c>
      <c r="M328" s="31">
        <v>7.1209999999999996E-2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2004.4</v>
      </c>
      <c r="D329" s="36">
        <v>2004.8</v>
      </c>
      <c r="E329" s="36">
        <v>1986.6</v>
      </c>
      <c r="F329" s="36">
        <v>1968.8</v>
      </c>
      <c r="G329" s="36">
        <v>1950.6</v>
      </c>
      <c r="H329" s="36">
        <v>2022.6</v>
      </c>
      <c r="I329" s="36">
        <v>2040.8000000000002</v>
      </c>
      <c r="J329" s="36">
        <v>2058.6</v>
      </c>
      <c r="K329" s="31">
        <v>2023</v>
      </c>
      <c r="L329" s="31">
        <v>1987</v>
      </c>
      <c r="M329" s="31">
        <v>1.28227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3880.2</v>
      </c>
      <c r="D330" s="36">
        <v>3854.4333333333329</v>
      </c>
      <c r="E330" s="36">
        <v>3810.766666666666</v>
      </c>
      <c r="F330" s="36">
        <v>3741.333333333333</v>
      </c>
      <c r="G330" s="36">
        <v>3697.6666666666661</v>
      </c>
      <c r="H330" s="36">
        <v>3923.8666666666659</v>
      </c>
      <c r="I330" s="36">
        <v>3967.5333333333328</v>
      </c>
      <c r="J330" s="36">
        <v>4036.9666666666658</v>
      </c>
      <c r="K330" s="31">
        <v>3898.1</v>
      </c>
      <c r="L330" s="31">
        <v>3785</v>
      </c>
      <c r="M330" s="31">
        <v>6.8613999999999997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1359.75</v>
      </c>
      <c r="D331" s="36">
        <v>1381.8666666666668</v>
      </c>
      <c r="E331" s="36">
        <v>1334.9333333333336</v>
      </c>
      <c r="F331" s="36">
        <v>1310.1166666666668</v>
      </c>
      <c r="G331" s="36">
        <v>1263.1833333333336</v>
      </c>
      <c r="H331" s="36">
        <v>1406.6833333333336</v>
      </c>
      <c r="I331" s="36">
        <v>1453.616666666667</v>
      </c>
      <c r="J331" s="36">
        <v>1478.4333333333336</v>
      </c>
      <c r="K331" s="31">
        <v>1428.8</v>
      </c>
      <c r="L331" s="31">
        <v>1357.05</v>
      </c>
      <c r="M331" s="31">
        <v>5.5389699999999999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1366.25</v>
      </c>
      <c r="D332" s="36">
        <v>1369.5999999999997</v>
      </c>
      <c r="E332" s="36">
        <v>1349.4999999999993</v>
      </c>
      <c r="F332" s="36">
        <v>1332.7499999999995</v>
      </c>
      <c r="G332" s="36">
        <v>1312.6499999999992</v>
      </c>
      <c r="H332" s="36">
        <v>1386.3499999999995</v>
      </c>
      <c r="I332" s="36">
        <v>1406.4499999999998</v>
      </c>
      <c r="J332" s="36">
        <v>1423.1999999999996</v>
      </c>
      <c r="K332" s="31">
        <v>1389.7</v>
      </c>
      <c r="L332" s="31">
        <v>1352.85</v>
      </c>
      <c r="M332" s="31">
        <v>4.1106400000000001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856.65</v>
      </c>
      <c r="D333" s="36">
        <v>858.66666666666663</v>
      </c>
      <c r="E333" s="36">
        <v>847.98333333333323</v>
      </c>
      <c r="F333" s="36">
        <v>839.31666666666661</v>
      </c>
      <c r="G333" s="36">
        <v>828.63333333333321</v>
      </c>
      <c r="H333" s="36">
        <v>867.33333333333326</v>
      </c>
      <c r="I333" s="36">
        <v>878.01666666666665</v>
      </c>
      <c r="J333" s="36">
        <v>886.68333333333328</v>
      </c>
      <c r="K333" s="31">
        <v>869.35</v>
      </c>
      <c r="L333" s="31">
        <v>850</v>
      </c>
      <c r="M333" s="31">
        <v>3.26172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160.9</v>
      </c>
      <c r="D334" s="36">
        <v>160.96666666666667</v>
      </c>
      <c r="E334" s="36">
        <v>157.53333333333333</v>
      </c>
      <c r="F334" s="36">
        <v>154.16666666666666</v>
      </c>
      <c r="G334" s="36">
        <v>150.73333333333332</v>
      </c>
      <c r="H334" s="36">
        <v>164.33333333333334</v>
      </c>
      <c r="I334" s="36">
        <v>167.76666666666668</v>
      </c>
      <c r="J334" s="36">
        <v>171.13333333333335</v>
      </c>
      <c r="K334" s="31">
        <v>164.4</v>
      </c>
      <c r="L334" s="31">
        <v>157.6</v>
      </c>
      <c r="M334" s="31">
        <v>200.15275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3073.4</v>
      </c>
      <c r="D335" s="36">
        <v>3074.5666666666671</v>
      </c>
      <c r="E335" s="36">
        <v>3044.1333333333341</v>
      </c>
      <c r="F335" s="36">
        <v>3014.8666666666672</v>
      </c>
      <c r="G335" s="36">
        <v>2984.4333333333343</v>
      </c>
      <c r="H335" s="36">
        <v>3103.8333333333339</v>
      </c>
      <c r="I335" s="36">
        <v>3134.2666666666673</v>
      </c>
      <c r="J335" s="36">
        <v>3163.5333333333338</v>
      </c>
      <c r="K335" s="31">
        <v>3105</v>
      </c>
      <c r="L335" s="31">
        <v>3045.3</v>
      </c>
      <c r="M335" s="31">
        <v>5.2893299999999996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867.95</v>
      </c>
      <c r="D336" s="36">
        <v>872.30000000000007</v>
      </c>
      <c r="E336" s="36">
        <v>859.65000000000009</v>
      </c>
      <c r="F336" s="36">
        <v>851.35</v>
      </c>
      <c r="G336" s="36">
        <v>838.7</v>
      </c>
      <c r="H336" s="36">
        <v>880.60000000000014</v>
      </c>
      <c r="I336" s="36">
        <v>893.25</v>
      </c>
      <c r="J336" s="36">
        <v>901.55000000000018</v>
      </c>
      <c r="K336" s="31">
        <v>884.95</v>
      </c>
      <c r="L336" s="31">
        <v>864</v>
      </c>
      <c r="M336" s="31">
        <v>1.4509700000000001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153.9</v>
      </c>
      <c r="D337" s="36">
        <v>155.53333333333333</v>
      </c>
      <c r="E337" s="36">
        <v>151.66666666666666</v>
      </c>
      <c r="F337" s="36">
        <v>149.43333333333334</v>
      </c>
      <c r="G337" s="36">
        <v>145.56666666666666</v>
      </c>
      <c r="H337" s="36">
        <v>157.76666666666665</v>
      </c>
      <c r="I337" s="36">
        <v>161.63333333333333</v>
      </c>
      <c r="J337" s="36">
        <v>163.86666666666665</v>
      </c>
      <c r="K337" s="31">
        <v>159.4</v>
      </c>
      <c r="L337" s="31">
        <v>153.30000000000001</v>
      </c>
      <c r="M337" s="31">
        <v>214.84101999999999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219.2</v>
      </c>
      <c r="D338" s="36">
        <v>219.03333333333333</v>
      </c>
      <c r="E338" s="36">
        <v>215.26666666666665</v>
      </c>
      <c r="F338" s="36">
        <v>211.33333333333331</v>
      </c>
      <c r="G338" s="36">
        <v>207.56666666666663</v>
      </c>
      <c r="H338" s="36">
        <v>222.96666666666667</v>
      </c>
      <c r="I338" s="36">
        <v>226.73333333333338</v>
      </c>
      <c r="J338" s="36">
        <v>230.66666666666669</v>
      </c>
      <c r="K338" s="31">
        <v>222.8</v>
      </c>
      <c r="L338" s="31">
        <v>215.1</v>
      </c>
      <c r="M338" s="31">
        <v>64.323459999999997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2423.0500000000002</v>
      </c>
      <c r="D339" s="36">
        <v>2448.6666666666665</v>
      </c>
      <c r="E339" s="36">
        <v>2383.4833333333331</v>
      </c>
      <c r="F339" s="36">
        <v>2343.9166666666665</v>
      </c>
      <c r="G339" s="36">
        <v>2278.7333333333331</v>
      </c>
      <c r="H339" s="36">
        <v>2488.2333333333331</v>
      </c>
      <c r="I339" s="36">
        <v>2553.4166666666665</v>
      </c>
      <c r="J339" s="36">
        <v>2592.9833333333331</v>
      </c>
      <c r="K339" s="31">
        <v>2513.85</v>
      </c>
      <c r="L339" s="31">
        <v>2409.1</v>
      </c>
      <c r="M339" s="31">
        <v>16.54447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111.7</v>
      </c>
      <c r="D340" s="36">
        <v>111.88333333333334</v>
      </c>
      <c r="E340" s="36">
        <v>108.86666666666667</v>
      </c>
      <c r="F340" s="36">
        <v>106.03333333333333</v>
      </c>
      <c r="G340" s="36">
        <v>103.01666666666667</v>
      </c>
      <c r="H340" s="36">
        <v>114.71666666666668</v>
      </c>
      <c r="I340" s="36">
        <v>117.73333333333336</v>
      </c>
      <c r="J340" s="36">
        <v>120.56666666666669</v>
      </c>
      <c r="K340" s="31">
        <v>114.9</v>
      </c>
      <c r="L340" s="31">
        <v>109.05</v>
      </c>
      <c r="M340" s="31">
        <v>7.9794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101.5</v>
      </c>
      <c r="D341" s="36">
        <v>102.08333333333333</v>
      </c>
      <c r="E341" s="36">
        <v>99.416666666666657</v>
      </c>
      <c r="F341" s="36">
        <v>97.333333333333329</v>
      </c>
      <c r="G341" s="36">
        <v>94.666666666666657</v>
      </c>
      <c r="H341" s="36">
        <v>104.16666666666666</v>
      </c>
      <c r="I341" s="36">
        <v>106.83333333333331</v>
      </c>
      <c r="J341" s="36">
        <v>108.91666666666666</v>
      </c>
      <c r="K341" s="31">
        <v>104.75</v>
      </c>
      <c r="L341" s="31">
        <v>100</v>
      </c>
      <c r="M341" s="31">
        <v>1176.72992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494.9</v>
      </c>
      <c r="D342" s="36">
        <v>495.39999999999992</v>
      </c>
      <c r="E342" s="36">
        <v>489.09999999999985</v>
      </c>
      <c r="F342" s="36">
        <v>483.29999999999995</v>
      </c>
      <c r="G342" s="36">
        <v>476.99999999999989</v>
      </c>
      <c r="H342" s="36">
        <v>501.19999999999982</v>
      </c>
      <c r="I342" s="36">
        <v>507.49999999999989</v>
      </c>
      <c r="J342" s="36">
        <v>513.29999999999973</v>
      </c>
      <c r="K342" s="31">
        <v>501.7</v>
      </c>
      <c r="L342" s="31">
        <v>489.6</v>
      </c>
      <c r="M342" s="31">
        <v>3.4584800000000002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266.45</v>
      </c>
      <c r="D343" s="36">
        <v>264.63333333333327</v>
      </c>
      <c r="E343" s="36">
        <v>259.86666666666656</v>
      </c>
      <c r="F343" s="36">
        <v>253.2833333333333</v>
      </c>
      <c r="G343" s="36">
        <v>248.51666666666659</v>
      </c>
      <c r="H343" s="36">
        <v>271.21666666666653</v>
      </c>
      <c r="I343" s="36">
        <v>275.98333333333329</v>
      </c>
      <c r="J343" s="36">
        <v>282.56666666666649</v>
      </c>
      <c r="K343" s="31">
        <v>269.39999999999998</v>
      </c>
      <c r="L343" s="31">
        <v>258.05</v>
      </c>
      <c r="M343" s="31">
        <v>67.121780000000001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244.4</v>
      </c>
      <c r="D344" s="36">
        <v>243.78333333333333</v>
      </c>
      <c r="E344" s="36">
        <v>241.16666666666666</v>
      </c>
      <c r="F344" s="36">
        <v>237.93333333333334</v>
      </c>
      <c r="G344" s="36">
        <v>235.31666666666666</v>
      </c>
      <c r="H344" s="36">
        <v>247.01666666666665</v>
      </c>
      <c r="I344" s="36">
        <v>249.63333333333333</v>
      </c>
      <c r="J344" s="36">
        <v>252.86666666666665</v>
      </c>
      <c r="K344" s="31">
        <v>246.4</v>
      </c>
      <c r="L344" s="31">
        <v>240.55</v>
      </c>
      <c r="M344" s="31">
        <v>91.228669999999994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69.2</v>
      </c>
      <c r="D345" s="36">
        <v>69.350000000000009</v>
      </c>
      <c r="E345" s="36">
        <v>68.15000000000002</v>
      </c>
      <c r="F345" s="36">
        <v>67.100000000000009</v>
      </c>
      <c r="G345" s="36">
        <v>65.90000000000002</v>
      </c>
      <c r="H345" s="36">
        <v>70.40000000000002</v>
      </c>
      <c r="I345" s="36">
        <v>71.600000000000009</v>
      </c>
      <c r="J345" s="36">
        <v>72.65000000000002</v>
      </c>
      <c r="K345" s="31">
        <v>70.55</v>
      </c>
      <c r="L345" s="31">
        <v>68.3</v>
      </c>
      <c r="M345" s="31">
        <v>88.511570000000006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270.10000000000002</v>
      </c>
      <c r="D346" s="36">
        <v>274.2</v>
      </c>
      <c r="E346" s="36">
        <v>263.39999999999998</v>
      </c>
      <c r="F346" s="36">
        <v>256.7</v>
      </c>
      <c r="G346" s="36">
        <v>245.89999999999998</v>
      </c>
      <c r="H346" s="36">
        <v>280.89999999999998</v>
      </c>
      <c r="I346" s="36">
        <v>291.70000000000005</v>
      </c>
      <c r="J346" s="36">
        <v>298.39999999999998</v>
      </c>
      <c r="K346" s="31">
        <v>285</v>
      </c>
      <c r="L346" s="31">
        <v>267.5</v>
      </c>
      <c r="M346" s="31">
        <v>28.582370000000001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330.9</v>
      </c>
      <c r="D347" s="36">
        <v>331.38333333333333</v>
      </c>
      <c r="E347" s="36">
        <v>327.51666666666665</v>
      </c>
      <c r="F347" s="36">
        <v>324.13333333333333</v>
      </c>
      <c r="G347" s="36">
        <v>320.26666666666665</v>
      </c>
      <c r="H347" s="36">
        <v>334.76666666666665</v>
      </c>
      <c r="I347" s="36">
        <v>338.63333333333333</v>
      </c>
      <c r="J347" s="36">
        <v>342.01666666666665</v>
      </c>
      <c r="K347" s="31">
        <v>335.25</v>
      </c>
      <c r="L347" s="31">
        <v>328</v>
      </c>
      <c r="M347" s="31">
        <v>177.54868999999999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355.15</v>
      </c>
      <c r="D348" s="36">
        <v>356.89999999999992</v>
      </c>
      <c r="E348" s="36">
        <v>352.64999999999986</v>
      </c>
      <c r="F348" s="36">
        <v>350.14999999999992</v>
      </c>
      <c r="G348" s="36">
        <v>345.89999999999986</v>
      </c>
      <c r="H348" s="36">
        <v>359.39999999999986</v>
      </c>
      <c r="I348" s="36">
        <v>363.65</v>
      </c>
      <c r="J348" s="36">
        <v>366.14999999999986</v>
      </c>
      <c r="K348" s="31">
        <v>361.15</v>
      </c>
      <c r="L348" s="31">
        <v>354.4</v>
      </c>
      <c r="M348" s="31">
        <v>1.28091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1345.3</v>
      </c>
      <c r="D349" s="36">
        <v>1335.7666666666667</v>
      </c>
      <c r="E349" s="36">
        <v>1320.5333333333333</v>
      </c>
      <c r="F349" s="36">
        <v>1295.7666666666667</v>
      </c>
      <c r="G349" s="36">
        <v>1280.5333333333333</v>
      </c>
      <c r="H349" s="36">
        <v>1360.5333333333333</v>
      </c>
      <c r="I349" s="36">
        <v>1375.7666666666664</v>
      </c>
      <c r="J349" s="36">
        <v>1400.5333333333333</v>
      </c>
      <c r="K349" s="31">
        <v>1351</v>
      </c>
      <c r="L349" s="31">
        <v>1311</v>
      </c>
      <c r="M349" s="31">
        <v>11.594849999999999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273.14999999999998</v>
      </c>
      <c r="D350" s="36">
        <v>272.63333333333333</v>
      </c>
      <c r="E350" s="36">
        <v>269.61666666666667</v>
      </c>
      <c r="F350" s="36">
        <v>266.08333333333337</v>
      </c>
      <c r="G350" s="36">
        <v>263.06666666666672</v>
      </c>
      <c r="H350" s="36">
        <v>276.16666666666663</v>
      </c>
      <c r="I350" s="36">
        <v>279.18333333333328</v>
      </c>
      <c r="J350" s="36">
        <v>282.71666666666658</v>
      </c>
      <c r="K350" s="31">
        <v>275.64999999999998</v>
      </c>
      <c r="L350" s="31">
        <v>269.10000000000002</v>
      </c>
      <c r="M350" s="31">
        <v>252.52940000000001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513.15</v>
      </c>
      <c r="D351" s="36">
        <v>505.63333333333338</v>
      </c>
      <c r="E351" s="36">
        <v>491.26666666666677</v>
      </c>
      <c r="F351" s="36">
        <v>469.38333333333338</v>
      </c>
      <c r="G351" s="36">
        <v>455.01666666666677</v>
      </c>
      <c r="H351" s="36">
        <v>527.51666666666677</v>
      </c>
      <c r="I351" s="36">
        <v>541.88333333333344</v>
      </c>
      <c r="J351" s="36">
        <v>563.76666666666677</v>
      </c>
      <c r="K351" s="31">
        <v>520</v>
      </c>
      <c r="L351" s="31">
        <v>483.75</v>
      </c>
      <c r="M351" s="31">
        <v>94.751040000000003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1879.8</v>
      </c>
      <c r="D352" s="36">
        <v>1888.2666666666667</v>
      </c>
      <c r="E352" s="36">
        <v>1861.5333333333333</v>
      </c>
      <c r="F352" s="36">
        <v>1843.2666666666667</v>
      </c>
      <c r="G352" s="36">
        <v>1816.5333333333333</v>
      </c>
      <c r="H352" s="36">
        <v>1906.5333333333333</v>
      </c>
      <c r="I352" s="36">
        <v>1933.2666666666664</v>
      </c>
      <c r="J352" s="36">
        <v>1951.5333333333333</v>
      </c>
      <c r="K352" s="31">
        <v>1915</v>
      </c>
      <c r="L352" s="31">
        <v>1870</v>
      </c>
      <c r="M352" s="31">
        <v>7.9582699999999997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446.65</v>
      </c>
      <c r="D353" s="36">
        <v>473.76666666666665</v>
      </c>
      <c r="E353" s="36">
        <v>419.5333333333333</v>
      </c>
      <c r="F353" s="36">
        <v>392.41666666666663</v>
      </c>
      <c r="G353" s="36">
        <v>338.18333333333328</v>
      </c>
      <c r="H353" s="36">
        <v>500.88333333333333</v>
      </c>
      <c r="I353" s="36">
        <v>555.11666666666667</v>
      </c>
      <c r="J353" s="36">
        <v>582.23333333333335</v>
      </c>
      <c r="K353" s="31">
        <v>528</v>
      </c>
      <c r="L353" s="31">
        <v>446.65</v>
      </c>
      <c r="M353" s="31">
        <v>212.4068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7233.15</v>
      </c>
      <c r="D354" s="36">
        <v>7198.5333333333328</v>
      </c>
      <c r="E354" s="36">
        <v>7035.0666666666657</v>
      </c>
      <c r="F354" s="36">
        <v>6836.9833333333327</v>
      </c>
      <c r="G354" s="36">
        <v>6673.5166666666655</v>
      </c>
      <c r="H354" s="36">
        <v>7396.6166666666659</v>
      </c>
      <c r="I354" s="36">
        <v>7560.083333333333</v>
      </c>
      <c r="J354" s="36">
        <v>7758.1666666666661</v>
      </c>
      <c r="K354" s="31">
        <v>7362</v>
      </c>
      <c r="L354" s="31">
        <v>7000.45</v>
      </c>
      <c r="M354" s="31">
        <v>3.9096500000000001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212.15</v>
      </c>
      <c r="D355" s="36">
        <v>213.15</v>
      </c>
      <c r="E355" s="36">
        <v>208.3</v>
      </c>
      <c r="F355" s="36">
        <v>204.45000000000002</v>
      </c>
      <c r="G355" s="36">
        <v>199.60000000000002</v>
      </c>
      <c r="H355" s="36">
        <v>217</v>
      </c>
      <c r="I355" s="36">
        <v>221.84999999999997</v>
      </c>
      <c r="J355" s="36">
        <v>225.7</v>
      </c>
      <c r="K355" s="31">
        <v>218</v>
      </c>
      <c r="L355" s="31">
        <v>209.3</v>
      </c>
      <c r="M355" s="31">
        <v>8.2016500000000008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36740.75</v>
      </c>
      <c r="D356" s="36">
        <v>36670.183333333334</v>
      </c>
      <c r="E356" s="36">
        <v>35970.566666666666</v>
      </c>
      <c r="F356" s="36">
        <v>35200.383333333331</v>
      </c>
      <c r="G356" s="36">
        <v>34500.766666666663</v>
      </c>
      <c r="H356" s="36">
        <v>37440.366666666669</v>
      </c>
      <c r="I356" s="36">
        <v>38139.983333333337</v>
      </c>
      <c r="J356" s="36">
        <v>38910.166666666672</v>
      </c>
      <c r="K356" s="31">
        <v>37369.800000000003</v>
      </c>
      <c r="L356" s="31">
        <v>35900</v>
      </c>
      <c r="M356" s="31">
        <v>0.37263000000000002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1664.5</v>
      </c>
      <c r="D357" s="36">
        <v>1674.1666666666667</v>
      </c>
      <c r="E357" s="36">
        <v>1635.8333333333335</v>
      </c>
      <c r="F357" s="36">
        <v>1607.1666666666667</v>
      </c>
      <c r="G357" s="36">
        <v>1568.8333333333335</v>
      </c>
      <c r="H357" s="36">
        <v>1702.8333333333335</v>
      </c>
      <c r="I357" s="36">
        <v>1741.166666666667</v>
      </c>
      <c r="J357" s="36">
        <v>1769.8333333333335</v>
      </c>
      <c r="K357" s="31">
        <v>1712.5</v>
      </c>
      <c r="L357" s="31">
        <v>1645.5</v>
      </c>
      <c r="M357" s="31">
        <v>10.331020000000001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919.35</v>
      </c>
      <c r="D358" s="36">
        <v>913.36666666666679</v>
      </c>
      <c r="E358" s="36">
        <v>902.03333333333353</v>
      </c>
      <c r="F358" s="36">
        <v>884.7166666666667</v>
      </c>
      <c r="G358" s="36">
        <v>873.38333333333344</v>
      </c>
      <c r="H358" s="36">
        <v>930.68333333333362</v>
      </c>
      <c r="I358" s="36">
        <v>942.01666666666688</v>
      </c>
      <c r="J358" s="36">
        <v>959.33333333333371</v>
      </c>
      <c r="K358" s="31">
        <v>924.7</v>
      </c>
      <c r="L358" s="31">
        <v>896.05</v>
      </c>
      <c r="M358" s="31">
        <v>10.6309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334.25</v>
      </c>
      <c r="D359" s="36">
        <v>334.68333333333334</v>
      </c>
      <c r="E359" s="36">
        <v>325.86666666666667</v>
      </c>
      <c r="F359" s="36">
        <v>317.48333333333335</v>
      </c>
      <c r="G359" s="36">
        <v>308.66666666666669</v>
      </c>
      <c r="H359" s="36">
        <v>343.06666666666666</v>
      </c>
      <c r="I359" s="36">
        <v>351.88333333333338</v>
      </c>
      <c r="J359" s="36">
        <v>360.26666666666665</v>
      </c>
      <c r="K359" s="31">
        <v>343.5</v>
      </c>
      <c r="L359" s="31">
        <v>326.3</v>
      </c>
      <c r="M359" s="31">
        <v>78.991209999999995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8629.85</v>
      </c>
      <c r="D360" s="36">
        <v>8628.2833333333328</v>
      </c>
      <c r="E360" s="36">
        <v>8556.5666666666657</v>
      </c>
      <c r="F360" s="36">
        <v>8483.2833333333328</v>
      </c>
      <c r="G360" s="36">
        <v>8411.5666666666657</v>
      </c>
      <c r="H360" s="36">
        <v>8701.5666666666657</v>
      </c>
      <c r="I360" s="36">
        <v>8773.2833333333328</v>
      </c>
      <c r="J360" s="36">
        <v>8846.5666666666657</v>
      </c>
      <c r="K360" s="31">
        <v>8700</v>
      </c>
      <c r="L360" s="31">
        <v>8555</v>
      </c>
      <c r="M360" s="31">
        <v>1.1287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278.25</v>
      </c>
      <c r="D361" s="36">
        <v>280.38333333333338</v>
      </c>
      <c r="E361" s="36">
        <v>275.06666666666678</v>
      </c>
      <c r="F361" s="36">
        <v>271.88333333333338</v>
      </c>
      <c r="G361" s="36">
        <v>266.56666666666678</v>
      </c>
      <c r="H361" s="36">
        <v>283.56666666666678</v>
      </c>
      <c r="I361" s="36">
        <v>288.88333333333338</v>
      </c>
      <c r="J361" s="36">
        <v>292.06666666666678</v>
      </c>
      <c r="K361" s="31">
        <v>285.7</v>
      </c>
      <c r="L361" s="31">
        <v>277.2</v>
      </c>
      <c r="M361" s="31">
        <v>53.546999999999997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4515.3500000000004</v>
      </c>
      <c r="D362" s="36">
        <v>4550.7833333333338</v>
      </c>
      <c r="E362" s="36">
        <v>4464.5666666666675</v>
      </c>
      <c r="F362" s="36">
        <v>4413.7833333333338</v>
      </c>
      <c r="G362" s="36">
        <v>4327.5666666666675</v>
      </c>
      <c r="H362" s="36">
        <v>4601.5666666666675</v>
      </c>
      <c r="I362" s="36">
        <v>4687.7833333333328</v>
      </c>
      <c r="J362" s="36">
        <v>4738.5666666666675</v>
      </c>
      <c r="K362" s="31">
        <v>4637</v>
      </c>
      <c r="L362" s="31">
        <v>4500</v>
      </c>
      <c r="M362" s="31">
        <v>0.10495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2806.7</v>
      </c>
      <c r="D363" s="36">
        <v>2790.3833333333332</v>
      </c>
      <c r="E363" s="36">
        <v>2744.5166666666664</v>
      </c>
      <c r="F363" s="36">
        <v>2682.333333333333</v>
      </c>
      <c r="G363" s="36">
        <v>2636.4666666666662</v>
      </c>
      <c r="H363" s="36">
        <v>2852.5666666666666</v>
      </c>
      <c r="I363" s="36">
        <v>2898.4333333333334</v>
      </c>
      <c r="J363" s="36">
        <v>2960.6166666666668</v>
      </c>
      <c r="K363" s="31">
        <v>2836.25</v>
      </c>
      <c r="L363" s="31">
        <v>2728.2</v>
      </c>
      <c r="M363" s="31">
        <v>5.9018100000000002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3455.75</v>
      </c>
      <c r="D364" s="36">
        <v>3424.5</v>
      </c>
      <c r="E364" s="36">
        <v>3374.05</v>
      </c>
      <c r="F364" s="36">
        <v>3292.3500000000004</v>
      </c>
      <c r="G364" s="36">
        <v>3241.9000000000005</v>
      </c>
      <c r="H364" s="36">
        <v>3506.2</v>
      </c>
      <c r="I364" s="36">
        <v>3556.6499999999996</v>
      </c>
      <c r="J364" s="36">
        <v>3638.3499999999995</v>
      </c>
      <c r="K364" s="31">
        <v>3474.95</v>
      </c>
      <c r="L364" s="31">
        <v>3342.8</v>
      </c>
      <c r="M364" s="31">
        <v>8.7182499999999994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2622.5</v>
      </c>
      <c r="D365" s="36">
        <v>2650.1833333333334</v>
      </c>
      <c r="E365" s="36">
        <v>2576.3166666666666</v>
      </c>
      <c r="F365" s="36">
        <v>2530.1333333333332</v>
      </c>
      <c r="G365" s="36">
        <v>2456.2666666666664</v>
      </c>
      <c r="H365" s="36">
        <v>2696.3666666666668</v>
      </c>
      <c r="I365" s="36">
        <v>2770.2333333333336</v>
      </c>
      <c r="J365" s="36">
        <v>2816.416666666667</v>
      </c>
      <c r="K365" s="31">
        <v>2724.05</v>
      </c>
      <c r="L365" s="31">
        <v>2604</v>
      </c>
      <c r="M365" s="31">
        <v>3.1659999999999999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889.2</v>
      </c>
      <c r="D366" s="36">
        <v>900.83333333333337</v>
      </c>
      <c r="E366" s="36">
        <v>873.36666666666679</v>
      </c>
      <c r="F366" s="36">
        <v>857.53333333333342</v>
      </c>
      <c r="G366" s="36">
        <v>830.06666666666683</v>
      </c>
      <c r="H366" s="36">
        <v>916.66666666666674</v>
      </c>
      <c r="I366" s="36">
        <v>944.13333333333321</v>
      </c>
      <c r="J366" s="36">
        <v>959.9666666666667</v>
      </c>
      <c r="K366" s="31">
        <v>928.3</v>
      </c>
      <c r="L366" s="31">
        <v>885</v>
      </c>
      <c r="M366" s="31">
        <v>10.49267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138.69999999999999</v>
      </c>
      <c r="D367" s="36">
        <v>136.91666666666666</v>
      </c>
      <c r="E367" s="36">
        <v>134.08333333333331</v>
      </c>
      <c r="F367" s="36">
        <v>129.46666666666667</v>
      </c>
      <c r="G367" s="36">
        <v>126.63333333333333</v>
      </c>
      <c r="H367" s="36">
        <v>141.5333333333333</v>
      </c>
      <c r="I367" s="36">
        <v>144.36666666666662</v>
      </c>
      <c r="J367" s="36">
        <v>148.98333333333329</v>
      </c>
      <c r="K367" s="31">
        <v>139.75</v>
      </c>
      <c r="L367" s="31">
        <v>132.30000000000001</v>
      </c>
      <c r="M367" s="31">
        <v>56.496279999999999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808.55</v>
      </c>
      <c r="D368" s="36">
        <v>815.51666666666677</v>
      </c>
      <c r="E368" s="36">
        <v>798.08333333333348</v>
      </c>
      <c r="F368" s="36">
        <v>787.61666666666667</v>
      </c>
      <c r="G368" s="36">
        <v>770.18333333333339</v>
      </c>
      <c r="H368" s="36">
        <v>825.98333333333358</v>
      </c>
      <c r="I368" s="36">
        <v>843.41666666666674</v>
      </c>
      <c r="J368" s="36">
        <v>853.88333333333367</v>
      </c>
      <c r="K368" s="31">
        <v>832.95</v>
      </c>
      <c r="L368" s="31">
        <v>805.05</v>
      </c>
      <c r="M368" s="31">
        <v>3.88707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443.9</v>
      </c>
      <c r="D369" s="36">
        <v>444.35000000000008</v>
      </c>
      <c r="E369" s="36">
        <v>434.65000000000015</v>
      </c>
      <c r="F369" s="36">
        <v>425.40000000000009</v>
      </c>
      <c r="G369" s="36">
        <v>415.70000000000016</v>
      </c>
      <c r="H369" s="36">
        <v>453.60000000000014</v>
      </c>
      <c r="I369" s="36">
        <v>463.30000000000007</v>
      </c>
      <c r="J369" s="36">
        <v>472.55000000000013</v>
      </c>
      <c r="K369" s="31">
        <v>454.05</v>
      </c>
      <c r="L369" s="31">
        <v>435.1</v>
      </c>
      <c r="M369" s="31">
        <v>8.73001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1564.05</v>
      </c>
      <c r="D370" s="36">
        <v>1576.6333333333332</v>
      </c>
      <c r="E370" s="36">
        <v>1528.4666666666665</v>
      </c>
      <c r="F370" s="36">
        <v>1492.8833333333332</v>
      </c>
      <c r="G370" s="36">
        <v>1444.7166666666665</v>
      </c>
      <c r="H370" s="36">
        <v>1612.2166666666665</v>
      </c>
      <c r="I370" s="36">
        <v>1660.3833333333334</v>
      </c>
      <c r="J370" s="36">
        <v>1695.9666666666665</v>
      </c>
      <c r="K370" s="31">
        <v>1624.8</v>
      </c>
      <c r="L370" s="31">
        <v>1541.05</v>
      </c>
      <c r="M370" s="31">
        <v>0.37606000000000001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4319.6000000000004</v>
      </c>
      <c r="D371" s="36">
        <v>4345.9333333333334</v>
      </c>
      <c r="E371" s="36">
        <v>4271.5166666666664</v>
      </c>
      <c r="F371" s="36">
        <v>4223.4333333333334</v>
      </c>
      <c r="G371" s="36">
        <v>4149.0166666666664</v>
      </c>
      <c r="H371" s="36">
        <v>4394.0166666666664</v>
      </c>
      <c r="I371" s="36">
        <v>4468.4333333333325</v>
      </c>
      <c r="J371" s="36">
        <v>4516.5166666666664</v>
      </c>
      <c r="K371" s="31">
        <v>4420.3500000000004</v>
      </c>
      <c r="L371" s="31">
        <v>4297.8500000000004</v>
      </c>
      <c r="M371" s="31">
        <v>4.48325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983</v>
      </c>
      <c r="D372" s="36">
        <v>986.43333333333339</v>
      </c>
      <c r="E372" s="36">
        <v>978.56666666666683</v>
      </c>
      <c r="F372" s="36">
        <v>974.13333333333344</v>
      </c>
      <c r="G372" s="36">
        <v>966.26666666666688</v>
      </c>
      <c r="H372" s="36">
        <v>990.86666666666679</v>
      </c>
      <c r="I372" s="36">
        <v>998.73333333333335</v>
      </c>
      <c r="J372" s="36">
        <v>1003.1666666666667</v>
      </c>
      <c r="K372" s="31">
        <v>994.3</v>
      </c>
      <c r="L372" s="31">
        <v>982</v>
      </c>
      <c r="M372" s="31">
        <v>0.49349999999999999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488.6</v>
      </c>
      <c r="D373" s="36">
        <v>489.84999999999997</v>
      </c>
      <c r="E373" s="36">
        <v>482.79999999999995</v>
      </c>
      <c r="F373" s="36">
        <v>477</v>
      </c>
      <c r="G373" s="36">
        <v>469.95</v>
      </c>
      <c r="H373" s="36">
        <v>495.64999999999992</v>
      </c>
      <c r="I373" s="36">
        <v>502.7</v>
      </c>
      <c r="J373" s="36">
        <v>508.49999999999989</v>
      </c>
      <c r="K373" s="31">
        <v>496.9</v>
      </c>
      <c r="L373" s="31">
        <v>484.05</v>
      </c>
      <c r="M373" s="31">
        <v>12.34193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468.55</v>
      </c>
      <c r="D374" s="36">
        <v>470.16666666666669</v>
      </c>
      <c r="E374" s="36">
        <v>462.53333333333336</v>
      </c>
      <c r="F374" s="36">
        <v>456.51666666666665</v>
      </c>
      <c r="G374" s="36">
        <v>448.88333333333333</v>
      </c>
      <c r="H374" s="36">
        <v>476.18333333333339</v>
      </c>
      <c r="I374" s="36">
        <v>483.81666666666672</v>
      </c>
      <c r="J374" s="36">
        <v>489.83333333333343</v>
      </c>
      <c r="K374" s="31">
        <v>477.8</v>
      </c>
      <c r="L374" s="31">
        <v>464.15</v>
      </c>
      <c r="M374" s="31">
        <v>147.88511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276.2</v>
      </c>
      <c r="D375" s="36">
        <v>278.34999999999997</v>
      </c>
      <c r="E375" s="36">
        <v>268.64999999999992</v>
      </c>
      <c r="F375" s="36">
        <v>261.09999999999997</v>
      </c>
      <c r="G375" s="36">
        <v>251.39999999999992</v>
      </c>
      <c r="H375" s="36">
        <v>285.89999999999992</v>
      </c>
      <c r="I375" s="36">
        <v>295.59999999999997</v>
      </c>
      <c r="J375" s="36">
        <v>303.14999999999992</v>
      </c>
      <c r="K375" s="31">
        <v>288.05</v>
      </c>
      <c r="L375" s="31">
        <v>270.8</v>
      </c>
      <c r="M375" s="31">
        <v>697.76716999999996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508.25</v>
      </c>
      <c r="D376" s="36">
        <v>506.40000000000003</v>
      </c>
      <c r="E376" s="36">
        <v>501.90000000000009</v>
      </c>
      <c r="F376" s="36">
        <v>495.55000000000007</v>
      </c>
      <c r="G376" s="36">
        <v>491.05000000000013</v>
      </c>
      <c r="H376" s="36">
        <v>512.75</v>
      </c>
      <c r="I376" s="36">
        <v>517.25</v>
      </c>
      <c r="J376" s="36">
        <v>523.6</v>
      </c>
      <c r="K376" s="31">
        <v>510.9</v>
      </c>
      <c r="L376" s="31">
        <v>500.05</v>
      </c>
      <c r="M376" s="31">
        <v>9.7107100000000006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1212.45</v>
      </c>
      <c r="D377" s="36">
        <v>1218.1499999999999</v>
      </c>
      <c r="E377" s="36">
        <v>1195.3499999999997</v>
      </c>
      <c r="F377" s="36">
        <v>1178.2499999999998</v>
      </c>
      <c r="G377" s="36">
        <v>1155.4499999999996</v>
      </c>
      <c r="H377" s="36">
        <v>1235.2499999999998</v>
      </c>
      <c r="I377" s="36">
        <v>1258.05</v>
      </c>
      <c r="J377" s="36">
        <v>1275.1499999999999</v>
      </c>
      <c r="K377" s="31">
        <v>1240.95</v>
      </c>
      <c r="L377" s="31">
        <v>1201.05</v>
      </c>
      <c r="M377" s="31">
        <v>6.1149699999999996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656.45</v>
      </c>
      <c r="D378" s="36">
        <v>654.80000000000007</v>
      </c>
      <c r="E378" s="36">
        <v>648.65000000000009</v>
      </c>
      <c r="F378" s="36">
        <v>640.85</v>
      </c>
      <c r="G378" s="36">
        <v>634.70000000000005</v>
      </c>
      <c r="H378" s="36">
        <v>662.60000000000014</v>
      </c>
      <c r="I378" s="36">
        <v>668.75</v>
      </c>
      <c r="J378" s="36">
        <v>676.55000000000018</v>
      </c>
      <c r="K378" s="31">
        <v>660.95</v>
      </c>
      <c r="L378" s="31">
        <v>647</v>
      </c>
      <c r="M378" s="31">
        <v>2.0494500000000002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170.1</v>
      </c>
      <c r="D379" s="36">
        <v>170.83333333333334</v>
      </c>
      <c r="E379" s="36">
        <v>169.01666666666668</v>
      </c>
      <c r="F379" s="36">
        <v>167.93333333333334</v>
      </c>
      <c r="G379" s="36">
        <v>166.11666666666667</v>
      </c>
      <c r="H379" s="36">
        <v>171.91666666666669</v>
      </c>
      <c r="I379" s="36">
        <v>173.73333333333335</v>
      </c>
      <c r="J379" s="36">
        <v>174.81666666666669</v>
      </c>
      <c r="K379" s="31">
        <v>172.65</v>
      </c>
      <c r="L379" s="31">
        <v>169.75</v>
      </c>
      <c r="M379" s="31">
        <v>2.5293700000000001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16581.7</v>
      </c>
      <c r="D380" s="36">
        <v>16646.616666666669</v>
      </c>
      <c r="E380" s="36">
        <v>16491.133333333339</v>
      </c>
      <c r="F380" s="36">
        <v>16400.566666666669</v>
      </c>
      <c r="G380" s="36">
        <v>16245.083333333339</v>
      </c>
      <c r="H380" s="36">
        <v>16737.183333333338</v>
      </c>
      <c r="I380" s="36">
        <v>16892.666666666668</v>
      </c>
      <c r="J380" s="36">
        <v>16983.233333333337</v>
      </c>
      <c r="K380" s="31">
        <v>16802.099999999999</v>
      </c>
      <c r="L380" s="31">
        <v>16556.05</v>
      </c>
      <c r="M380" s="31">
        <v>0.17229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124.3</v>
      </c>
      <c r="D381" s="36">
        <v>124.86666666666667</v>
      </c>
      <c r="E381" s="36">
        <v>122.48333333333335</v>
      </c>
      <c r="F381" s="36">
        <v>120.66666666666667</v>
      </c>
      <c r="G381" s="36">
        <v>118.28333333333335</v>
      </c>
      <c r="H381" s="36">
        <v>126.68333333333335</v>
      </c>
      <c r="I381" s="36">
        <v>129.06666666666666</v>
      </c>
      <c r="J381" s="36">
        <v>130.88333333333335</v>
      </c>
      <c r="K381" s="31">
        <v>127.25</v>
      </c>
      <c r="L381" s="31">
        <v>123.05</v>
      </c>
      <c r="M381" s="31">
        <v>835.00656000000004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1429.75</v>
      </c>
      <c r="D382" s="36">
        <v>1424.8499999999997</v>
      </c>
      <c r="E382" s="36">
        <v>1415.4999999999993</v>
      </c>
      <c r="F382" s="36">
        <v>1401.2499999999995</v>
      </c>
      <c r="G382" s="36">
        <v>1391.8999999999992</v>
      </c>
      <c r="H382" s="36">
        <v>1439.0999999999995</v>
      </c>
      <c r="I382" s="36">
        <v>1448.4499999999998</v>
      </c>
      <c r="J382" s="36">
        <v>1462.6999999999996</v>
      </c>
      <c r="K382" s="31">
        <v>1434.2</v>
      </c>
      <c r="L382" s="31">
        <v>1410.6</v>
      </c>
      <c r="M382" s="31">
        <v>13.716060000000001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497.45</v>
      </c>
      <c r="D383" s="36">
        <v>498.65000000000003</v>
      </c>
      <c r="E383" s="36">
        <v>491.35000000000008</v>
      </c>
      <c r="F383" s="36">
        <v>485.25000000000006</v>
      </c>
      <c r="G383" s="36">
        <v>477.9500000000001</v>
      </c>
      <c r="H383" s="36">
        <v>504.75000000000006</v>
      </c>
      <c r="I383" s="36">
        <v>512.04999999999995</v>
      </c>
      <c r="J383" s="36">
        <v>518.15000000000009</v>
      </c>
      <c r="K383" s="31">
        <v>505.95</v>
      </c>
      <c r="L383" s="31">
        <v>492.55</v>
      </c>
      <c r="M383" s="31">
        <v>3.9479299999999999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1742.65</v>
      </c>
      <c r="D384" s="36">
        <v>1741.55</v>
      </c>
      <c r="E384" s="36">
        <v>1721.1</v>
      </c>
      <c r="F384" s="36">
        <v>1699.55</v>
      </c>
      <c r="G384" s="36">
        <v>1679.1</v>
      </c>
      <c r="H384" s="36">
        <v>1763.1</v>
      </c>
      <c r="I384" s="36">
        <v>1783.5500000000002</v>
      </c>
      <c r="J384" s="36">
        <v>1805.1</v>
      </c>
      <c r="K384" s="31">
        <v>1762</v>
      </c>
      <c r="L384" s="31">
        <v>1720</v>
      </c>
      <c r="M384" s="31">
        <v>1.50004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281.7</v>
      </c>
      <c r="D385" s="36">
        <v>283.61666666666662</v>
      </c>
      <c r="E385" s="36">
        <v>277.33333333333326</v>
      </c>
      <c r="F385" s="36">
        <v>272.96666666666664</v>
      </c>
      <c r="G385" s="36">
        <v>266.68333333333328</v>
      </c>
      <c r="H385" s="36">
        <v>287.98333333333323</v>
      </c>
      <c r="I385" s="36">
        <v>294.26666666666665</v>
      </c>
      <c r="J385" s="36">
        <v>298.63333333333321</v>
      </c>
      <c r="K385" s="31">
        <v>289.89999999999998</v>
      </c>
      <c r="L385" s="31">
        <v>279.25</v>
      </c>
      <c r="M385" s="31">
        <v>92.319800000000001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188.05</v>
      </c>
      <c r="D386" s="36">
        <v>189.91666666666666</v>
      </c>
      <c r="E386" s="36">
        <v>185.33333333333331</v>
      </c>
      <c r="F386" s="36">
        <v>182.61666666666665</v>
      </c>
      <c r="G386" s="36">
        <v>178.0333333333333</v>
      </c>
      <c r="H386" s="36">
        <v>192.63333333333333</v>
      </c>
      <c r="I386" s="36">
        <v>197.21666666666664</v>
      </c>
      <c r="J386" s="36">
        <v>199.93333333333334</v>
      </c>
      <c r="K386" s="31">
        <v>194.5</v>
      </c>
      <c r="L386" s="31">
        <v>187.2</v>
      </c>
      <c r="M386" s="31">
        <v>48.487740000000002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1244.8</v>
      </c>
      <c r="D387" s="36">
        <v>1247.0666666666666</v>
      </c>
      <c r="E387" s="36">
        <v>1220.7833333333333</v>
      </c>
      <c r="F387" s="36">
        <v>1196.7666666666667</v>
      </c>
      <c r="G387" s="36">
        <v>1170.4833333333333</v>
      </c>
      <c r="H387" s="36">
        <v>1271.0833333333333</v>
      </c>
      <c r="I387" s="36">
        <v>1297.3666666666666</v>
      </c>
      <c r="J387" s="36">
        <v>1321.3833333333332</v>
      </c>
      <c r="K387" s="31">
        <v>1273.3499999999999</v>
      </c>
      <c r="L387" s="31">
        <v>1223.05</v>
      </c>
      <c r="M387" s="31">
        <v>1.43005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348.4</v>
      </c>
      <c r="D388" s="36">
        <v>349.5333333333333</v>
      </c>
      <c r="E388" s="36">
        <v>346.06666666666661</v>
      </c>
      <c r="F388" s="36">
        <v>343.73333333333329</v>
      </c>
      <c r="G388" s="36">
        <v>340.26666666666659</v>
      </c>
      <c r="H388" s="36">
        <v>351.86666666666662</v>
      </c>
      <c r="I388" s="36">
        <v>355.33333333333331</v>
      </c>
      <c r="J388" s="36">
        <v>357.66666666666663</v>
      </c>
      <c r="K388" s="31">
        <v>353</v>
      </c>
      <c r="L388" s="31">
        <v>347.2</v>
      </c>
      <c r="M388" s="31">
        <v>3.71468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257.5</v>
      </c>
      <c r="D389" s="36">
        <v>260.01666666666665</v>
      </c>
      <c r="E389" s="36">
        <v>254.13333333333333</v>
      </c>
      <c r="F389" s="36">
        <v>250.76666666666665</v>
      </c>
      <c r="G389" s="36">
        <v>244.88333333333333</v>
      </c>
      <c r="H389" s="36">
        <v>263.38333333333333</v>
      </c>
      <c r="I389" s="36">
        <v>269.26666666666665</v>
      </c>
      <c r="J389" s="36">
        <v>272.63333333333333</v>
      </c>
      <c r="K389" s="31">
        <v>265.89999999999998</v>
      </c>
      <c r="L389" s="31">
        <v>256.64999999999998</v>
      </c>
      <c r="M389" s="31">
        <v>5.4717900000000004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166.35</v>
      </c>
      <c r="D390" s="36">
        <v>167.88333333333333</v>
      </c>
      <c r="E390" s="36">
        <v>164.06666666666666</v>
      </c>
      <c r="F390" s="36">
        <v>161.78333333333333</v>
      </c>
      <c r="G390" s="36">
        <v>157.96666666666667</v>
      </c>
      <c r="H390" s="36">
        <v>170.16666666666666</v>
      </c>
      <c r="I390" s="36">
        <v>173.98333333333332</v>
      </c>
      <c r="J390" s="36">
        <v>176.26666666666665</v>
      </c>
      <c r="K390" s="31">
        <v>171.7</v>
      </c>
      <c r="L390" s="31">
        <v>165.6</v>
      </c>
      <c r="M390" s="31">
        <v>28.152509999999999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3457.7</v>
      </c>
      <c r="D391" s="36">
        <v>3471.5666666666671</v>
      </c>
      <c r="E391" s="36">
        <v>3434.6833333333343</v>
      </c>
      <c r="F391" s="36">
        <v>3411.6666666666674</v>
      </c>
      <c r="G391" s="36">
        <v>3374.7833333333347</v>
      </c>
      <c r="H391" s="36">
        <v>3494.5833333333339</v>
      </c>
      <c r="I391" s="36">
        <v>3531.4666666666662</v>
      </c>
      <c r="J391" s="36">
        <v>3554.4833333333336</v>
      </c>
      <c r="K391" s="31">
        <v>3508.45</v>
      </c>
      <c r="L391" s="31">
        <v>3448.55</v>
      </c>
      <c r="M391" s="31">
        <v>0.24540999999999999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90.35</v>
      </c>
      <c r="D392" s="36">
        <v>90.966666666666654</v>
      </c>
      <c r="E392" s="36">
        <v>87.083333333333314</v>
      </c>
      <c r="F392" s="36">
        <v>83.816666666666663</v>
      </c>
      <c r="G392" s="36">
        <v>79.933333333333323</v>
      </c>
      <c r="H392" s="36">
        <v>94.233333333333306</v>
      </c>
      <c r="I392" s="36">
        <v>98.11666666666666</v>
      </c>
      <c r="J392" s="36">
        <v>101.3833333333333</v>
      </c>
      <c r="K392" s="31">
        <v>94.85</v>
      </c>
      <c r="L392" s="31">
        <v>87.7</v>
      </c>
      <c r="M392" s="31">
        <v>239.77265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1723.5</v>
      </c>
      <c r="D393" s="36">
        <v>1730.55</v>
      </c>
      <c r="E393" s="36">
        <v>1713.1499999999999</v>
      </c>
      <c r="F393" s="36">
        <v>1702.8</v>
      </c>
      <c r="G393" s="36">
        <v>1685.3999999999999</v>
      </c>
      <c r="H393" s="36">
        <v>1740.8999999999999</v>
      </c>
      <c r="I393" s="36">
        <v>1758.3</v>
      </c>
      <c r="J393" s="36">
        <v>1768.6499999999999</v>
      </c>
      <c r="K393" s="31">
        <v>1747.95</v>
      </c>
      <c r="L393" s="31">
        <v>1720.2</v>
      </c>
      <c r="M393" s="31">
        <v>0.66398000000000001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255.45</v>
      </c>
      <c r="D394" s="36">
        <v>259.05</v>
      </c>
      <c r="E394" s="36">
        <v>250.40000000000003</v>
      </c>
      <c r="F394" s="36">
        <v>245.35000000000002</v>
      </c>
      <c r="G394" s="36">
        <v>236.70000000000005</v>
      </c>
      <c r="H394" s="36">
        <v>264.10000000000002</v>
      </c>
      <c r="I394" s="36">
        <v>272.75</v>
      </c>
      <c r="J394" s="36">
        <v>277.8</v>
      </c>
      <c r="K394" s="31">
        <v>267.7</v>
      </c>
      <c r="L394" s="31">
        <v>254</v>
      </c>
      <c r="M394" s="31">
        <v>79.371690000000001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509.85</v>
      </c>
      <c r="D395" s="36">
        <v>513.11666666666667</v>
      </c>
      <c r="E395" s="36">
        <v>502.23333333333335</v>
      </c>
      <c r="F395" s="36">
        <v>494.61666666666667</v>
      </c>
      <c r="G395" s="36">
        <v>483.73333333333335</v>
      </c>
      <c r="H395" s="36">
        <v>520.73333333333335</v>
      </c>
      <c r="I395" s="36">
        <v>531.61666666666679</v>
      </c>
      <c r="J395" s="36">
        <v>539.23333333333335</v>
      </c>
      <c r="K395" s="31">
        <v>524</v>
      </c>
      <c r="L395" s="31">
        <v>505.5</v>
      </c>
      <c r="M395" s="31">
        <v>134.36922000000001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192.05</v>
      </c>
      <c r="D396" s="36">
        <v>193.71666666666667</v>
      </c>
      <c r="E396" s="36">
        <v>189.48333333333335</v>
      </c>
      <c r="F396" s="36">
        <v>186.91666666666669</v>
      </c>
      <c r="G396" s="36">
        <v>182.68333333333337</v>
      </c>
      <c r="H396" s="36">
        <v>196.28333333333333</v>
      </c>
      <c r="I396" s="36">
        <v>200.51666666666662</v>
      </c>
      <c r="J396" s="36">
        <v>203.08333333333331</v>
      </c>
      <c r="K396" s="31">
        <v>197.95</v>
      </c>
      <c r="L396" s="31">
        <v>191.15</v>
      </c>
      <c r="M396" s="31">
        <v>15.598710000000001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859.95</v>
      </c>
      <c r="D397" s="36">
        <v>864.56666666666661</v>
      </c>
      <c r="E397" s="36">
        <v>850.38333333333321</v>
      </c>
      <c r="F397" s="36">
        <v>840.81666666666661</v>
      </c>
      <c r="G397" s="36">
        <v>826.63333333333321</v>
      </c>
      <c r="H397" s="36">
        <v>874.13333333333321</v>
      </c>
      <c r="I397" s="36">
        <v>888.31666666666661</v>
      </c>
      <c r="J397" s="36">
        <v>897.88333333333321</v>
      </c>
      <c r="K397" s="31">
        <v>878.75</v>
      </c>
      <c r="L397" s="31">
        <v>855</v>
      </c>
      <c r="M397" s="31">
        <v>0.66946000000000006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2900.25</v>
      </c>
      <c r="D398" s="36">
        <v>2891.4166666666665</v>
      </c>
      <c r="E398" s="36">
        <v>2863.8833333333332</v>
      </c>
      <c r="F398" s="36">
        <v>2827.5166666666669</v>
      </c>
      <c r="G398" s="36">
        <v>2799.9833333333336</v>
      </c>
      <c r="H398" s="36">
        <v>2927.7833333333328</v>
      </c>
      <c r="I398" s="36">
        <v>2955.3166666666666</v>
      </c>
      <c r="J398" s="36">
        <v>2991.6833333333325</v>
      </c>
      <c r="K398" s="31">
        <v>2918.95</v>
      </c>
      <c r="L398" s="31">
        <v>2855.05</v>
      </c>
      <c r="M398" s="31">
        <v>73.473169999999996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114.45</v>
      </c>
      <c r="D399" s="36">
        <v>115.26666666666667</v>
      </c>
      <c r="E399" s="36">
        <v>112.43333333333334</v>
      </c>
      <c r="F399" s="36">
        <v>110.41666666666667</v>
      </c>
      <c r="G399" s="36">
        <v>107.58333333333334</v>
      </c>
      <c r="H399" s="36">
        <v>117.28333333333333</v>
      </c>
      <c r="I399" s="36">
        <v>120.11666666666667</v>
      </c>
      <c r="J399" s="36">
        <v>122.13333333333333</v>
      </c>
      <c r="K399" s="31">
        <v>118.1</v>
      </c>
      <c r="L399" s="31">
        <v>113.25</v>
      </c>
      <c r="M399" s="31">
        <v>25.577929999999999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689.4</v>
      </c>
      <c r="D400" s="36">
        <v>695.11666666666667</v>
      </c>
      <c r="E400" s="36">
        <v>678.43333333333339</v>
      </c>
      <c r="F400" s="36">
        <v>667.4666666666667</v>
      </c>
      <c r="G400" s="36">
        <v>650.78333333333342</v>
      </c>
      <c r="H400" s="36">
        <v>706.08333333333337</v>
      </c>
      <c r="I400" s="36">
        <v>722.76666666666654</v>
      </c>
      <c r="J400" s="36">
        <v>733.73333333333335</v>
      </c>
      <c r="K400" s="31">
        <v>711.8</v>
      </c>
      <c r="L400" s="31">
        <v>684.15</v>
      </c>
      <c r="M400" s="31">
        <v>2.1760199999999998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802.25</v>
      </c>
      <c r="D401" s="36">
        <v>804.08333333333337</v>
      </c>
      <c r="E401" s="36">
        <v>787.16666666666674</v>
      </c>
      <c r="F401" s="36">
        <v>772.08333333333337</v>
      </c>
      <c r="G401" s="36">
        <v>755.16666666666674</v>
      </c>
      <c r="H401" s="36">
        <v>819.16666666666674</v>
      </c>
      <c r="I401" s="36">
        <v>836.08333333333348</v>
      </c>
      <c r="J401" s="36">
        <v>851.16666666666674</v>
      </c>
      <c r="K401" s="31">
        <v>821</v>
      </c>
      <c r="L401" s="31">
        <v>789</v>
      </c>
      <c r="M401" s="31">
        <v>49.60895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762.05</v>
      </c>
      <c r="D402" s="36">
        <v>764.28333333333342</v>
      </c>
      <c r="E402" s="36">
        <v>754.71666666666681</v>
      </c>
      <c r="F402" s="36">
        <v>747.38333333333344</v>
      </c>
      <c r="G402" s="36">
        <v>737.81666666666683</v>
      </c>
      <c r="H402" s="36">
        <v>771.61666666666679</v>
      </c>
      <c r="I402" s="36">
        <v>781.18333333333339</v>
      </c>
      <c r="J402" s="36">
        <v>788.51666666666677</v>
      </c>
      <c r="K402" s="31">
        <v>773.85</v>
      </c>
      <c r="L402" s="31">
        <v>756.95</v>
      </c>
      <c r="M402" s="31">
        <v>1.0685100000000001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1613.75</v>
      </c>
      <c r="D403" s="36">
        <v>1616.2333333333333</v>
      </c>
      <c r="E403" s="36">
        <v>1607.5166666666667</v>
      </c>
      <c r="F403" s="36">
        <v>1601.2833333333333</v>
      </c>
      <c r="G403" s="36">
        <v>1592.5666666666666</v>
      </c>
      <c r="H403" s="36">
        <v>1622.4666666666667</v>
      </c>
      <c r="I403" s="36">
        <v>1631.1833333333334</v>
      </c>
      <c r="J403" s="36">
        <v>1637.4166666666667</v>
      </c>
      <c r="K403" s="31">
        <v>1624.95</v>
      </c>
      <c r="L403" s="31">
        <v>1610</v>
      </c>
      <c r="M403" s="31">
        <v>1.2743100000000001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119.8</v>
      </c>
      <c r="D404" s="36">
        <v>120.71666666666665</v>
      </c>
      <c r="E404" s="36">
        <v>118.43333333333331</v>
      </c>
      <c r="F404" s="36">
        <v>117.06666666666665</v>
      </c>
      <c r="G404" s="36">
        <v>114.7833333333333</v>
      </c>
      <c r="H404" s="36">
        <v>122.08333333333331</v>
      </c>
      <c r="I404" s="36">
        <v>124.36666666666665</v>
      </c>
      <c r="J404" s="36">
        <v>125.73333333333332</v>
      </c>
      <c r="K404" s="31">
        <v>123</v>
      </c>
      <c r="L404" s="31">
        <v>119.35</v>
      </c>
      <c r="M404" s="31">
        <v>93.69556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8823.9500000000007</v>
      </c>
      <c r="D405" s="36">
        <v>8872.6166666666668</v>
      </c>
      <c r="E405" s="36">
        <v>8745.2333333333336</v>
      </c>
      <c r="F405" s="36">
        <v>8666.5166666666664</v>
      </c>
      <c r="G405" s="36">
        <v>8539.1333333333332</v>
      </c>
      <c r="H405" s="36">
        <v>8951.3333333333339</v>
      </c>
      <c r="I405" s="36">
        <v>9078.716666666669</v>
      </c>
      <c r="J405" s="36">
        <v>9157.4333333333343</v>
      </c>
      <c r="K405" s="31">
        <v>9000</v>
      </c>
      <c r="L405" s="31">
        <v>8793.9</v>
      </c>
      <c r="M405" s="31">
        <v>5.7290000000000001E-2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1365.85</v>
      </c>
      <c r="D406" s="36">
        <v>1366.95</v>
      </c>
      <c r="E406" s="36">
        <v>1350.9</v>
      </c>
      <c r="F406" s="36">
        <v>1335.95</v>
      </c>
      <c r="G406" s="36">
        <v>1319.9</v>
      </c>
      <c r="H406" s="36">
        <v>1381.9</v>
      </c>
      <c r="I406" s="36">
        <v>1397.9499999999998</v>
      </c>
      <c r="J406" s="36">
        <v>1412.9</v>
      </c>
      <c r="K406" s="31">
        <v>1383</v>
      </c>
      <c r="L406" s="31">
        <v>1352</v>
      </c>
      <c r="M406" s="31">
        <v>2.0794700000000002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721.45</v>
      </c>
      <c r="D407" s="36">
        <v>723.85</v>
      </c>
      <c r="E407" s="36">
        <v>715.7</v>
      </c>
      <c r="F407" s="36">
        <v>709.95</v>
      </c>
      <c r="G407" s="36">
        <v>701.80000000000007</v>
      </c>
      <c r="H407" s="36">
        <v>729.6</v>
      </c>
      <c r="I407" s="36">
        <v>737.74999999999989</v>
      </c>
      <c r="J407" s="36">
        <v>743.5</v>
      </c>
      <c r="K407" s="31">
        <v>732</v>
      </c>
      <c r="L407" s="31">
        <v>718.1</v>
      </c>
      <c r="M407" s="31">
        <v>19.07311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1459.05</v>
      </c>
      <c r="D408" s="36">
        <v>1468.7666666666664</v>
      </c>
      <c r="E408" s="36">
        <v>1445.4333333333329</v>
      </c>
      <c r="F408" s="36">
        <v>1431.8166666666666</v>
      </c>
      <c r="G408" s="36">
        <v>1408.4833333333331</v>
      </c>
      <c r="H408" s="36">
        <v>1482.3833333333328</v>
      </c>
      <c r="I408" s="36">
        <v>1505.7166666666662</v>
      </c>
      <c r="J408" s="36">
        <v>1519.3333333333326</v>
      </c>
      <c r="K408" s="31">
        <v>1492.1</v>
      </c>
      <c r="L408" s="31">
        <v>1455.15</v>
      </c>
      <c r="M408" s="31">
        <v>16.790649999999999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3017.85</v>
      </c>
      <c r="D409" s="36">
        <v>3038.35</v>
      </c>
      <c r="E409" s="36">
        <v>2989.75</v>
      </c>
      <c r="F409" s="36">
        <v>2961.65</v>
      </c>
      <c r="G409" s="36">
        <v>2913.05</v>
      </c>
      <c r="H409" s="36">
        <v>3066.45</v>
      </c>
      <c r="I409" s="36">
        <v>3115.0499999999993</v>
      </c>
      <c r="J409" s="36">
        <v>3143.1499999999996</v>
      </c>
      <c r="K409" s="31">
        <v>3086.95</v>
      </c>
      <c r="L409" s="31">
        <v>3010.25</v>
      </c>
      <c r="M409" s="31">
        <v>0.31202000000000002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374.95</v>
      </c>
      <c r="D410" s="36">
        <v>378.2166666666667</v>
      </c>
      <c r="E410" s="36">
        <v>370.43333333333339</v>
      </c>
      <c r="F410" s="36">
        <v>365.91666666666669</v>
      </c>
      <c r="G410" s="36">
        <v>358.13333333333338</v>
      </c>
      <c r="H410" s="36">
        <v>382.73333333333341</v>
      </c>
      <c r="I410" s="36">
        <v>390.51666666666671</v>
      </c>
      <c r="J410" s="36">
        <v>395.03333333333342</v>
      </c>
      <c r="K410" s="31">
        <v>386</v>
      </c>
      <c r="L410" s="31">
        <v>373.7</v>
      </c>
      <c r="M410" s="31">
        <v>1.37307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760.95</v>
      </c>
      <c r="D411" s="36">
        <v>768.98333333333323</v>
      </c>
      <c r="E411" s="36">
        <v>751.96666666666647</v>
      </c>
      <c r="F411" s="36">
        <v>742.98333333333323</v>
      </c>
      <c r="G411" s="36">
        <v>725.96666666666647</v>
      </c>
      <c r="H411" s="36">
        <v>777.96666666666647</v>
      </c>
      <c r="I411" s="36">
        <v>794.98333333333312</v>
      </c>
      <c r="J411" s="36">
        <v>803.96666666666647</v>
      </c>
      <c r="K411" s="31">
        <v>786</v>
      </c>
      <c r="L411" s="31">
        <v>760</v>
      </c>
      <c r="M411" s="31">
        <v>0.74221000000000004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27370.2</v>
      </c>
      <c r="D412" s="36">
        <v>27622.683333333331</v>
      </c>
      <c r="E412" s="36">
        <v>26995.366666666661</v>
      </c>
      <c r="F412" s="36">
        <v>26620.533333333329</v>
      </c>
      <c r="G412" s="36">
        <v>25993.21666666666</v>
      </c>
      <c r="H412" s="36">
        <v>27997.516666666663</v>
      </c>
      <c r="I412" s="36">
        <v>28624.833333333336</v>
      </c>
      <c r="J412" s="36">
        <v>28999.666666666664</v>
      </c>
      <c r="K412" s="31">
        <v>28250</v>
      </c>
      <c r="L412" s="31">
        <v>27247.85</v>
      </c>
      <c r="M412" s="31">
        <v>0.32063000000000003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51.2</v>
      </c>
      <c r="D413" s="36">
        <v>51.816666666666663</v>
      </c>
      <c r="E413" s="36">
        <v>50.333333333333329</v>
      </c>
      <c r="F413" s="36">
        <v>49.466666666666669</v>
      </c>
      <c r="G413" s="36">
        <v>47.983333333333334</v>
      </c>
      <c r="H413" s="36">
        <v>52.683333333333323</v>
      </c>
      <c r="I413" s="36">
        <v>54.166666666666657</v>
      </c>
      <c r="J413" s="36">
        <v>55.033333333333317</v>
      </c>
      <c r="K413" s="31">
        <v>53.3</v>
      </c>
      <c r="L413" s="31">
        <v>50.95</v>
      </c>
      <c r="M413" s="31">
        <v>189.28783000000001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2347.9499999999998</v>
      </c>
      <c r="D414" s="36">
        <v>2371.25</v>
      </c>
      <c r="E414" s="36">
        <v>2317.5</v>
      </c>
      <c r="F414" s="36">
        <v>2287.0500000000002</v>
      </c>
      <c r="G414" s="36">
        <v>2233.3000000000002</v>
      </c>
      <c r="H414" s="36">
        <v>2401.6999999999998</v>
      </c>
      <c r="I414" s="36">
        <v>2455.4499999999998</v>
      </c>
      <c r="J414" s="36">
        <v>2485.8999999999996</v>
      </c>
      <c r="K414" s="31">
        <v>2425</v>
      </c>
      <c r="L414" s="31">
        <v>2340.8000000000002</v>
      </c>
      <c r="M414" s="31">
        <v>8.8619699999999995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687.6</v>
      </c>
      <c r="D415" s="36">
        <v>691</v>
      </c>
      <c r="E415" s="36">
        <v>681.6</v>
      </c>
      <c r="F415" s="36">
        <v>675.6</v>
      </c>
      <c r="G415" s="36">
        <v>666.2</v>
      </c>
      <c r="H415" s="36">
        <v>697</v>
      </c>
      <c r="I415" s="36">
        <v>706.40000000000009</v>
      </c>
      <c r="J415" s="36">
        <v>712.4</v>
      </c>
      <c r="K415" s="31">
        <v>700.4</v>
      </c>
      <c r="L415" s="31">
        <v>685</v>
      </c>
      <c r="M415" s="31">
        <v>6.2746000000000004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4226.55</v>
      </c>
      <c r="D416" s="36">
        <v>4258.8499999999995</v>
      </c>
      <c r="E416" s="36">
        <v>4182.6999999999989</v>
      </c>
      <c r="F416" s="36">
        <v>4138.8499999999995</v>
      </c>
      <c r="G416" s="36">
        <v>4062.6999999999989</v>
      </c>
      <c r="H416" s="36">
        <v>4302.6999999999989</v>
      </c>
      <c r="I416" s="36">
        <v>4378.8499999999985</v>
      </c>
      <c r="J416" s="36">
        <v>4422.6999999999989</v>
      </c>
      <c r="K416" s="31">
        <v>4335</v>
      </c>
      <c r="L416" s="31">
        <v>4215</v>
      </c>
      <c r="M416" s="31">
        <v>2.3488000000000002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150.65</v>
      </c>
      <c r="D417" s="36">
        <v>153.41666666666666</v>
      </c>
      <c r="E417" s="36">
        <v>145.38333333333333</v>
      </c>
      <c r="F417" s="36">
        <v>140.11666666666667</v>
      </c>
      <c r="G417" s="36">
        <v>132.08333333333334</v>
      </c>
      <c r="H417" s="36">
        <v>158.68333333333331</v>
      </c>
      <c r="I417" s="36">
        <v>166.71666666666667</v>
      </c>
      <c r="J417" s="36">
        <v>171.98333333333329</v>
      </c>
      <c r="K417" s="31">
        <v>161.44999999999999</v>
      </c>
      <c r="L417" s="31">
        <v>148.15</v>
      </c>
      <c r="M417" s="31">
        <v>802.34599000000003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4691.2</v>
      </c>
      <c r="D418" s="36">
        <v>4692.45</v>
      </c>
      <c r="E418" s="36">
        <v>4639.5999999999995</v>
      </c>
      <c r="F418" s="36">
        <v>4588</v>
      </c>
      <c r="G418" s="36">
        <v>4535.1499999999996</v>
      </c>
      <c r="H418" s="36">
        <v>4744.0499999999993</v>
      </c>
      <c r="I418" s="36">
        <v>4796.8999999999996</v>
      </c>
      <c r="J418" s="36">
        <v>4848.4999999999991</v>
      </c>
      <c r="K418" s="31">
        <v>4745.3</v>
      </c>
      <c r="L418" s="31">
        <v>4640.8500000000004</v>
      </c>
      <c r="M418" s="31">
        <v>0.35127999999999998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1430.6</v>
      </c>
      <c r="D419" s="36">
        <v>1408.25</v>
      </c>
      <c r="E419" s="36">
        <v>1372.8</v>
      </c>
      <c r="F419" s="36">
        <v>1315</v>
      </c>
      <c r="G419" s="36">
        <v>1279.55</v>
      </c>
      <c r="H419" s="36">
        <v>1466.05</v>
      </c>
      <c r="I419" s="36">
        <v>1501.4999999999998</v>
      </c>
      <c r="J419" s="36">
        <v>1559.3</v>
      </c>
      <c r="K419" s="31">
        <v>1443.7</v>
      </c>
      <c r="L419" s="31">
        <v>1350.45</v>
      </c>
      <c r="M419" s="31">
        <v>4.4969799999999998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6910.55</v>
      </c>
      <c r="D420" s="36">
        <v>6919.7833333333328</v>
      </c>
      <c r="E420" s="36">
        <v>6841.7666666666655</v>
      </c>
      <c r="F420" s="36">
        <v>6772.9833333333327</v>
      </c>
      <c r="G420" s="36">
        <v>6694.9666666666653</v>
      </c>
      <c r="H420" s="36">
        <v>6988.5666666666657</v>
      </c>
      <c r="I420" s="36">
        <v>7066.5833333333321</v>
      </c>
      <c r="J420" s="36">
        <v>7135.3666666666659</v>
      </c>
      <c r="K420" s="31">
        <v>6997.8</v>
      </c>
      <c r="L420" s="31">
        <v>6851</v>
      </c>
      <c r="M420" s="31">
        <v>0.63236999999999999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607.54999999999995</v>
      </c>
      <c r="D421" s="36">
        <v>613.58333333333337</v>
      </c>
      <c r="E421" s="36">
        <v>597.2166666666667</v>
      </c>
      <c r="F421" s="36">
        <v>586.88333333333333</v>
      </c>
      <c r="G421" s="36">
        <v>570.51666666666665</v>
      </c>
      <c r="H421" s="36">
        <v>623.91666666666674</v>
      </c>
      <c r="I421" s="36">
        <v>640.2833333333333</v>
      </c>
      <c r="J421" s="36">
        <v>650.61666666666679</v>
      </c>
      <c r="K421" s="31">
        <v>629.95000000000005</v>
      </c>
      <c r="L421" s="31">
        <v>603.25</v>
      </c>
      <c r="M421" s="31">
        <v>7.6155499999999998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798.25</v>
      </c>
      <c r="D422" s="36">
        <v>798.66666666666663</v>
      </c>
      <c r="E422" s="36">
        <v>787.2833333333333</v>
      </c>
      <c r="F422" s="36">
        <v>776.31666666666672</v>
      </c>
      <c r="G422" s="36">
        <v>764.93333333333339</v>
      </c>
      <c r="H422" s="36">
        <v>809.63333333333321</v>
      </c>
      <c r="I422" s="36">
        <v>821.01666666666665</v>
      </c>
      <c r="J422" s="36">
        <v>831.98333333333312</v>
      </c>
      <c r="K422" s="31">
        <v>810.05</v>
      </c>
      <c r="L422" s="31">
        <v>787.7</v>
      </c>
      <c r="M422" s="31">
        <v>4.29345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2295.9</v>
      </c>
      <c r="D423" s="36">
        <v>2301.7166666666667</v>
      </c>
      <c r="E423" s="36">
        <v>2277.2333333333336</v>
      </c>
      <c r="F423" s="36">
        <v>2258.5666666666671</v>
      </c>
      <c r="G423" s="36">
        <v>2234.0833333333339</v>
      </c>
      <c r="H423" s="36">
        <v>2320.3833333333332</v>
      </c>
      <c r="I423" s="36">
        <v>2344.8666666666659</v>
      </c>
      <c r="J423" s="36">
        <v>2363.5333333333328</v>
      </c>
      <c r="K423" s="31">
        <v>2326.1999999999998</v>
      </c>
      <c r="L423" s="31">
        <v>2283.0500000000002</v>
      </c>
      <c r="M423" s="31">
        <v>2.4084300000000001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561.65</v>
      </c>
      <c r="D424" s="36">
        <v>565.18333333333339</v>
      </c>
      <c r="E424" s="36">
        <v>553.36666666666679</v>
      </c>
      <c r="F424" s="36">
        <v>545.08333333333337</v>
      </c>
      <c r="G424" s="36">
        <v>533.26666666666677</v>
      </c>
      <c r="H424" s="36">
        <v>573.46666666666681</v>
      </c>
      <c r="I424" s="36">
        <v>585.28333333333342</v>
      </c>
      <c r="J424" s="36">
        <v>593.56666666666683</v>
      </c>
      <c r="K424" s="31">
        <v>577</v>
      </c>
      <c r="L424" s="31">
        <v>556.9</v>
      </c>
      <c r="M424" s="31">
        <v>4.4237200000000003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699.55</v>
      </c>
      <c r="D425" s="36">
        <v>698.98333333333323</v>
      </c>
      <c r="E425" s="36">
        <v>679.06666666666649</v>
      </c>
      <c r="F425" s="36">
        <v>658.58333333333326</v>
      </c>
      <c r="G425" s="36">
        <v>638.66666666666652</v>
      </c>
      <c r="H425" s="36">
        <v>719.46666666666647</v>
      </c>
      <c r="I425" s="36">
        <v>739.38333333333321</v>
      </c>
      <c r="J425" s="36">
        <v>759.86666666666645</v>
      </c>
      <c r="K425" s="31">
        <v>718.9</v>
      </c>
      <c r="L425" s="31">
        <v>678.5</v>
      </c>
      <c r="M425" s="31">
        <v>742.22433999999998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139.05000000000001</v>
      </c>
      <c r="D426" s="36">
        <v>140.98333333333335</v>
      </c>
      <c r="E426" s="36">
        <v>136.06666666666669</v>
      </c>
      <c r="F426" s="36">
        <v>133.08333333333334</v>
      </c>
      <c r="G426" s="36">
        <v>128.16666666666669</v>
      </c>
      <c r="H426" s="36">
        <v>143.9666666666667</v>
      </c>
      <c r="I426" s="36">
        <v>148.88333333333333</v>
      </c>
      <c r="J426" s="36">
        <v>151.8666666666667</v>
      </c>
      <c r="K426" s="31">
        <v>145.9</v>
      </c>
      <c r="L426" s="31">
        <v>138</v>
      </c>
      <c r="M426" s="31">
        <v>348.21242000000001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633.29999999999995</v>
      </c>
      <c r="D427" s="36">
        <v>627.73333333333323</v>
      </c>
      <c r="E427" s="36">
        <v>608.81666666666649</v>
      </c>
      <c r="F427" s="36">
        <v>584.33333333333326</v>
      </c>
      <c r="G427" s="36">
        <v>565.41666666666652</v>
      </c>
      <c r="H427" s="36">
        <v>652.21666666666647</v>
      </c>
      <c r="I427" s="36">
        <v>671.13333333333321</v>
      </c>
      <c r="J427" s="36">
        <v>695.61666666666645</v>
      </c>
      <c r="K427" s="31">
        <v>646.65</v>
      </c>
      <c r="L427" s="31">
        <v>603.25</v>
      </c>
      <c r="M427" s="31">
        <v>26.723680000000002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136.80000000000001</v>
      </c>
      <c r="D428" s="36">
        <v>137.85</v>
      </c>
      <c r="E428" s="36">
        <v>134.94999999999999</v>
      </c>
      <c r="F428" s="36">
        <v>133.1</v>
      </c>
      <c r="G428" s="36">
        <v>130.19999999999999</v>
      </c>
      <c r="H428" s="36">
        <v>139.69999999999999</v>
      </c>
      <c r="I428" s="36">
        <v>142.60000000000002</v>
      </c>
      <c r="J428" s="36">
        <v>144.44999999999999</v>
      </c>
      <c r="K428" s="31">
        <v>140.75</v>
      </c>
      <c r="L428" s="31">
        <v>136</v>
      </c>
      <c r="M428" s="31">
        <v>13.70847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390.15</v>
      </c>
      <c r="D429" s="36">
        <v>388.95</v>
      </c>
      <c r="E429" s="36">
        <v>384.04999999999995</v>
      </c>
      <c r="F429" s="36">
        <v>377.95</v>
      </c>
      <c r="G429" s="36">
        <v>373.04999999999995</v>
      </c>
      <c r="H429" s="36">
        <v>395.04999999999995</v>
      </c>
      <c r="I429" s="36">
        <v>399.94999999999993</v>
      </c>
      <c r="J429" s="36">
        <v>406.04999999999995</v>
      </c>
      <c r="K429" s="31">
        <v>393.85</v>
      </c>
      <c r="L429" s="31">
        <v>382.85</v>
      </c>
      <c r="M429" s="31">
        <v>2.4595400000000001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356.15</v>
      </c>
      <c r="D430" s="36">
        <v>360.38333333333338</v>
      </c>
      <c r="E430" s="36">
        <v>350.76666666666677</v>
      </c>
      <c r="F430" s="36">
        <v>345.38333333333338</v>
      </c>
      <c r="G430" s="36">
        <v>335.76666666666677</v>
      </c>
      <c r="H430" s="36">
        <v>365.76666666666677</v>
      </c>
      <c r="I430" s="36">
        <v>375.38333333333344</v>
      </c>
      <c r="J430" s="36">
        <v>380.76666666666677</v>
      </c>
      <c r="K430" s="31">
        <v>370</v>
      </c>
      <c r="L430" s="31">
        <v>355</v>
      </c>
      <c r="M430" s="31">
        <v>1.0195799999999999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1499.6</v>
      </c>
      <c r="D431" s="36">
        <v>1497.4833333333333</v>
      </c>
      <c r="E431" s="36">
        <v>1487.4666666666667</v>
      </c>
      <c r="F431" s="36">
        <v>1475.3333333333333</v>
      </c>
      <c r="G431" s="36">
        <v>1465.3166666666666</v>
      </c>
      <c r="H431" s="36">
        <v>1509.6166666666668</v>
      </c>
      <c r="I431" s="36">
        <v>1519.6333333333337</v>
      </c>
      <c r="J431" s="36">
        <v>1531.7666666666669</v>
      </c>
      <c r="K431" s="31">
        <v>1507.5</v>
      </c>
      <c r="L431" s="31">
        <v>1485.35</v>
      </c>
      <c r="M431" s="31">
        <v>22.137499999999999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639.25</v>
      </c>
      <c r="D432" s="36">
        <v>643.43333333333328</v>
      </c>
      <c r="E432" s="36">
        <v>631.86666666666656</v>
      </c>
      <c r="F432" s="36">
        <v>624.48333333333323</v>
      </c>
      <c r="G432" s="36">
        <v>612.91666666666652</v>
      </c>
      <c r="H432" s="36">
        <v>650.81666666666661</v>
      </c>
      <c r="I432" s="36">
        <v>662.38333333333344</v>
      </c>
      <c r="J432" s="36">
        <v>669.76666666666665</v>
      </c>
      <c r="K432" s="31">
        <v>655</v>
      </c>
      <c r="L432" s="31">
        <v>636.04999999999995</v>
      </c>
      <c r="M432" s="31">
        <v>5.4561599999999997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3751.65</v>
      </c>
      <c r="D433" s="36">
        <v>3808.3333333333335</v>
      </c>
      <c r="E433" s="36">
        <v>3675.666666666667</v>
      </c>
      <c r="F433" s="36">
        <v>3599.6833333333334</v>
      </c>
      <c r="G433" s="36">
        <v>3467.0166666666669</v>
      </c>
      <c r="H433" s="36">
        <v>3884.3166666666671</v>
      </c>
      <c r="I433" s="36">
        <v>4016.983333333334</v>
      </c>
      <c r="J433" s="36">
        <v>4092.9666666666672</v>
      </c>
      <c r="K433" s="31">
        <v>3941</v>
      </c>
      <c r="L433" s="31">
        <v>3732.35</v>
      </c>
      <c r="M433" s="31">
        <v>1.02179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1189.25</v>
      </c>
      <c r="D434" s="36">
        <v>1201.6833333333334</v>
      </c>
      <c r="E434" s="36">
        <v>1172.3666666666668</v>
      </c>
      <c r="F434" s="36">
        <v>1155.4833333333333</v>
      </c>
      <c r="G434" s="36">
        <v>1126.1666666666667</v>
      </c>
      <c r="H434" s="36">
        <v>1218.5666666666668</v>
      </c>
      <c r="I434" s="36">
        <v>1247.8833333333334</v>
      </c>
      <c r="J434" s="36">
        <v>1264.7666666666669</v>
      </c>
      <c r="K434" s="31">
        <v>1231</v>
      </c>
      <c r="L434" s="31">
        <v>1184.8</v>
      </c>
      <c r="M434" s="31">
        <v>1.006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461.25</v>
      </c>
      <c r="D435" s="36">
        <v>464.18333333333339</v>
      </c>
      <c r="E435" s="36">
        <v>452.1666666666668</v>
      </c>
      <c r="F435" s="36">
        <v>443.08333333333343</v>
      </c>
      <c r="G435" s="36">
        <v>431.06666666666683</v>
      </c>
      <c r="H435" s="36">
        <v>473.26666666666677</v>
      </c>
      <c r="I435" s="36">
        <v>485.28333333333342</v>
      </c>
      <c r="J435" s="36">
        <v>494.36666666666673</v>
      </c>
      <c r="K435" s="31">
        <v>476.2</v>
      </c>
      <c r="L435" s="31">
        <v>455.1</v>
      </c>
      <c r="M435" s="31">
        <v>2.8921100000000002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399.1</v>
      </c>
      <c r="D436" s="36">
        <v>401.65000000000003</v>
      </c>
      <c r="E436" s="36">
        <v>395.45000000000005</v>
      </c>
      <c r="F436" s="36">
        <v>391.8</v>
      </c>
      <c r="G436" s="36">
        <v>385.6</v>
      </c>
      <c r="H436" s="36">
        <v>405.30000000000007</v>
      </c>
      <c r="I436" s="36">
        <v>411.5</v>
      </c>
      <c r="J436" s="36">
        <v>415.15000000000009</v>
      </c>
      <c r="K436" s="31">
        <v>407.85</v>
      </c>
      <c r="L436" s="31">
        <v>398</v>
      </c>
      <c r="M436" s="31">
        <v>1.6814199999999999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4109.3500000000004</v>
      </c>
      <c r="D437" s="36">
        <v>4136.9333333333334</v>
      </c>
      <c r="E437" s="36">
        <v>4060.916666666667</v>
      </c>
      <c r="F437" s="36">
        <v>4012.4833333333336</v>
      </c>
      <c r="G437" s="36">
        <v>3936.4666666666672</v>
      </c>
      <c r="H437" s="36">
        <v>4185.3666666666668</v>
      </c>
      <c r="I437" s="36">
        <v>4261.3833333333332</v>
      </c>
      <c r="J437" s="36">
        <v>4309.8166666666666</v>
      </c>
      <c r="K437" s="31">
        <v>4212.95</v>
      </c>
      <c r="L437" s="31">
        <v>4088.5</v>
      </c>
      <c r="M437" s="31">
        <v>0.63541999999999998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634.54999999999995</v>
      </c>
      <c r="D438" s="36">
        <v>632.65</v>
      </c>
      <c r="E438" s="36">
        <v>625.19999999999993</v>
      </c>
      <c r="F438" s="36">
        <v>615.84999999999991</v>
      </c>
      <c r="G438" s="36">
        <v>608.39999999999986</v>
      </c>
      <c r="H438" s="36">
        <v>642</v>
      </c>
      <c r="I438" s="36">
        <v>649.45000000000005</v>
      </c>
      <c r="J438" s="36">
        <v>658.80000000000007</v>
      </c>
      <c r="K438" s="31">
        <v>640.1</v>
      </c>
      <c r="L438" s="31">
        <v>623.29999999999995</v>
      </c>
      <c r="M438" s="31">
        <v>10.68698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49.35</v>
      </c>
      <c r="D439" s="36">
        <v>49.199999999999996</v>
      </c>
      <c r="E439" s="36">
        <v>48.649999999999991</v>
      </c>
      <c r="F439" s="36">
        <v>47.949999999999996</v>
      </c>
      <c r="G439" s="36">
        <v>47.399999999999991</v>
      </c>
      <c r="H439" s="36">
        <v>49.899999999999991</v>
      </c>
      <c r="I439" s="36">
        <v>50.449999999999989</v>
      </c>
      <c r="J439" s="36">
        <v>51.149999999999991</v>
      </c>
      <c r="K439" s="31">
        <v>49.75</v>
      </c>
      <c r="L439" s="31">
        <v>48.5</v>
      </c>
      <c r="M439" s="31">
        <v>538.50076000000001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658.45</v>
      </c>
      <c r="D440" s="36">
        <v>665.19999999999993</v>
      </c>
      <c r="E440" s="36">
        <v>645.59999999999991</v>
      </c>
      <c r="F440" s="36">
        <v>632.75</v>
      </c>
      <c r="G440" s="36">
        <v>613.15</v>
      </c>
      <c r="H440" s="36">
        <v>678.04999999999984</v>
      </c>
      <c r="I440" s="36">
        <v>697.65</v>
      </c>
      <c r="J440" s="36">
        <v>710.49999999999977</v>
      </c>
      <c r="K440" s="31">
        <v>684.8</v>
      </c>
      <c r="L440" s="31">
        <v>652.35</v>
      </c>
      <c r="M440" s="31">
        <v>34.700069999999997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735.35</v>
      </c>
      <c r="D441" s="36">
        <v>739.91666666666663</v>
      </c>
      <c r="E441" s="36">
        <v>723.2833333333333</v>
      </c>
      <c r="F441" s="36">
        <v>711.2166666666667</v>
      </c>
      <c r="G441" s="36">
        <v>694.58333333333337</v>
      </c>
      <c r="H441" s="36">
        <v>751.98333333333323</v>
      </c>
      <c r="I441" s="36">
        <v>768.61666666666667</v>
      </c>
      <c r="J441" s="36">
        <v>780.68333333333317</v>
      </c>
      <c r="K441" s="31">
        <v>756.55</v>
      </c>
      <c r="L441" s="31">
        <v>727.85</v>
      </c>
      <c r="M441" s="31">
        <v>7.6073000000000004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497</v>
      </c>
      <c r="D442" s="36">
        <v>500.31666666666666</v>
      </c>
      <c r="E442" s="36">
        <v>492.68333333333334</v>
      </c>
      <c r="F442" s="36">
        <v>488.36666666666667</v>
      </c>
      <c r="G442" s="36">
        <v>480.73333333333335</v>
      </c>
      <c r="H442" s="36">
        <v>504.63333333333333</v>
      </c>
      <c r="I442" s="36">
        <v>512.26666666666665</v>
      </c>
      <c r="J442" s="36">
        <v>516.58333333333326</v>
      </c>
      <c r="K442" s="31">
        <v>507.95</v>
      </c>
      <c r="L442" s="31">
        <v>496</v>
      </c>
      <c r="M442" s="31">
        <v>1.1599200000000001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989.45</v>
      </c>
      <c r="D443" s="36">
        <v>993.80000000000007</v>
      </c>
      <c r="E443" s="36">
        <v>980.65000000000009</v>
      </c>
      <c r="F443" s="36">
        <v>971.85</v>
      </c>
      <c r="G443" s="36">
        <v>958.7</v>
      </c>
      <c r="H443" s="36">
        <v>1002.6000000000001</v>
      </c>
      <c r="I443" s="36">
        <v>1015.75</v>
      </c>
      <c r="J443" s="36">
        <v>1024.5500000000002</v>
      </c>
      <c r="K443" s="31">
        <v>1006.95</v>
      </c>
      <c r="L443" s="31">
        <v>985</v>
      </c>
      <c r="M443" s="31">
        <v>2.96637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971.05</v>
      </c>
      <c r="D444" s="36">
        <v>976.35</v>
      </c>
      <c r="E444" s="36">
        <v>962.7</v>
      </c>
      <c r="F444" s="36">
        <v>954.35</v>
      </c>
      <c r="G444" s="36">
        <v>940.7</v>
      </c>
      <c r="H444" s="36">
        <v>984.7</v>
      </c>
      <c r="I444" s="36">
        <v>998.34999999999991</v>
      </c>
      <c r="J444" s="36">
        <v>1006.7</v>
      </c>
      <c r="K444" s="31">
        <v>990</v>
      </c>
      <c r="L444" s="31">
        <v>968</v>
      </c>
      <c r="M444" s="31">
        <v>10.1356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1759.85</v>
      </c>
      <c r="D445" s="36">
        <v>1744.3499999999997</v>
      </c>
      <c r="E445" s="36">
        <v>1715.8999999999994</v>
      </c>
      <c r="F445" s="36">
        <v>1671.9499999999998</v>
      </c>
      <c r="G445" s="36">
        <v>1643.4999999999995</v>
      </c>
      <c r="H445" s="36">
        <v>1788.2999999999993</v>
      </c>
      <c r="I445" s="36">
        <v>1816.7499999999995</v>
      </c>
      <c r="J445" s="36">
        <v>1860.6999999999991</v>
      </c>
      <c r="K445" s="31">
        <v>1772.8</v>
      </c>
      <c r="L445" s="31">
        <v>1700.4</v>
      </c>
      <c r="M445" s="31">
        <v>21.31671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4134.1000000000004</v>
      </c>
      <c r="D446" s="36">
        <v>4126.05</v>
      </c>
      <c r="E446" s="36">
        <v>4094.1000000000004</v>
      </c>
      <c r="F446" s="36">
        <v>4054.1000000000004</v>
      </c>
      <c r="G446" s="36">
        <v>4022.1500000000005</v>
      </c>
      <c r="H446" s="36">
        <v>4166.05</v>
      </c>
      <c r="I446" s="36">
        <v>4197.9999999999991</v>
      </c>
      <c r="J446" s="36">
        <v>4238</v>
      </c>
      <c r="K446" s="31">
        <v>4158</v>
      </c>
      <c r="L446" s="31">
        <v>4086.05</v>
      </c>
      <c r="M446" s="31">
        <v>23.451730000000001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1137.9000000000001</v>
      </c>
      <c r="D447" s="36">
        <v>1141.9333333333334</v>
      </c>
      <c r="E447" s="36">
        <v>1120.9666666666667</v>
      </c>
      <c r="F447" s="36">
        <v>1104.0333333333333</v>
      </c>
      <c r="G447" s="36">
        <v>1083.0666666666666</v>
      </c>
      <c r="H447" s="36">
        <v>1158.8666666666668</v>
      </c>
      <c r="I447" s="36">
        <v>1179.8333333333335</v>
      </c>
      <c r="J447" s="36">
        <v>1196.7666666666669</v>
      </c>
      <c r="K447" s="31">
        <v>1162.9000000000001</v>
      </c>
      <c r="L447" s="31">
        <v>1125</v>
      </c>
      <c r="M447" s="31">
        <v>24.779730000000001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7726.4</v>
      </c>
      <c r="D448" s="36">
        <v>7747.1500000000005</v>
      </c>
      <c r="E448" s="36">
        <v>7646.3000000000011</v>
      </c>
      <c r="F448" s="36">
        <v>7566.2000000000007</v>
      </c>
      <c r="G448" s="36">
        <v>7465.3500000000013</v>
      </c>
      <c r="H448" s="36">
        <v>7827.2500000000009</v>
      </c>
      <c r="I448" s="36">
        <v>7928.1000000000013</v>
      </c>
      <c r="J448" s="36">
        <v>8008.2000000000007</v>
      </c>
      <c r="K448" s="31">
        <v>7848</v>
      </c>
      <c r="L448" s="31">
        <v>7667.05</v>
      </c>
      <c r="M448" s="31">
        <v>0.70162999999999998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5522</v>
      </c>
      <c r="D449" s="36">
        <v>5549.3</v>
      </c>
      <c r="E449" s="36">
        <v>5462.75</v>
      </c>
      <c r="F449" s="36">
        <v>5403.5</v>
      </c>
      <c r="G449" s="36">
        <v>5316.95</v>
      </c>
      <c r="H449" s="36">
        <v>5608.55</v>
      </c>
      <c r="I449" s="36">
        <v>5695.1000000000013</v>
      </c>
      <c r="J449" s="36">
        <v>5754.35</v>
      </c>
      <c r="K449" s="31">
        <v>5635.85</v>
      </c>
      <c r="L449" s="31">
        <v>5490.05</v>
      </c>
      <c r="M449" s="31">
        <v>0.48725000000000002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611</v>
      </c>
      <c r="D450" s="36">
        <v>613.33333333333337</v>
      </c>
      <c r="E450" s="36">
        <v>605.66666666666674</v>
      </c>
      <c r="F450" s="36">
        <v>600.33333333333337</v>
      </c>
      <c r="G450" s="36">
        <v>592.66666666666674</v>
      </c>
      <c r="H450" s="36">
        <v>618.66666666666674</v>
      </c>
      <c r="I450" s="36">
        <v>626.33333333333348</v>
      </c>
      <c r="J450" s="36">
        <v>631.66666666666674</v>
      </c>
      <c r="K450" s="31">
        <v>621</v>
      </c>
      <c r="L450" s="31">
        <v>608</v>
      </c>
      <c r="M450" s="31">
        <v>11.201040000000001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924.3</v>
      </c>
      <c r="D451" s="36">
        <v>927.6</v>
      </c>
      <c r="E451" s="36">
        <v>915.5</v>
      </c>
      <c r="F451" s="36">
        <v>906.69999999999993</v>
      </c>
      <c r="G451" s="36">
        <v>894.59999999999991</v>
      </c>
      <c r="H451" s="36">
        <v>936.40000000000009</v>
      </c>
      <c r="I451" s="36">
        <v>948.50000000000023</v>
      </c>
      <c r="J451" s="36">
        <v>957.30000000000018</v>
      </c>
      <c r="K451" s="31">
        <v>939.7</v>
      </c>
      <c r="L451" s="31">
        <v>918.8</v>
      </c>
      <c r="M451" s="31">
        <v>115.76253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407.4</v>
      </c>
      <c r="D452" s="36">
        <v>403.8</v>
      </c>
      <c r="E452" s="36">
        <v>396.70000000000005</v>
      </c>
      <c r="F452" s="36">
        <v>386.00000000000006</v>
      </c>
      <c r="G452" s="36">
        <v>378.90000000000009</v>
      </c>
      <c r="H452" s="36">
        <v>414.5</v>
      </c>
      <c r="I452" s="36">
        <v>421.6</v>
      </c>
      <c r="J452" s="36">
        <v>432.29999999999995</v>
      </c>
      <c r="K452" s="31">
        <v>410.9</v>
      </c>
      <c r="L452" s="31">
        <v>393.1</v>
      </c>
      <c r="M452" s="31">
        <v>216.26428999999999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143.65</v>
      </c>
      <c r="D453" s="36">
        <v>144.11666666666667</v>
      </c>
      <c r="E453" s="36">
        <v>142.58333333333334</v>
      </c>
      <c r="F453" s="36">
        <v>141.51666666666668</v>
      </c>
      <c r="G453" s="36">
        <v>139.98333333333335</v>
      </c>
      <c r="H453" s="36">
        <v>145.18333333333334</v>
      </c>
      <c r="I453" s="36">
        <v>146.71666666666664</v>
      </c>
      <c r="J453" s="36">
        <v>147.78333333333333</v>
      </c>
      <c r="K453" s="31">
        <v>145.65</v>
      </c>
      <c r="L453" s="31">
        <v>143.05000000000001</v>
      </c>
      <c r="M453" s="31">
        <v>389.97665999999998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103.75</v>
      </c>
      <c r="D454" s="36">
        <v>101.56666666666666</v>
      </c>
      <c r="E454" s="36">
        <v>97.933333333333323</v>
      </c>
      <c r="F454" s="36">
        <v>92.11666666666666</v>
      </c>
      <c r="G454" s="36">
        <v>88.48333333333332</v>
      </c>
      <c r="H454" s="36">
        <v>107.38333333333333</v>
      </c>
      <c r="I454" s="36">
        <v>111.01666666666665</v>
      </c>
      <c r="J454" s="36">
        <v>116.83333333333333</v>
      </c>
      <c r="K454" s="31">
        <v>105.2</v>
      </c>
      <c r="L454" s="31">
        <v>95.75</v>
      </c>
      <c r="M454" s="31">
        <v>637.03367000000003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1315.2</v>
      </c>
      <c r="D455" s="36">
        <v>1315.8833333333332</v>
      </c>
      <c r="E455" s="36">
        <v>1305.7666666666664</v>
      </c>
      <c r="F455" s="36">
        <v>1296.3333333333333</v>
      </c>
      <c r="G455" s="36">
        <v>1286.2166666666665</v>
      </c>
      <c r="H455" s="36">
        <v>1325.3166666666664</v>
      </c>
      <c r="I455" s="36">
        <v>1335.4333333333332</v>
      </c>
      <c r="J455" s="36">
        <v>1344.8666666666663</v>
      </c>
      <c r="K455" s="31">
        <v>1326</v>
      </c>
      <c r="L455" s="31">
        <v>1306.45</v>
      </c>
      <c r="M455" s="31">
        <v>0.23687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436.75</v>
      </c>
      <c r="D456" s="36">
        <v>438.93333333333334</v>
      </c>
      <c r="E456" s="36">
        <v>432.86666666666667</v>
      </c>
      <c r="F456" s="36">
        <v>428.98333333333335</v>
      </c>
      <c r="G456" s="36">
        <v>422.91666666666669</v>
      </c>
      <c r="H456" s="36">
        <v>442.81666666666666</v>
      </c>
      <c r="I456" s="36">
        <v>448.88333333333338</v>
      </c>
      <c r="J456" s="36">
        <v>452.76666666666665</v>
      </c>
      <c r="K456" s="31">
        <v>445</v>
      </c>
      <c r="L456" s="31">
        <v>435.05</v>
      </c>
      <c r="M456" s="31">
        <v>2.4236900000000001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3070.75</v>
      </c>
      <c r="D457" s="36">
        <v>3076.6666666666665</v>
      </c>
      <c r="E457" s="36">
        <v>3014.083333333333</v>
      </c>
      <c r="F457" s="36">
        <v>2957.4166666666665</v>
      </c>
      <c r="G457" s="36">
        <v>2894.833333333333</v>
      </c>
      <c r="H457" s="36">
        <v>3133.333333333333</v>
      </c>
      <c r="I457" s="36">
        <v>3195.9166666666661</v>
      </c>
      <c r="J457" s="36">
        <v>3252.583333333333</v>
      </c>
      <c r="K457" s="31">
        <v>3139.25</v>
      </c>
      <c r="L457" s="31">
        <v>3020</v>
      </c>
      <c r="M457" s="31">
        <v>0.40833000000000003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1309.25</v>
      </c>
      <c r="D458" s="36">
        <v>1313.6333333333334</v>
      </c>
      <c r="E458" s="36">
        <v>1297.6166666666668</v>
      </c>
      <c r="F458" s="36">
        <v>1285.9833333333333</v>
      </c>
      <c r="G458" s="36">
        <v>1269.9666666666667</v>
      </c>
      <c r="H458" s="36">
        <v>1325.2666666666669</v>
      </c>
      <c r="I458" s="36">
        <v>1341.2833333333338</v>
      </c>
      <c r="J458" s="36">
        <v>1352.916666666667</v>
      </c>
      <c r="K458" s="31">
        <v>1329.65</v>
      </c>
      <c r="L458" s="31">
        <v>1302</v>
      </c>
      <c r="M458" s="31">
        <v>23.08756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748</v>
      </c>
      <c r="D459" s="36">
        <v>753.79999999999984</v>
      </c>
      <c r="E459" s="36">
        <v>739.24999999999966</v>
      </c>
      <c r="F459" s="36">
        <v>730.49999999999977</v>
      </c>
      <c r="G459" s="36">
        <v>715.94999999999959</v>
      </c>
      <c r="H459" s="36">
        <v>762.54999999999973</v>
      </c>
      <c r="I459" s="36">
        <v>777.09999999999991</v>
      </c>
      <c r="J459" s="36">
        <v>785.8499999999998</v>
      </c>
      <c r="K459" s="31">
        <v>768.35</v>
      </c>
      <c r="L459" s="31">
        <v>745.05</v>
      </c>
      <c r="M459" s="31">
        <v>2.3443800000000001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304.39999999999998</v>
      </c>
      <c r="D460" s="36">
        <v>298.61666666666662</v>
      </c>
      <c r="E460" s="36">
        <v>282.78333333333325</v>
      </c>
      <c r="F460" s="36">
        <v>261.16666666666663</v>
      </c>
      <c r="G460" s="36">
        <v>245.33333333333326</v>
      </c>
      <c r="H460" s="36">
        <v>320.23333333333323</v>
      </c>
      <c r="I460" s="36">
        <v>336.06666666666661</v>
      </c>
      <c r="J460" s="36">
        <v>357.68333333333322</v>
      </c>
      <c r="K460" s="31">
        <v>314.45</v>
      </c>
      <c r="L460" s="31">
        <v>277</v>
      </c>
      <c r="M460" s="31">
        <v>209.64304000000001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974.35</v>
      </c>
      <c r="D461" s="36">
        <v>980.61666666666667</v>
      </c>
      <c r="E461" s="36">
        <v>958.23333333333335</v>
      </c>
      <c r="F461" s="36">
        <v>942.11666666666667</v>
      </c>
      <c r="G461" s="36">
        <v>919.73333333333335</v>
      </c>
      <c r="H461" s="36">
        <v>996.73333333333335</v>
      </c>
      <c r="I461" s="36">
        <v>1019.1166666666668</v>
      </c>
      <c r="J461" s="36">
        <v>1035.2333333333333</v>
      </c>
      <c r="K461" s="31">
        <v>1003</v>
      </c>
      <c r="L461" s="31">
        <v>964.5</v>
      </c>
      <c r="M461" s="31">
        <v>2.9258199999999999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3208.75</v>
      </c>
      <c r="D462" s="36">
        <v>3289.4500000000003</v>
      </c>
      <c r="E462" s="36">
        <v>3070.3500000000004</v>
      </c>
      <c r="F462" s="36">
        <v>2931.9500000000003</v>
      </c>
      <c r="G462" s="36">
        <v>2712.8500000000004</v>
      </c>
      <c r="H462" s="36">
        <v>3427.8500000000004</v>
      </c>
      <c r="I462" s="36">
        <v>3646.95</v>
      </c>
      <c r="J462" s="36">
        <v>3785.3500000000004</v>
      </c>
      <c r="K462" s="31">
        <v>3508.55</v>
      </c>
      <c r="L462" s="31">
        <v>3151.05</v>
      </c>
      <c r="M462" s="31">
        <v>3.0409899999999999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2961.5</v>
      </c>
      <c r="D463" s="36">
        <v>3003.8166666666671</v>
      </c>
      <c r="E463" s="36">
        <v>2907.733333333334</v>
      </c>
      <c r="F463" s="36">
        <v>2853.9666666666672</v>
      </c>
      <c r="G463" s="36">
        <v>2757.8833333333341</v>
      </c>
      <c r="H463" s="36">
        <v>3057.5833333333339</v>
      </c>
      <c r="I463" s="36">
        <v>3153.666666666667</v>
      </c>
      <c r="J463" s="36">
        <v>3207.4333333333338</v>
      </c>
      <c r="K463" s="31">
        <v>3099.9</v>
      </c>
      <c r="L463" s="31">
        <v>2950.05</v>
      </c>
      <c r="M463" s="31">
        <v>0.41737999999999997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3549.1</v>
      </c>
      <c r="D464" s="36">
        <v>3554.0333333333333</v>
      </c>
      <c r="E464" s="36">
        <v>3498.0666666666666</v>
      </c>
      <c r="F464" s="36">
        <v>3447.0333333333333</v>
      </c>
      <c r="G464" s="36">
        <v>3391.0666666666666</v>
      </c>
      <c r="H464" s="36">
        <v>3605.0666666666666</v>
      </c>
      <c r="I464" s="36">
        <v>3661.0333333333328</v>
      </c>
      <c r="J464" s="36">
        <v>3712.0666666666666</v>
      </c>
      <c r="K464" s="31">
        <v>3610</v>
      </c>
      <c r="L464" s="31">
        <v>3503</v>
      </c>
      <c r="M464" s="31">
        <v>10.11857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2645.9</v>
      </c>
      <c r="D465" s="36">
        <v>2653.4833333333336</v>
      </c>
      <c r="E465" s="36">
        <v>2627.8166666666671</v>
      </c>
      <c r="F465" s="36">
        <v>2609.7333333333336</v>
      </c>
      <c r="G465" s="36">
        <v>2584.0666666666671</v>
      </c>
      <c r="H465" s="36">
        <v>2671.5666666666671</v>
      </c>
      <c r="I465" s="36">
        <v>2697.2333333333331</v>
      </c>
      <c r="J465" s="36">
        <v>2715.3166666666671</v>
      </c>
      <c r="K465" s="31">
        <v>2679.15</v>
      </c>
      <c r="L465" s="31">
        <v>2635.4</v>
      </c>
      <c r="M465" s="31">
        <v>1.6719900000000001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1204.3</v>
      </c>
      <c r="D466" s="36">
        <v>1187.0333333333335</v>
      </c>
      <c r="E466" s="36">
        <v>1159.5666666666671</v>
      </c>
      <c r="F466" s="36">
        <v>1114.8333333333335</v>
      </c>
      <c r="G466" s="36">
        <v>1087.366666666667</v>
      </c>
      <c r="H466" s="36">
        <v>1231.7666666666671</v>
      </c>
      <c r="I466" s="36">
        <v>1259.2333333333338</v>
      </c>
      <c r="J466" s="36">
        <v>1303.9666666666672</v>
      </c>
      <c r="K466" s="31">
        <v>1214.5</v>
      </c>
      <c r="L466" s="31">
        <v>1142.3</v>
      </c>
      <c r="M466" s="31">
        <v>4.6943599999999996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896.55</v>
      </c>
      <c r="D467" s="36">
        <v>911.93333333333339</v>
      </c>
      <c r="E467" s="36">
        <v>872.11666666666679</v>
      </c>
      <c r="F467" s="36">
        <v>847.68333333333339</v>
      </c>
      <c r="G467" s="36">
        <v>807.86666666666679</v>
      </c>
      <c r="H467" s="36">
        <v>936.36666666666679</v>
      </c>
      <c r="I467" s="36">
        <v>976.18333333333339</v>
      </c>
      <c r="J467" s="36">
        <v>1000.6166666666668</v>
      </c>
      <c r="K467" s="31">
        <v>951.75</v>
      </c>
      <c r="L467" s="31">
        <v>887.5</v>
      </c>
      <c r="M467" s="31">
        <v>1.2073400000000001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3841.95</v>
      </c>
      <c r="D468" s="36">
        <v>3799.6666666666665</v>
      </c>
      <c r="E468" s="36">
        <v>3661.9333333333329</v>
      </c>
      <c r="F468" s="36">
        <v>3481.9166666666665</v>
      </c>
      <c r="G468" s="36">
        <v>3344.1833333333329</v>
      </c>
      <c r="H468" s="36">
        <v>3979.6833333333329</v>
      </c>
      <c r="I468" s="36">
        <v>4117.4166666666661</v>
      </c>
      <c r="J468" s="36">
        <v>4297.4333333333325</v>
      </c>
      <c r="K468" s="31">
        <v>3937.4</v>
      </c>
      <c r="L468" s="31">
        <v>3619.65</v>
      </c>
      <c r="M468" s="31">
        <v>73.744860000000003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44.9</v>
      </c>
      <c r="D469" s="36">
        <v>45.199999999999996</v>
      </c>
      <c r="E469" s="36">
        <v>44.29999999999999</v>
      </c>
      <c r="F469" s="36">
        <v>43.699999999999996</v>
      </c>
      <c r="G469" s="36">
        <v>42.79999999999999</v>
      </c>
      <c r="H469" s="36">
        <v>45.79999999999999</v>
      </c>
      <c r="I469" s="36">
        <v>46.699999999999996</v>
      </c>
      <c r="J469" s="36">
        <v>47.29999999999999</v>
      </c>
      <c r="K469" s="31">
        <v>46.1</v>
      </c>
      <c r="L469" s="31">
        <v>44.6</v>
      </c>
      <c r="M469" s="31">
        <v>136.59997999999999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358.1</v>
      </c>
      <c r="D470" s="36">
        <v>359.0333333333333</v>
      </c>
      <c r="E470" s="36">
        <v>353.66666666666663</v>
      </c>
      <c r="F470" s="36">
        <v>349.23333333333335</v>
      </c>
      <c r="G470" s="36">
        <v>343.86666666666667</v>
      </c>
      <c r="H470" s="36">
        <v>363.46666666666658</v>
      </c>
      <c r="I470" s="36">
        <v>368.83333333333326</v>
      </c>
      <c r="J470" s="36">
        <v>373.26666666666654</v>
      </c>
      <c r="K470" s="31">
        <v>364.4</v>
      </c>
      <c r="L470" s="31">
        <v>354.6</v>
      </c>
      <c r="M470" s="31">
        <v>5.6328300000000002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469.05</v>
      </c>
      <c r="D471" s="36">
        <v>469.81666666666666</v>
      </c>
      <c r="E471" s="36">
        <v>457.33333333333331</v>
      </c>
      <c r="F471" s="36">
        <v>445.61666666666667</v>
      </c>
      <c r="G471" s="36">
        <v>433.13333333333333</v>
      </c>
      <c r="H471" s="36">
        <v>481.5333333333333</v>
      </c>
      <c r="I471" s="36">
        <v>494.01666666666665</v>
      </c>
      <c r="J471" s="36">
        <v>505.73333333333329</v>
      </c>
      <c r="K471" s="31">
        <v>482.3</v>
      </c>
      <c r="L471" s="31">
        <v>458.1</v>
      </c>
      <c r="M471" s="31">
        <v>37.727089999999997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778.8</v>
      </c>
      <c r="D472" s="36">
        <v>781.76666666666677</v>
      </c>
      <c r="E472" s="36">
        <v>773.03333333333353</v>
      </c>
      <c r="F472" s="36">
        <v>767.26666666666677</v>
      </c>
      <c r="G472" s="36">
        <v>758.53333333333353</v>
      </c>
      <c r="H472" s="36">
        <v>787.53333333333353</v>
      </c>
      <c r="I472" s="36">
        <v>796.26666666666688</v>
      </c>
      <c r="J472" s="36">
        <v>802.03333333333353</v>
      </c>
      <c r="K472" s="31">
        <v>790.5</v>
      </c>
      <c r="L472" s="31">
        <v>776</v>
      </c>
      <c r="M472" s="31">
        <v>0.40753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3507.45</v>
      </c>
      <c r="D473" s="36">
        <v>3542.2999999999997</v>
      </c>
      <c r="E473" s="36">
        <v>3466.1499999999996</v>
      </c>
      <c r="F473" s="36">
        <v>3424.85</v>
      </c>
      <c r="G473" s="36">
        <v>3348.7</v>
      </c>
      <c r="H473" s="36">
        <v>3583.5999999999995</v>
      </c>
      <c r="I473" s="36">
        <v>3659.75</v>
      </c>
      <c r="J473" s="36">
        <v>3701.0499999999993</v>
      </c>
      <c r="K473" s="31">
        <v>3618.45</v>
      </c>
      <c r="L473" s="31">
        <v>3501</v>
      </c>
      <c r="M473" s="31">
        <v>1.43994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60.8</v>
      </c>
      <c r="D474" s="36">
        <v>61.466666666666661</v>
      </c>
      <c r="E474" s="36">
        <v>59.633333333333326</v>
      </c>
      <c r="F474" s="36">
        <v>58.466666666666661</v>
      </c>
      <c r="G474" s="36">
        <v>56.633333333333326</v>
      </c>
      <c r="H474" s="36">
        <v>62.633333333333326</v>
      </c>
      <c r="I474" s="36">
        <v>64.466666666666654</v>
      </c>
      <c r="J474" s="36">
        <v>65.633333333333326</v>
      </c>
      <c r="K474" s="31">
        <v>63.3</v>
      </c>
      <c r="L474" s="31">
        <v>60.3</v>
      </c>
      <c r="M474" s="31">
        <v>92.323139999999995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2033.75</v>
      </c>
      <c r="D475" s="36">
        <v>2044.6000000000001</v>
      </c>
      <c r="E475" s="36">
        <v>2015.65</v>
      </c>
      <c r="F475" s="36">
        <v>1997.55</v>
      </c>
      <c r="G475" s="36">
        <v>1968.6</v>
      </c>
      <c r="H475" s="36">
        <v>2062.7000000000003</v>
      </c>
      <c r="I475" s="36">
        <v>2091.6500000000005</v>
      </c>
      <c r="J475" s="36">
        <v>2109.7500000000005</v>
      </c>
      <c r="K475" s="31">
        <v>2073.5500000000002</v>
      </c>
      <c r="L475" s="31">
        <v>2026.5</v>
      </c>
      <c r="M475" s="31">
        <v>2.23855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63.3</v>
      </c>
      <c r="D476" s="36">
        <v>65.583333333333329</v>
      </c>
      <c r="E476" s="36">
        <v>60.516666666666652</v>
      </c>
      <c r="F476" s="36">
        <v>57.73333333333332</v>
      </c>
      <c r="G476" s="36">
        <v>52.666666666666643</v>
      </c>
      <c r="H476" s="36">
        <v>68.36666666666666</v>
      </c>
      <c r="I476" s="36">
        <v>73.433333333333351</v>
      </c>
      <c r="J476" s="36">
        <v>76.216666666666669</v>
      </c>
      <c r="K476" s="31">
        <v>70.650000000000006</v>
      </c>
      <c r="L476" s="31">
        <v>62.8</v>
      </c>
      <c r="M476" s="31">
        <v>1155.29709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464.7</v>
      </c>
      <c r="D477" s="36">
        <v>467.54999999999995</v>
      </c>
      <c r="E477" s="36">
        <v>457.44999999999993</v>
      </c>
      <c r="F477" s="36">
        <v>450.2</v>
      </c>
      <c r="G477" s="36">
        <v>440.09999999999997</v>
      </c>
      <c r="H477" s="36">
        <v>474.7999999999999</v>
      </c>
      <c r="I477" s="36">
        <v>484.89999999999992</v>
      </c>
      <c r="J477" s="36">
        <v>492.14999999999986</v>
      </c>
      <c r="K477" s="31">
        <v>477.65</v>
      </c>
      <c r="L477" s="31">
        <v>460.3</v>
      </c>
      <c r="M477" s="31">
        <v>1.5560700000000001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9997.65</v>
      </c>
      <c r="D478" s="36">
        <v>10081.050000000001</v>
      </c>
      <c r="E478" s="36">
        <v>9867.1000000000022</v>
      </c>
      <c r="F478" s="36">
        <v>9736.5500000000011</v>
      </c>
      <c r="G478" s="36">
        <v>9522.6000000000022</v>
      </c>
      <c r="H478" s="36">
        <v>10211.600000000002</v>
      </c>
      <c r="I478" s="36">
        <v>10425.550000000003</v>
      </c>
      <c r="J478" s="36">
        <v>10556.100000000002</v>
      </c>
      <c r="K478" s="31">
        <v>10295</v>
      </c>
      <c r="L478" s="31">
        <v>9950.5</v>
      </c>
      <c r="M478" s="31">
        <v>3.20905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149.44999999999999</v>
      </c>
      <c r="D479" s="36">
        <v>150.36666666666665</v>
      </c>
      <c r="E479" s="36">
        <v>146.7833333333333</v>
      </c>
      <c r="F479" s="36">
        <v>144.11666666666665</v>
      </c>
      <c r="G479" s="36">
        <v>140.5333333333333</v>
      </c>
      <c r="H479" s="36">
        <v>153.0333333333333</v>
      </c>
      <c r="I479" s="36">
        <v>156.61666666666662</v>
      </c>
      <c r="J479" s="36">
        <v>159.2833333333333</v>
      </c>
      <c r="K479" s="31">
        <v>153.94999999999999</v>
      </c>
      <c r="L479" s="31">
        <v>147.69999999999999</v>
      </c>
      <c r="M479" s="31">
        <v>364.35010999999997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1756.15</v>
      </c>
      <c r="D480" s="36">
        <v>1766.1500000000003</v>
      </c>
      <c r="E480" s="36">
        <v>1729.8500000000006</v>
      </c>
      <c r="F480" s="36">
        <v>1703.5500000000002</v>
      </c>
      <c r="G480" s="36">
        <v>1667.2500000000005</v>
      </c>
      <c r="H480" s="36">
        <v>1792.4500000000007</v>
      </c>
      <c r="I480" s="36">
        <v>1828.7500000000005</v>
      </c>
      <c r="J480" s="36">
        <v>1855.0500000000009</v>
      </c>
      <c r="K480" s="31">
        <v>1802.45</v>
      </c>
      <c r="L480" s="31">
        <v>1739.85</v>
      </c>
      <c r="M480" s="31">
        <v>1.1570499999999999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1081.05</v>
      </c>
      <c r="D481" s="36">
        <v>1082.3666666666668</v>
      </c>
      <c r="E481" s="36">
        <v>1074.7333333333336</v>
      </c>
      <c r="F481" s="36">
        <v>1068.4166666666667</v>
      </c>
      <c r="G481" s="36">
        <v>1060.7833333333335</v>
      </c>
      <c r="H481" s="36">
        <v>1088.6833333333336</v>
      </c>
      <c r="I481" s="36">
        <v>1096.3166666666668</v>
      </c>
      <c r="J481" s="31">
        <v>1102.6333333333337</v>
      </c>
      <c r="K481" s="31">
        <v>1090</v>
      </c>
      <c r="L481" s="31">
        <v>1076.05</v>
      </c>
      <c r="M481" s="53">
        <v>11.55336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653.29999999999995</v>
      </c>
      <c r="D482" s="36">
        <v>663.6</v>
      </c>
      <c r="E482" s="36">
        <v>637.70000000000005</v>
      </c>
      <c r="F482" s="36">
        <v>622.1</v>
      </c>
      <c r="G482" s="36">
        <v>596.20000000000005</v>
      </c>
      <c r="H482" s="36">
        <v>679.2</v>
      </c>
      <c r="I482" s="36">
        <v>705.09999999999991</v>
      </c>
      <c r="J482" s="31">
        <v>720.7</v>
      </c>
      <c r="K482" s="31">
        <v>689.5</v>
      </c>
      <c r="L482" s="31">
        <v>648</v>
      </c>
      <c r="M482" s="53">
        <v>5.1577700000000002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464.85</v>
      </c>
      <c r="D483" s="36">
        <v>470.06666666666666</v>
      </c>
      <c r="E483" s="36">
        <v>458.33333333333331</v>
      </c>
      <c r="F483" s="36">
        <v>451.81666666666666</v>
      </c>
      <c r="G483" s="36">
        <v>440.08333333333331</v>
      </c>
      <c r="H483" s="36">
        <v>476.58333333333331</v>
      </c>
      <c r="I483" s="36">
        <v>488.31666666666666</v>
      </c>
      <c r="J483" s="36">
        <v>494.83333333333331</v>
      </c>
      <c r="K483" s="31">
        <v>481.8</v>
      </c>
      <c r="L483" s="31">
        <v>463.55</v>
      </c>
      <c r="M483" s="31">
        <v>52.14678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917.75</v>
      </c>
      <c r="D484" s="36">
        <v>918.41666666666663</v>
      </c>
      <c r="E484" s="36">
        <v>907.83333333333326</v>
      </c>
      <c r="F484" s="36">
        <v>897.91666666666663</v>
      </c>
      <c r="G484" s="36">
        <v>887.33333333333326</v>
      </c>
      <c r="H484" s="36">
        <v>928.33333333333326</v>
      </c>
      <c r="I484" s="36">
        <v>938.91666666666652</v>
      </c>
      <c r="J484" s="31">
        <v>948.83333333333326</v>
      </c>
      <c r="K484" s="31">
        <v>929</v>
      </c>
      <c r="L484" s="31">
        <v>908.5</v>
      </c>
      <c r="M484" s="53">
        <v>1.06534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542.45000000000005</v>
      </c>
      <c r="D485" s="36">
        <v>543.5333333333333</v>
      </c>
      <c r="E485" s="36">
        <v>538.91666666666663</v>
      </c>
      <c r="F485" s="36">
        <v>535.38333333333333</v>
      </c>
      <c r="G485" s="36">
        <v>530.76666666666665</v>
      </c>
      <c r="H485" s="36">
        <v>547.06666666666661</v>
      </c>
      <c r="I485" s="36">
        <v>551.68333333333339</v>
      </c>
      <c r="J485" s="36">
        <v>555.21666666666658</v>
      </c>
      <c r="K485" s="31">
        <v>548.15</v>
      </c>
      <c r="L485" s="31">
        <v>540</v>
      </c>
      <c r="M485" s="31">
        <v>4.34396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467.9</v>
      </c>
      <c r="D486" s="36">
        <v>471.26666666666665</v>
      </c>
      <c r="E486" s="36">
        <v>461.63333333333333</v>
      </c>
      <c r="F486" s="36">
        <v>455.36666666666667</v>
      </c>
      <c r="G486" s="36">
        <v>445.73333333333335</v>
      </c>
      <c r="H486" s="36">
        <v>477.5333333333333</v>
      </c>
      <c r="I486" s="36">
        <v>487.16666666666663</v>
      </c>
      <c r="J486" s="36">
        <v>493.43333333333328</v>
      </c>
      <c r="K486" s="31">
        <v>480.9</v>
      </c>
      <c r="L486" s="31">
        <v>465</v>
      </c>
      <c r="M486" s="31">
        <v>4.4448400000000001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445.1</v>
      </c>
      <c r="D487" s="36">
        <v>446.95000000000005</v>
      </c>
      <c r="E487" s="36">
        <v>440.10000000000008</v>
      </c>
      <c r="F487" s="36">
        <v>435.1</v>
      </c>
      <c r="G487" s="36">
        <v>428.25000000000006</v>
      </c>
      <c r="H487" s="36">
        <v>451.9500000000001</v>
      </c>
      <c r="I487" s="36">
        <v>458.8</v>
      </c>
      <c r="J487" s="36">
        <v>463.80000000000013</v>
      </c>
      <c r="K487" s="31">
        <v>453.8</v>
      </c>
      <c r="L487" s="31">
        <v>441.95</v>
      </c>
      <c r="M487" s="31">
        <v>9.8230199999999996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554.75</v>
      </c>
      <c r="D488" s="36">
        <v>568.56666666666672</v>
      </c>
      <c r="E488" s="36">
        <v>537.23333333333346</v>
      </c>
      <c r="F488" s="36">
        <v>519.7166666666667</v>
      </c>
      <c r="G488" s="36">
        <v>488.38333333333344</v>
      </c>
      <c r="H488" s="36">
        <v>586.08333333333348</v>
      </c>
      <c r="I488" s="36">
        <v>617.41666666666674</v>
      </c>
      <c r="J488" s="36">
        <v>634.93333333333351</v>
      </c>
      <c r="K488" s="31">
        <v>599.9</v>
      </c>
      <c r="L488" s="31">
        <v>551.04999999999995</v>
      </c>
      <c r="M488" s="31">
        <v>13.36782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1375.35</v>
      </c>
      <c r="D489" s="36">
        <v>1377.9833333333333</v>
      </c>
      <c r="E489" s="36">
        <v>1342.3666666666668</v>
      </c>
      <c r="F489" s="36">
        <v>1309.3833333333334</v>
      </c>
      <c r="G489" s="36">
        <v>1273.7666666666669</v>
      </c>
      <c r="H489" s="36">
        <v>1410.9666666666667</v>
      </c>
      <c r="I489" s="36">
        <v>1446.583333333333</v>
      </c>
      <c r="J489" s="36">
        <v>1479.5666666666666</v>
      </c>
      <c r="K489" s="31">
        <v>1413.6</v>
      </c>
      <c r="L489" s="31">
        <v>1345</v>
      </c>
      <c r="M489" s="31">
        <v>33.036709999999999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983.65</v>
      </c>
      <c r="D490" s="36">
        <v>991.68333333333339</v>
      </c>
      <c r="E490" s="36">
        <v>971.96666666666681</v>
      </c>
      <c r="F490" s="36">
        <v>960.28333333333342</v>
      </c>
      <c r="G490" s="36">
        <v>940.56666666666683</v>
      </c>
      <c r="H490" s="36">
        <v>1003.3666666666668</v>
      </c>
      <c r="I490" s="36">
        <v>1023.0833333333335</v>
      </c>
      <c r="J490" s="36">
        <v>1034.7666666666669</v>
      </c>
      <c r="K490" s="31">
        <v>1011.4</v>
      </c>
      <c r="L490" s="31">
        <v>980</v>
      </c>
      <c r="M490" s="31">
        <v>1.6358699999999999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278.60000000000002</v>
      </c>
      <c r="D491" s="36">
        <v>280.23333333333335</v>
      </c>
      <c r="E491" s="36">
        <v>274.9666666666667</v>
      </c>
      <c r="F491" s="36">
        <v>271.33333333333337</v>
      </c>
      <c r="G491" s="36">
        <v>266.06666666666672</v>
      </c>
      <c r="H491" s="36">
        <v>283.86666666666667</v>
      </c>
      <c r="I491" s="36">
        <v>289.13333333333333</v>
      </c>
      <c r="J491" s="36">
        <v>292.76666666666665</v>
      </c>
      <c r="K491" s="31">
        <v>285.5</v>
      </c>
      <c r="L491" s="31">
        <v>276.60000000000002</v>
      </c>
      <c r="M491" s="31">
        <v>69.668499999999995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310.7</v>
      </c>
      <c r="D492" s="36">
        <v>312.90000000000003</v>
      </c>
      <c r="E492" s="36">
        <v>306.80000000000007</v>
      </c>
      <c r="F492" s="36">
        <v>302.90000000000003</v>
      </c>
      <c r="G492" s="36">
        <v>296.80000000000007</v>
      </c>
      <c r="H492" s="36">
        <v>316.80000000000007</v>
      </c>
      <c r="I492" s="36">
        <v>322.90000000000009</v>
      </c>
      <c r="J492" s="36">
        <v>326.80000000000007</v>
      </c>
      <c r="K492" s="31">
        <v>319</v>
      </c>
      <c r="L492" s="31">
        <v>309</v>
      </c>
      <c r="M492" s="31">
        <v>3.54148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662.1</v>
      </c>
      <c r="D493" s="36">
        <v>665.41666666666674</v>
      </c>
      <c r="E493" s="36">
        <v>641.88333333333344</v>
      </c>
      <c r="F493" s="36">
        <v>621.66666666666674</v>
      </c>
      <c r="G493" s="36">
        <v>598.13333333333344</v>
      </c>
      <c r="H493" s="36">
        <v>685.63333333333344</v>
      </c>
      <c r="I493" s="36">
        <v>709.16666666666674</v>
      </c>
      <c r="J493" s="36">
        <v>729.38333333333344</v>
      </c>
      <c r="K493" s="31">
        <v>688.95</v>
      </c>
      <c r="L493" s="31">
        <v>645.20000000000005</v>
      </c>
      <c r="M493" s="31">
        <v>4.1976500000000003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1673.9</v>
      </c>
      <c r="D494" s="36">
        <v>1676.8333333333333</v>
      </c>
      <c r="E494" s="36">
        <v>1667.0666666666666</v>
      </c>
      <c r="F494" s="36">
        <v>1660.2333333333333</v>
      </c>
      <c r="G494" s="36">
        <v>1650.4666666666667</v>
      </c>
      <c r="H494" s="36">
        <v>1683.6666666666665</v>
      </c>
      <c r="I494" s="36">
        <v>1693.4333333333334</v>
      </c>
      <c r="J494" s="36">
        <v>1700.2666666666664</v>
      </c>
      <c r="K494" s="31">
        <v>1686.6</v>
      </c>
      <c r="L494" s="31">
        <v>1670</v>
      </c>
      <c r="M494" s="31">
        <v>0.25896999999999998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2183.6</v>
      </c>
      <c r="D495" s="36">
        <v>2182.6999999999998</v>
      </c>
      <c r="E495" s="36">
        <v>2136.4499999999998</v>
      </c>
      <c r="F495" s="36">
        <v>2089.3000000000002</v>
      </c>
      <c r="G495" s="36">
        <v>2043.0500000000002</v>
      </c>
      <c r="H495" s="36">
        <v>2229.8499999999995</v>
      </c>
      <c r="I495" s="36">
        <v>2276.0999999999995</v>
      </c>
      <c r="J495" s="36">
        <v>2323.2499999999991</v>
      </c>
      <c r="K495" s="31">
        <v>2228.9499999999998</v>
      </c>
      <c r="L495" s="31">
        <v>2135.5500000000002</v>
      </c>
      <c r="M495" s="31">
        <v>2.3227799999999998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14.8</v>
      </c>
      <c r="D496" s="36">
        <v>14.866666666666667</v>
      </c>
      <c r="E496" s="36">
        <v>14.583333333333334</v>
      </c>
      <c r="F496" s="36">
        <v>14.366666666666667</v>
      </c>
      <c r="G496" s="36">
        <v>14.083333333333334</v>
      </c>
      <c r="H496" s="36">
        <v>15.083333333333334</v>
      </c>
      <c r="I496" s="36">
        <v>15.366666666666665</v>
      </c>
      <c r="J496" s="36">
        <v>15.583333333333334</v>
      </c>
      <c r="K496" s="31">
        <v>15.15</v>
      </c>
      <c r="L496" s="31">
        <v>14.65</v>
      </c>
      <c r="M496" s="31">
        <v>3054.6239500000001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1064.6500000000001</v>
      </c>
      <c r="D497" s="36">
        <v>1057.6333333333334</v>
      </c>
      <c r="E497" s="36">
        <v>1044.7666666666669</v>
      </c>
      <c r="F497" s="36">
        <v>1024.8833333333334</v>
      </c>
      <c r="G497" s="36">
        <v>1012.0166666666669</v>
      </c>
      <c r="H497" s="36">
        <v>1077.5166666666669</v>
      </c>
      <c r="I497" s="36">
        <v>1090.3833333333332</v>
      </c>
      <c r="J497" s="36">
        <v>1110.2666666666669</v>
      </c>
      <c r="K497" s="31">
        <v>1070.5</v>
      </c>
      <c r="L497" s="31">
        <v>1037.75</v>
      </c>
      <c r="M497" s="31">
        <v>16.397929999999999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577.54999999999995</v>
      </c>
      <c r="D498" s="36">
        <v>581.94999999999993</v>
      </c>
      <c r="E498" s="36">
        <v>570.44999999999982</v>
      </c>
      <c r="F498" s="36">
        <v>563.34999999999991</v>
      </c>
      <c r="G498" s="36">
        <v>551.8499999999998</v>
      </c>
      <c r="H498" s="36">
        <v>589.04999999999984</v>
      </c>
      <c r="I498" s="36">
        <v>600.55000000000007</v>
      </c>
      <c r="J498" s="36">
        <v>607.64999999999986</v>
      </c>
      <c r="K498" s="31">
        <v>593.45000000000005</v>
      </c>
      <c r="L498" s="31">
        <v>574.85</v>
      </c>
      <c r="M498" s="31">
        <v>5.8061100000000003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796.15</v>
      </c>
      <c r="D499" s="36">
        <v>802.38333333333333</v>
      </c>
      <c r="E499" s="36">
        <v>783.76666666666665</v>
      </c>
      <c r="F499" s="36">
        <v>771.38333333333333</v>
      </c>
      <c r="G499" s="36">
        <v>752.76666666666665</v>
      </c>
      <c r="H499" s="36">
        <v>814.76666666666665</v>
      </c>
      <c r="I499" s="36">
        <v>833.38333333333321</v>
      </c>
      <c r="J499" s="36">
        <v>845.76666666666665</v>
      </c>
      <c r="K499" s="31">
        <v>821</v>
      </c>
      <c r="L499" s="31">
        <v>790</v>
      </c>
      <c r="M499" s="31">
        <v>1.32823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1364.8</v>
      </c>
      <c r="D500" s="36">
        <v>1363.3333333333333</v>
      </c>
      <c r="E500" s="36">
        <v>1354.1166666666666</v>
      </c>
      <c r="F500" s="36">
        <v>1343.4333333333334</v>
      </c>
      <c r="G500" s="36">
        <v>1334.2166666666667</v>
      </c>
      <c r="H500" s="36">
        <v>1374.0166666666664</v>
      </c>
      <c r="I500" s="36">
        <v>1383.2333333333331</v>
      </c>
      <c r="J500" s="36">
        <v>1393.9166666666663</v>
      </c>
      <c r="K500" s="31">
        <v>1372.55</v>
      </c>
      <c r="L500" s="31">
        <v>1352.65</v>
      </c>
      <c r="M500" s="31">
        <v>0.45061000000000001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488.85</v>
      </c>
      <c r="D501" s="36">
        <v>491.35000000000008</v>
      </c>
      <c r="E501" s="36">
        <v>482.60000000000014</v>
      </c>
      <c r="F501" s="36">
        <v>476.35000000000008</v>
      </c>
      <c r="G501" s="36">
        <v>467.60000000000014</v>
      </c>
      <c r="H501" s="36">
        <v>497.60000000000014</v>
      </c>
      <c r="I501" s="36">
        <v>506.35</v>
      </c>
      <c r="J501" s="36">
        <v>512.60000000000014</v>
      </c>
      <c r="K501" s="31">
        <v>500.1</v>
      </c>
      <c r="L501" s="31">
        <v>485.1</v>
      </c>
      <c r="M501" s="31">
        <v>56.519199999999998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30</v>
      </c>
      <c r="D502" s="36">
        <v>30.533333333333331</v>
      </c>
      <c r="E502" s="36">
        <v>28.36666666666666</v>
      </c>
      <c r="F502" s="36">
        <v>26.733333333333327</v>
      </c>
      <c r="G502" s="36">
        <v>24.566666666666656</v>
      </c>
      <c r="H502" s="36">
        <v>32.166666666666664</v>
      </c>
      <c r="I502" s="36">
        <v>34.333333333333336</v>
      </c>
      <c r="J502" s="36">
        <v>35.966666666666669</v>
      </c>
      <c r="K502" s="31">
        <v>32.700000000000003</v>
      </c>
      <c r="L502" s="31">
        <v>28.9</v>
      </c>
      <c r="M502" s="31">
        <v>20383.764729999999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193.3</v>
      </c>
      <c r="D503" s="36">
        <v>190.98333333333335</v>
      </c>
      <c r="E503" s="36">
        <v>186.9666666666667</v>
      </c>
      <c r="F503" s="36">
        <v>180.63333333333335</v>
      </c>
      <c r="G503" s="36">
        <v>176.6166666666667</v>
      </c>
      <c r="H503" s="36">
        <v>197.31666666666669</v>
      </c>
      <c r="I503" s="36">
        <v>201.33333333333334</v>
      </c>
      <c r="J503" s="31">
        <v>207.66666666666669</v>
      </c>
      <c r="K503" s="31">
        <v>195</v>
      </c>
      <c r="L503" s="31">
        <v>184.65</v>
      </c>
      <c r="M503" s="53">
        <v>458.08076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582.20000000000005</v>
      </c>
      <c r="D504" s="36">
        <v>585.5333333333333</v>
      </c>
      <c r="E504" s="36">
        <v>576.16666666666663</v>
      </c>
      <c r="F504" s="36">
        <v>570.13333333333333</v>
      </c>
      <c r="G504" s="36">
        <v>560.76666666666665</v>
      </c>
      <c r="H504" s="36">
        <v>591.56666666666661</v>
      </c>
      <c r="I504" s="36">
        <v>600.93333333333339</v>
      </c>
      <c r="J504" s="31">
        <v>606.96666666666658</v>
      </c>
      <c r="K504" s="31">
        <v>594.9</v>
      </c>
      <c r="L504" s="31">
        <v>579.5</v>
      </c>
      <c r="M504" s="53">
        <v>6.81785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14501.6</v>
      </c>
      <c r="D505" s="36">
        <v>14576.65</v>
      </c>
      <c r="E505" s="36">
        <v>14251.15</v>
      </c>
      <c r="F505" s="36">
        <v>14000.7</v>
      </c>
      <c r="G505" s="36">
        <v>13675.2</v>
      </c>
      <c r="H505" s="36">
        <v>14827.099999999999</v>
      </c>
      <c r="I505" s="36">
        <v>15152.599999999999</v>
      </c>
      <c r="J505" s="36">
        <v>15403.049999999997</v>
      </c>
      <c r="K505" s="31">
        <v>14902.15</v>
      </c>
      <c r="L505" s="31">
        <v>14326.2</v>
      </c>
      <c r="M505" s="31">
        <v>4.9570000000000003E-2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144.1</v>
      </c>
      <c r="D506" s="36">
        <v>143.53333333333333</v>
      </c>
      <c r="E506" s="36">
        <v>139.56666666666666</v>
      </c>
      <c r="F506" s="36">
        <v>135.03333333333333</v>
      </c>
      <c r="G506" s="36">
        <v>131.06666666666666</v>
      </c>
      <c r="H506" s="36">
        <v>148.06666666666666</v>
      </c>
      <c r="I506" s="36">
        <v>152.0333333333333</v>
      </c>
      <c r="J506" s="36">
        <v>156.56666666666666</v>
      </c>
      <c r="K506" s="31">
        <v>147.5</v>
      </c>
      <c r="L506" s="31">
        <v>139</v>
      </c>
      <c r="M506" s="31">
        <v>1848.3964900000001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802.05</v>
      </c>
      <c r="D507" s="36">
        <v>800.7833333333333</v>
      </c>
      <c r="E507" s="36">
        <v>793.56666666666661</v>
      </c>
      <c r="F507" s="36">
        <v>785.08333333333326</v>
      </c>
      <c r="G507" s="36">
        <v>777.86666666666656</v>
      </c>
      <c r="H507" s="36">
        <v>809.26666666666665</v>
      </c>
      <c r="I507" s="36">
        <v>816.48333333333335</v>
      </c>
      <c r="J507" s="31">
        <v>824.9666666666667</v>
      </c>
      <c r="K507" s="31">
        <v>808</v>
      </c>
      <c r="L507" s="31">
        <v>792.3</v>
      </c>
      <c r="M507" s="53">
        <v>7.4666499999999996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1636.95</v>
      </c>
      <c r="D508" s="36">
        <v>1622.3166666666666</v>
      </c>
      <c r="E508" s="36">
        <v>1579.6333333333332</v>
      </c>
      <c r="F508" s="36">
        <v>1522.3166666666666</v>
      </c>
      <c r="G508" s="36">
        <v>1479.6333333333332</v>
      </c>
      <c r="H508" s="36">
        <v>1679.6333333333332</v>
      </c>
      <c r="I508" s="36">
        <v>1722.3166666666666</v>
      </c>
      <c r="J508" s="36">
        <v>1779.6333333333332</v>
      </c>
      <c r="K508" s="31">
        <v>1665</v>
      </c>
      <c r="L508" s="31">
        <v>1565</v>
      </c>
      <c r="M508" s="31">
        <v>1.6737500000000001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0"/>
      <c r="B5" s="331"/>
      <c r="C5" s="330"/>
      <c r="D5" s="33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32" t="s">
        <v>564</v>
      </c>
      <c r="C7" s="332"/>
      <c r="D7" s="7">
        <f>Main!B10</f>
        <v>45331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45330</v>
      </c>
      <c r="B10" s="32">
        <v>539528</v>
      </c>
      <c r="C10" s="31" t="s">
        <v>1080</v>
      </c>
      <c r="D10" s="31" t="s">
        <v>1081</v>
      </c>
      <c r="E10" s="31" t="s">
        <v>573</v>
      </c>
      <c r="F10" s="86">
        <v>21329</v>
      </c>
      <c r="G10" s="32">
        <v>93.33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45330</v>
      </c>
      <c r="B11" s="32">
        <v>539528</v>
      </c>
      <c r="C11" s="31" t="s">
        <v>1080</v>
      </c>
      <c r="D11" s="31" t="s">
        <v>1082</v>
      </c>
      <c r="E11" s="31" t="s">
        <v>574</v>
      </c>
      <c r="F11" s="86">
        <v>17825</v>
      </c>
      <c r="G11" s="32">
        <v>93.3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45330</v>
      </c>
      <c r="B12" s="32">
        <v>539528</v>
      </c>
      <c r="C12" s="31" t="s">
        <v>1080</v>
      </c>
      <c r="D12" s="31" t="s">
        <v>1082</v>
      </c>
      <c r="E12" s="31" t="s">
        <v>574</v>
      </c>
      <c r="F12" s="86">
        <v>25000</v>
      </c>
      <c r="G12" s="32">
        <v>93.63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45330</v>
      </c>
      <c r="B13" s="32">
        <v>538351</v>
      </c>
      <c r="C13" s="31" t="s">
        <v>1083</v>
      </c>
      <c r="D13" s="31" t="s">
        <v>1084</v>
      </c>
      <c r="E13" s="31" t="s">
        <v>574</v>
      </c>
      <c r="F13" s="86">
        <v>70700</v>
      </c>
      <c r="G13" s="32">
        <v>8.9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45330</v>
      </c>
      <c r="B14" s="32">
        <v>511463</v>
      </c>
      <c r="C14" s="31" t="s">
        <v>1006</v>
      </c>
      <c r="D14" s="31" t="s">
        <v>1007</v>
      </c>
      <c r="E14" s="31" t="s">
        <v>574</v>
      </c>
      <c r="F14" s="86">
        <v>75248</v>
      </c>
      <c r="G14" s="32">
        <v>16.690000000000001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45330</v>
      </c>
      <c r="B15" s="32">
        <v>531017</v>
      </c>
      <c r="C15" s="31" t="s">
        <v>1008</v>
      </c>
      <c r="D15" s="31" t="s">
        <v>1010</v>
      </c>
      <c r="E15" s="31" t="s">
        <v>573</v>
      </c>
      <c r="F15" s="86">
        <v>30000</v>
      </c>
      <c r="G15" s="32">
        <v>24.25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45330</v>
      </c>
      <c r="B16" s="32">
        <v>506074</v>
      </c>
      <c r="C16" s="31" t="s">
        <v>1085</v>
      </c>
      <c r="D16" s="31" t="s">
        <v>1052</v>
      </c>
      <c r="E16" s="31" t="s">
        <v>573</v>
      </c>
      <c r="F16" s="86">
        <v>1500000</v>
      </c>
      <c r="G16" s="32">
        <v>8.44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45330</v>
      </c>
      <c r="B17" s="32">
        <v>506074</v>
      </c>
      <c r="C17" s="31" t="s">
        <v>1085</v>
      </c>
      <c r="D17" s="31" t="s">
        <v>1052</v>
      </c>
      <c r="E17" s="31" t="s">
        <v>574</v>
      </c>
      <c r="F17" s="86">
        <v>600000</v>
      </c>
      <c r="G17" s="32">
        <v>8.44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45330</v>
      </c>
      <c r="B18" s="32">
        <v>506074</v>
      </c>
      <c r="C18" s="31" t="s">
        <v>1085</v>
      </c>
      <c r="D18" s="31" t="s">
        <v>1047</v>
      </c>
      <c r="E18" s="31" t="s">
        <v>574</v>
      </c>
      <c r="F18" s="86">
        <v>1784190</v>
      </c>
      <c r="G18" s="32">
        <v>8.44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45330</v>
      </c>
      <c r="B19" s="32">
        <v>506074</v>
      </c>
      <c r="C19" s="31" t="s">
        <v>1085</v>
      </c>
      <c r="D19" s="31" t="s">
        <v>1047</v>
      </c>
      <c r="E19" s="31" t="s">
        <v>573</v>
      </c>
      <c r="F19" s="86">
        <v>1912338</v>
      </c>
      <c r="G19" s="32">
        <v>8.44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45330</v>
      </c>
      <c r="B20" s="32">
        <v>538713</v>
      </c>
      <c r="C20" s="31" t="s">
        <v>1086</v>
      </c>
      <c r="D20" s="31" t="s">
        <v>1087</v>
      </c>
      <c r="E20" s="31" t="s">
        <v>573</v>
      </c>
      <c r="F20" s="86">
        <v>70000</v>
      </c>
      <c r="G20" s="32">
        <v>76.02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45330</v>
      </c>
      <c r="B21" s="32">
        <v>524606</v>
      </c>
      <c r="C21" s="31" t="s">
        <v>1011</v>
      </c>
      <c r="D21" s="31" t="s">
        <v>1012</v>
      </c>
      <c r="E21" s="31" t="s">
        <v>573</v>
      </c>
      <c r="F21" s="86">
        <v>27877</v>
      </c>
      <c r="G21" s="32">
        <v>33.75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45330</v>
      </c>
      <c r="B22" s="32">
        <v>539662</v>
      </c>
      <c r="C22" s="31" t="s">
        <v>986</v>
      </c>
      <c r="D22" s="31" t="s">
        <v>1088</v>
      </c>
      <c r="E22" s="31" t="s">
        <v>574</v>
      </c>
      <c r="F22" s="86">
        <v>120535</v>
      </c>
      <c r="G22" s="32">
        <v>23.62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45330</v>
      </c>
      <c r="B23" s="32">
        <v>543439</v>
      </c>
      <c r="C23" s="31" t="s">
        <v>946</v>
      </c>
      <c r="D23" s="31" t="s">
        <v>987</v>
      </c>
      <c r="E23" s="31" t="s">
        <v>574</v>
      </c>
      <c r="F23" s="86">
        <v>150000</v>
      </c>
      <c r="G23" s="32">
        <v>24.51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45330</v>
      </c>
      <c r="B24" s="32">
        <v>544101</v>
      </c>
      <c r="C24" s="31" t="s">
        <v>1089</v>
      </c>
      <c r="D24" s="31" t="s">
        <v>875</v>
      </c>
      <c r="E24" s="31" t="s">
        <v>574</v>
      </c>
      <c r="F24" s="86">
        <v>20800</v>
      </c>
      <c r="G24" s="32">
        <v>156.66999999999999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45330</v>
      </c>
      <c r="B25" s="32">
        <v>544101</v>
      </c>
      <c r="C25" s="31" t="s">
        <v>1089</v>
      </c>
      <c r="D25" s="31" t="s">
        <v>1090</v>
      </c>
      <c r="E25" s="31" t="s">
        <v>573</v>
      </c>
      <c r="F25" s="86">
        <v>19200</v>
      </c>
      <c r="G25" s="32">
        <v>156.66999999999999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45330</v>
      </c>
      <c r="B26" s="32">
        <v>540829</v>
      </c>
      <c r="C26" s="31" t="s">
        <v>1013</v>
      </c>
      <c r="D26" s="31" t="s">
        <v>1091</v>
      </c>
      <c r="E26" s="31" t="s">
        <v>573</v>
      </c>
      <c r="F26" s="86">
        <v>20001</v>
      </c>
      <c r="G26" s="32">
        <v>9.4499999999999993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45330</v>
      </c>
      <c r="B27" s="32">
        <v>540829</v>
      </c>
      <c r="C27" s="31" t="s">
        <v>1013</v>
      </c>
      <c r="D27" s="31" t="s">
        <v>1092</v>
      </c>
      <c r="E27" s="31" t="s">
        <v>574</v>
      </c>
      <c r="F27" s="86">
        <v>17385</v>
      </c>
      <c r="G27" s="32">
        <v>9.4499999999999993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45330</v>
      </c>
      <c r="B28" s="32">
        <v>537326</v>
      </c>
      <c r="C28" s="31" t="s">
        <v>1093</v>
      </c>
      <c r="D28" s="31" t="s">
        <v>1094</v>
      </c>
      <c r="E28" s="31" t="s">
        <v>574</v>
      </c>
      <c r="F28" s="86">
        <v>59999</v>
      </c>
      <c r="G28" s="32">
        <v>91.51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45330</v>
      </c>
      <c r="B29" s="32">
        <v>537326</v>
      </c>
      <c r="C29" s="31" t="s">
        <v>1093</v>
      </c>
      <c r="D29" s="31" t="s">
        <v>1095</v>
      </c>
      <c r="E29" s="31" t="s">
        <v>573</v>
      </c>
      <c r="F29" s="86">
        <v>71646</v>
      </c>
      <c r="G29" s="32">
        <v>91.51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45330</v>
      </c>
      <c r="B30" s="32">
        <v>537326</v>
      </c>
      <c r="C30" s="31" t="s">
        <v>1093</v>
      </c>
      <c r="D30" s="31" t="s">
        <v>1020</v>
      </c>
      <c r="E30" s="31" t="s">
        <v>574</v>
      </c>
      <c r="F30" s="86">
        <v>66132</v>
      </c>
      <c r="G30" s="32">
        <v>91.51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45330</v>
      </c>
      <c r="B31" s="32">
        <v>522231</v>
      </c>
      <c r="C31" s="31" t="s">
        <v>1096</v>
      </c>
      <c r="D31" s="31" t="s">
        <v>1097</v>
      </c>
      <c r="E31" s="31" t="s">
        <v>573</v>
      </c>
      <c r="F31" s="86">
        <v>57424</v>
      </c>
      <c r="G31" s="32">
        <v>99.9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45330</v>
      </c>
      <c r="B32" s="32">
        <v>504340</v>
      </c>
      <c r="C32" s="31" t="s">
        <v>1098</v>
      </c>
      <c r="D32" s="31" t="s">
        <v>1099</v>
      </c>
      <c r="E32" s="31" t="s">
        <v>574</v>
      </c>
      <c r="F32" s="86">
        <v>178560</v>
      </c>
      <c r="G32" s="32">
        <v>8.92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45330</v>
      </c>
      <c r="B33" s="32">
        <v>504340</v>
      </c>
      <c r="C33" s="31" t="s">
        <v>1098</v>
      </c>
      <c r="D33" s="31" t="s">
        <v>1100</v>
      </c>
      <c r="E33" s="31" t="s">
        <v>573</v>
      </c>
      <c r="F33" s="86">
        <v>110000</v>
      </c>
      <c r="G33" s="32">
        <v>8.92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45330</v>
      </c>
      <c r="B34" s="32">
        <v>523232</v>
      </c>
      <c r="C34" s="31" t="s">
        <v>1101</v>
      </c>
      <c r="D34" s="31" t="s">
        <v>1102</v>
      </c>
      <c r="E34" s="31" t="s">
        <v>573</v>
      </c>
      <c r="F34" s="86">
        <v>25000</v>
      </c>
      <c r="G34" s="32">
        <v>97.19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45330</v>
      </c>
      <c r="B35" s="32">
        <v>523232</v>
      </c>
      <c r="C35" s="31" t="s">
        <v>1101</v>
      </c>
      <c r="D35" s="31" t="s">
        <v>1103</v>
      </c>
      <c r="E35" s="31" t="s">
        <v>574</v>
      </c>
      <c r="F35" s="86">
        <v>25000</v>
      </c>
      <c r="G35" s="32">
        <v>97.24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45330</v>
      </c>
      <c r="B36" s="32">
        <v>512379</v>
      </c>
      <c r="C36" s="31" t="s">
        <v>1015</v>
      </c>
      <c r="D36" s="31" t="s">
        <v>1104</v>
      </c>
      <c r="E36" s="31" t="s">
        <v>573</v>
      </c>
      <c r="F36" s="86">
        <v>2166500</v>
      </c>
      <c r="G36" s="32">
        <v>23.04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45330</v>
      </c>
      <c r="B37" s="32">
        <v>512379</v>
      </c>
      <c r="C37" s="31" t="s">
        <v>1015</v>
      </c>
      <c r="D37" s="31" t="s">
        <v>1105</v>
      </c>
      <c r="E37" s="31" t="s">
        <v>574</v>
      </c>
      <c r="F37" s="86">
        <v>2200000</v>
      </c>
      <c r="G37" s="32">
        <v>22.9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45330</v>
      </c>
      <c r="B38" s="32">
        <v>512379</v>
      </c>
      <c r="C38" s="31" t="s">
        <v>1015</v>
      </c>
      <c r="D38" s="31" t="s">
        <v>1106</v>
      </c>
      <c r="E38" s="31" t="s">
        <v>573</v>
      </c>
      <c r="F38" s="86">
        <v>1300000</v>
      </c>
      <c r="G38" s="32">
        <v>22.9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45330</v>
      </c>
      <c r="B39" s="32">
        <v>512379</v>
      </c>
      <c r="C39" s="31" t="s">
        <v>1015</v>
      </c>
      <c r="D39" s="31" t="s">
        <v>1106</v>
      </c>
      <c r="E39" s="31" t="s">
        <v>574</v>
      </c>
      <c r="F39" s="86">
        <v>2737067</v>
      </c>
      <c r="G39" s="32">
        <v>22.7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45330</v>
      </c>
      <c r="B40" s="32">
        <v>538868</v>
      </c>
      <c r="C40" s="31" t="s">
        <v>1107</v>
      </c>
      <c r="D40" s="31" t="s">
        <v>1108</v>
      </c>
      <c r="E40" s="31" t="s">
        <v>573</v>
      </c>
      <c r="F40" s="86">
        <v>138562</v>
      </c>
      <c r="G40" s="32">
        <v>11.77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45330</v>
      </c>
      <c r="B41" s="32">
        <v>538868</v>
      </c>
      <c r="C41" s="31" t="s">
        <v>1107</v>
      </c>
      <c r="D41" s="31" t="s">
        <v>1108</v>
      </c>
      <c r="E41" s="31" t="s">
        <v>574</v>
      </c>
      <c r="F41" s="86">
        <v>158562</v>
      </c>
      <c r="G41" s="32">
        <v>11.99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45330</v>
      </c>
      <c r="B42" s="32">
        <v>539884</v>
      </c>
      <c r="C42" s="31" t="s">
        <v>1109</v>
      </c>
      <c r="D42" s="31" t="s">
        <v>1110</v>
      </c>
      <c r="E42" s="31" t="s">
        <v>573</v>
      </c>
      <c r="F42" s="86">
        <v>324000</v>
      </c>
      <c r="G42" s="32">
        <v>5.13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45330</v>
      </c>
      <c r="B43" s="32">
        <v>544094</v>
      </c>
      <c r="C43" s="31" t="s">
        <v>1111</v>
      </c>
      <c r="D43" s="31" t="s">
        <v>875</v>
      </c>
      <c r="E43" s="31" t="s">
        <v>574</v>
      </c>
      <c r="F43" s="86">
        <v>50400</v>
      </c>
      <c r="G43" s="32">
        <v>130.6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45330</v>
      </c>
      <c r="B44" s="32">
        <v>544094</v>
      </c>
      <c r="C44" s="31" t="s">
        <v>1111</v>
      </c>
      <c r="D44" s="31" t="s">
        <v>912</v>
      </c>
      <c r="E44" s="31" t="s">
        <v>573</v>
      </c>
      <c r="F44" s="86">
        <v>87600</v>
      </c>
      <c r="G44" s="32">
        <v>130.6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45330</v>
      </c>
      <c r="B45" s="32">
        <v>540190</v>
      </c>
      <c r="C45" s="31" t="s">
        <v>1112</v>
      </c>
      <c r="D45" s="31" t="s">
        <v>1113</v>
      </c>
      <c r="E45" s="31" t="s">
        <v>574</v>
      </c>
      <c r="F45" s="86">
        <v>250000</v>
      </c>
      <c r="G45" s="32">
        <v>5.7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45330</v>
      </c>
      <c r="B46" s="32">
        <v>504397</v>
      </c>
      <c r="C46" s="31" t="s">
        <v>989</v>
      </c>
      <c r="D46" s="31" t="s">
        <v>1114</v>
      </c>
      <c r="E46" s="31" t="s">
        <v>573</v>
      </c>
      <c r="F46" s="86">
        <v>2065</v>
      </c>
      <c r="G46" s="32">
        <v>70.5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45330</v>
      </c>
      <c r="B47" s="32">
        <v>539041</v>
      </c>
      <c r="C47" s="31" t="s">
        <v>1016</v>
      </c>
      <c r="D47" s="31" t="s">
        <v>1017</v>
      </c>
      <c r="E47" s="31" t="s">
        <v>574</v>
      </c>
      <c r="F47" s="86">
        <v>60000</v>
      </c>
      <c r="G47" s="32">
        <v>97.59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45330</v>
      </c>
      <c r="B48" s="32">
        <v>539041</v>
      </c>
      <c r="C48" s="31" t="s">
        <v>1016</v>
      </c>
      <c r="D48" s="31" t="s">
        <v>1115</v>
      </c>
      <c r="E48" s="31" t="s">
        <v>574</v>
      </c>
      <c r="F48" s="86">
        <v>130000</v>
      </c>
      <c r="G48" s="32">
        <v>89.46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45330</v>
      </c>
      <c r="B49" s="32">
        <v>530663</v>
      </c>
      <c r="C49" s="31" t="s">
        <v>1018</v>
      </c>
      <c r="D49" s="31" t="s">
        <v>1116</v>
      </c>
      <c r="E49" s="31" t="s">
        <v>574</v>
      </c>
      <c r="F49" s="86">
        <v>246551</v>
      </c>
      <c r="G49" s="32">
        <v>2.25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45330</v>
      </c>
      <c r="B50" s="32">
        <v>530663</v>
      </c>
      <c r="C50" s="31" t="s">
        <v>1018</v>
      </c>
      <c r="D50" s="31" t="s">
        <v>1009</v>
      </c>
      <c r="E50" s="31" t="s">
        <v>573</v>
      </c>
      <c r="F50" s="86">
        <v>252533</v>
      </c>
      <c r="G50" s="32">
        <v>2.25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45330</v>
      </c>
      <c r="B51" s="32">
        <v>544108</v>
      </c>
      <c r="C51" s="31" t="s">
        <v>1019</v>
      </c>
      <c r="D51" s="31" t="s">
        <v>918</v>
      </c>
      <c r="E51" s="31" t="s">
        <v>573</v>
      </c>
      <c r="F51" s="86">
        <v>22800</v>
      </c>
      <c r="G51" s="32">
        <v>126.75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45330</v>
      </c>
      <c r="B52" s="32">
        <v>540134</v>
      </c>
      <c r="C52" s="31" t="s">
        <v>1117</v>
      </c>
      <c r="D52" s="31" t="s">
        <v>1118</v>
      </c>
      <c r="E52" s="31" t="s">
        <v>574</v>
      </c>
      <c r="F52" s="86">
        <v>52649</v>
      </c>
      <c r="G52" s="32">
        <v>5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45330</v>
      </c>
      <c r="B53" s="32">
        <v>505737</v>
      </c>
      <c r="C53" s="31" t="s">
        <v>1119</v>
      </c>
      <c r="D53" s="31" t="s">
        <v>1108</v>
      </c>
      <c r="E53" s="31" t="s">
        <v>573</v>
      </c>
      <c r="F53" s="86">
        <v>13000</v>
      </c>
      <c r="G53" s="32">
        <v>2056.5100000000002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45330</v>
      </c>
      <c r="B54" s="32">
        <v>533272</v>
      </c>
      <c r="C54" s="31" t="s">
        <v>1120</v>
      </c>
      <c r="D54" s="31" t="s">
        <v>1121</v>
      </c>
      <c r="E54" s="31" t="s">
        <v>574</v>
      </c>
      <c r="F54" s="86">
        <v>4000000</v>
      </c>
      <c r="G54" s="32">
        <v>384.21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45330</v>
      </c>
      <c r="B55" s="32">
        <v>543278</v>
      </c>
      <c r="C55" s="31" t="s">
        <v>441</v>
      </c>
      <c r="D55" s="31" t="s">
        <v>1122</v>
      </c>
      <c r="E55" s="31" t="s">
        <v>574</v>
      </c>
      <c r="F55" s="86">
        <v>18000000</v>
      </c>
      <c r="G55" s="32">
        <v>344.42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45330</v>
      </c>
      <c r="B56" s="32">
        <v>543278</v>
      </c>
      <c r="C56" s="31" t="s">
        <v>441</v>
      </c>
      <c r="D56" s="31" t="s">
        <v>1123</v>
      </c>
      <c r="E56" s="31" t="s">
        <v>573</v>
      </c>
      <c r="F56" s="86">
        <v>11080000</v>
      </c>
      <c r="G56" s="32">
        <v>344.2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45330</v>
      </c>
      <c r="B57" s="32">
        <v>531784</v>
      </c>
      <c r="C57" s="31" t="s">
        <v>920</v>
      </c>
      <c r="D57" s="31" t="s">
        <v>1124</v>
      </c>
      <c r="E57" s="31" t="s">
        <v>574</v>
      </c>
      <c r="F57" s="86">
        <v>1352000</v>
      </c>
      <c r="G57" s="32">
        <v>2.3199999999999998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45330</v>
      </c>
      <c r="B58" s="32">
        <v>531784</v>
      </c>
      <c r="C58" s="31" t="s">
        <v>920</v>
      </c>
      <c r="D58" s="31" t="s">
        <v>1125</v>
      </c>
      <c r="E58" s="31" t="s">
        <v>574</v>
      </c>
      <c r="F58" s="86">
        <v>1041399</v>
      </c>
      <c r="G58" s="32">
        <v>2.3199999999999998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45330</v>
      </c>
      <c r="B59" s="32">
        <v>531784</v>
      </c>
      <c r="C59" s="31" t="s">
        <v>920</v>
      </c>
      <c r="D59" s="31" t="s">
        <v>1126</v>
      </c>
      <c r="E59" s="31" t="s">
        <v>574</v>
      </c>
      <c r="F59" s="86">
        <v>894647</v>
      </c>
      <c r="G59" s="32">
        <v>2.3199999999999998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45330</v>
      </c>
      <c r="B60" s="32">
        <v>531784</v>
      </c>
      <c r="C60" s="31" t="s">
        <v>920</v>
      </c>
      <c r="D60" s="31" t="s">
        <v>919</v>
      </c>
      <c r="E60" s="31" t="s">
        <v>573</v>
      </c>
      <c r="F60" s="86">
        <v>2900000</v>
      </c>
      <c r="G60" s="32">
        <v>2.3199999999999998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45330</v>
      </c>
      <c r="B61" s="32">
        <v>531784</v>
      </c>
      <c r="C61" s="31" t="s">
        <v>920</v>
      </c>
      <c r="D61" s="31" t="s">
        <v>990</v>
      </c>
      <c r="E61" s="31" t="s">
        <v>574</v>
      </c>
      <c r="F61" s="86">
        <v>1490895</v>
      </c>
      <c r="G61" s="32">
        <v>2.3199999999999998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45330</v>
      </c>
      <c r="B62" s="32">
        <v>531784</v>
      </c>
      <c r="C62" s="31" t="s">
        <v>920</v>
      </c>
      <c r="D62" s="31" t="s">
        <v>1022</v>
      </c>
      <c r="E62" s="31" t="s">
        <v>574</v>
      </c>
      <c r="F62" s="86">
        <v>902609</v>
      </c>
      <c r="G62" s="32">
        <v>2.3199999999999998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45330</v>
      </c>
      <c r="B63" s="32">
        <v>531784</v>
      </c>
      <c r="C63" s="31" t="s">
        <v>920</v>
      </c>
      <c r="D63" s="31" t="s">
        <v>875</v>
      </c>
      <c r="E63" s="31" t="s">
        <v>573</v>
      </c>
      <c r="F63" s="86">
        <v>2346047</v>
      </c>
      <c r="G63" s="32">
        <v>2.3199999999999998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45330</v>
      </c>
      <c r="B64" s="32">
        <v>531784</v>
      </c>
      <c r="C64" s="31" t="s">
        <v>920</v>
      </c>
      <c r="D64" s="31" t="s">
        <v>1032</v>
      </c>
      <c r="E64" s="31" t="s">
        <v>573</v>
      </c>
      <c r="F64" s="86">
        <v>2500000</v>
      </c>
      <c r="G64" s="32">
        <v>2.3199999999999998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45330</v>
      </c>
      <c r="B65" s="32">
        <v>531784</v>
      </c>
      <c r="C65" s="31" t="s">
        <v>920</v>
      </c>
      <c r="D65" s="31" t="s">
        <v>875</v>
      </c>
      <c r="E65" s="31" t="s">
        <v>574</v>
      </c>
      <c r="F65" s="86">
        <v>4673497</v>
      </c>
      <c r="G65" s="32">
        <v>2.3199999999999998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45330</v>
      </c>
      <c r="B66" s="32">
        <v>531784</v>
      </c>
      <c r="C66" s="31" t="s">
        <v>920</v>
      </c>
      <c r="D66" s="31" t="s">
        <v>1032</v>
      </c>
      <c r="E66" s="31" t="s">
        <v>574</v>
      </c>
      <c r="F66" s="86">
        <v>250001</v>
      </c>
      <c r="G66" s="32">
        <v>2.3199999999999998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45330</v>
      </c>
      <c r="B67" s="32">
        <v>531784</v>
      </c>
      <c r="C67" s="31" t="s">
        <v>920</v>
      </c>
      <c r="D67" s="31" t="s">
        <v>1127</v>
      </c>
      <c r="E67" s="31" t="s">
        <v>574</v>
      </c>
      <c r="F67" s="86">
        <v>1933038</v>
      </c>
      <c r="G67" s="32">
        <v>2.3199999999999998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45330</v>
      </c>
      <c r="B68" s="32">
        <v>531784</v>
      </c>
      <c r="C68" s="31" t="s">
        <v>920</v>
      </c>
      <c r="D68" s="31" t="s">
        <v>1127</v>
      </c>
      <c r="E68" s="31" t="s">
        <v>573</v>
      </c>
      <c r="F68" s="86">
        <v>3418937</v>
      </c>
      <c r="G68" s="32">
        <v>2.3199999999999998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45330</v>
      </c>
      <c r="B69" s="32">
        <v>543273</v>
      </c>
      <c r="C69" s="31" t="s">
        <v>1023</v>
      </c>
      <c r="D69" s="31" t="s">
        <v>1024</v>
      </c>
      <c r="E69" s="31" t="s">
        <v>574</v>
      </c>
      <c r="F69" s="86">
        <v>120000</v>
      </c>
      <c r="G69" s="32">
        <v>1580.5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45330</v>
      </c>
      <c r="B70" s="32">
        <v>543273</v>
      </c>
      <c r="C70" s="31" t="s">
        <v>1023</v>
      </c>
      <c r="D70" s="31" t="s">
        <v>1128</v>
      </c>
      <c r="E70" s="31" t="s">
        <v>573</v>
      </c>
      <c r="F70" s="86">
        <v>147500</v>
      </c>
      <c r="G70" s="32">
        <v>1580.5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45330</v>
      </c>
      <c r="B71" s="32">
        <v>500206</v>
      </c>
      <c r="C71" s="31" t="s">
        <v>1129</v>
      </c>
      <c r="D71" s="31" t="s">
        <v>1014</v>
      </c>
      <c r="E71" s="31" t="s">
        <v>573</v>
      </c>
      <c r="F71" s="86">
        <v>28137</v>
      </c>
      <c r="G71" s="32">
        <v>54.79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45330</v>
      </c>
      <c r="B72" s="32">
        <v>544073</v>
      </c>
      <c r="C72" s="31" t="s">
        <v>967</v>
      </c>
      <c r="D72" s="31" t="s">
        <v>968</v>
      </c>
      <c r="E72" s="31" t="s">
        <v>573</v>
      </c>
      <c r="F72" s="86">
        <v>100000</v>
      </c>
      <c r="G72" s="32">
        <v>152.04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45330</v>
      </c>
      <c r="B73" s="32">
        <v>544073</v>
      </c>
      <c r="C73" s="31" t="s">
        <v>967</v>
      </c>
      <c r="D73" s="31" t="s">
        <v>968</v>
      </c>
      <c r="E73" s="31" t="s">
        <v>573</v>
      </c>
      <c r="F73" s="86">
        <v>82000</v>
      </c>
      <c r="G73" s="32">
        <v>149.37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45330</v>
      </c>
      <c r="B74" s="32">
        <v>511377</v>
      </c>
      <c r="C74" s="31" t="s">
        <v>1130</v>
      </c>
      <c r="D74" s="31" t="s">
        <v>1131</v>
      </c>
      <c r="E74" s="31" t="s">
        <v>574</v>
      </c>
      <c r="F74" s="86">
        <v>28000</v>
      </c>
      <c r="G74" s="32">
        <v>25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45330</v>
      </c>
      <c r="B75" s="32">
        <v>539938</v>
      </c>
      <c r="C75" s="31" t="s">
        <v>1025</v>
      </c>
      <c r="D75" s="31" t="s">
        <v>1132</v>
      </c>
      <c r="E75" s="31" t="s">
        <v>574</v>
      </c>
      <c r="F75" s="86">
        <v>71526</v>
      </c>
      <c r="G75" s="32">
        <v>107.51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45330</v>
      </c>
      <c r="B76" s="32">
        <v>539938</v>
      </c>
      <c r="C76" s="31" t="s">
        <v>1025</v>
      </c>
      <c r="D76" s="31" t="s">
        <v>1133</v>
      </c>
      <c r="E76" s="31" t="s">
        <v>574</v>
      </c>
      <c r="F76" s="86">
        <v>65000</v>
      </c>
      <c r="G76" s="32">
        <v>107.46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45330</v>
      </c>
      <c r="B77" s="32">
        <v>531834</v>
      </c>
      <c r="C77" s="31" t="s">
        <v>1134</v>
      </c>
      <c r="D77" s="31" t="s">
        <v>1114</v>
      </c>
      <c r="E77" s="31" t="s">
        <v>574</v>
      </c>
      <c r="F77" s="86">
        <v>31854</v>
      </c>
      <c r="G77" s="32">
        <v>8.11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45330</v>
      </c>
      <c r="B78" s="32">
        <v>531494</v>
      </c>
      <c r="C78" s="31" t="s">
        <v>1135</v>
      </c>
      <c r="D78" s="31" t="s">
        <v>1136</v>
      </c>
      <c r="E78" s="31" t="s">
        <v>573</v>
      </c>
      <c r="F78" s="86">
        <v>2000000</v>
      </c>
      <c r="G78" s="32">
        <v>4.7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45330</v>
      </c>
      <c r="B79" s="32">
        <v>530557</v>
      </c>
      <c r="C79" s="31" t="s">
        <v>947</v>
      </c>
      <c r="D79" s="31" t="s">
        <v>948</v>
      </c>
      <c r="E79" s="31" t="s">
        <v>574</v>
      </c>
      <c r="F79" s="86">
        <v>5624632</v>
      </c>
      <c r="G79" s="32">
        <v>0.73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45330</v>
      </c>
      <c r="B80" s="32">
        <v>530557</v>
      </c>
      <c r="C80" s="31" t="s">
        <v>947</v>
      </c>
      <c r="D80" s="31" t="s">
        <v>948</v>
      </c>
      <c r="E80" s="31" t="s">
        <v>573</v>
      </c>
      <c r="F80" s="86">
        <v>5624632</v>
      </c>
      <c r="G80" s="32">
        <v>0.72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45330</v>
      </c>
      <c r="B81" s="32">
        <v>544100</v>
      </c>
      <c r="C81" s="31" t="s">
        <v>1137</v>
      </c>
      <c r="D81" s="31" t="s">
        <v>1138</v>
      </c>
      <c r="E81" s="31" t="s">
        <v>574</v>
      </c>
      <c r="F81" s="86">
        <v>700000</v>
      </c>
      <c r="G81" s="32">
        <v>78.47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45330</v>
      </c>
      <c r="B82" s="32">
        <v>504378</v>
      </c>
      <c r="C82" s="31" t="s">
        <v>1026</v>
      </c>
      <c r="D82" s="31" t="s">
        <v>1027</v>
      </c>
      <c r="E82" s="31" t="s">
        <v>574</v>
      </c>
      <c r="F82" s="86">
        <v>226006</v>
      </c>
      <c r="G82" s="32">
        <v>8.73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45330</v>
      </c>
      <c r="B83" s="32">
        <v>539469</v>
      </c>
      <c r="C83" s="31" t="s">
        <v>1139</v>
      </c>
      <c r="D83" s="31" t="s">
        <v>1140</v>
      </c>
      <c r="E83" s="31" t="s">
        <v>574</v>
      </c>
      <c r="F83" s="86">
        <v>128000</v>
      </c>
      <c r="G83" s="32">
        <v>671.33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45330</v>
      </c>
      <c r="B84" s="32">
        <v>539143</v>
      </c>
      <c r="C84" s="31" t="s">
        <v>1028</v>
      </c>
      <c r="D84" s="31" t="s">
        <v>1031</v>
      </c>
      <c r="E84" s="31" t="s">
        <v>574</v>
      </c>
      <c r="F84" s="86">
        <v>100000</v>
      </c>
      <c r="G84" s="32">
        <v>9.69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45330</v>
      </c>
      <c r="B85" s="32">
        <v>539143</v>
      </c>
      <c r="C85" s="31" t="s">
        <v>1028</v>
      </c>
      <c r="D85" s="31" t="s">
        <v>1030</v>
      </c>
      <c r="E85" s="31" t="s">
        <v>574</v>
      </c>
      <c r="F85" s="86">
        <v>100000</v>
      </c>
      <c r="G85" s="32">
        <v>9.7200000000000006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45330</v>
      </c>
      <c r="B86" s="32">
        <v>539143</v>
      </c>
      <c r="C86" s="31" t="s">
        <v>1028</v>
      </c>
      <c r="D86" s="31" t="s">
        <v>1029</v>
      </c>
      <c r="E86" s="31" t="s">
        <v>574</v>
      </c>
      <c r="F86" s="86">
        <v>128856</v>
      </c>
      <c r="G86" s="32">
        <v>10.43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45330</v>
      </c>
      <c r="B87" s="32">
        <v>539143</v>
      </c>
      <c r="C87" s="31" t="s">
        <v>1028</v>
      </c>
      <c r="D87" s="31" t="s">
        <v>1029</v>
      </c>
      <c r="E87" s="31" t="s">
        <v>573</v>
      </c>
      <c r="F87" s="86">
        <v>75594</v>
      </c>
      <c r="G87" s="32">
        <v>9.7200000000000006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45330</v>
      </c>
      <c r="B88" s="32">
        <v>532676</v>
      </c>
      <c r="C88" s="31" t="s">
        <v>1141</v>
      </c>
      <c r="D88" s="31" t="s">
        <v>1142</v>
      </c>
      <c r="E88" s="31" t="s">
        <v>574</v>
      </c>
      <c r="F88" s="86">
        <v>333317</v>
      </c>
      <c r="G88" s="32">
        <v>14.15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45330</v>
      </c>
      <c r="B89" s="32">
        <v>519299</v>
      </c>
      <c r="C89" s="31" t="s">
        <v>1143</v>
      </c>
      <c r="D89" s="31" t="s">
        <v>1144</v>
      </c>
      <c r="E89" s="31" t="s">
        <v>574</v>
      </c>
      <c r="F89" s="86">
        <v>125000</v>
      </c>
      <c r="G89" s="32">
        <v>200.01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45330</v>
      </c>
      <c r="B90" s="32">
        <v>519299</v>
      </c>
      <c r="C90" s="31" t="s">
        <v>1143</v>
      </c>
      <c r="D90" s="31" t="s">
        <v>1145</v>
      </c>
      <c r="E90" s="31" t="s">
        <v>574</v>
      </c>
      <c r="F90" s="86">
        <v>125000</v>
      </c>
      <c r="G90" s="32">
        <v>200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45330</v>
      </c>
      <c r="B91" s="32">
        <v>519299</v>
      </c>
      <c r="C91" s="31" t="s">
        <v>1143</v>
      </c>
      <c r="D91" s="31" t="s">
        <v>1146</v>
      </c>
      <c r="E91" s="31" t="s">
        <v>574</v>
      </c>
      <c r="F91" s="86">
        <v>247398</v>
      </c>
      <c r="G91" s="32">
        <v>200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45330</v>
      </c>
      <c r="B92" s="32">
        <v>504903</v>
      </c>
      <c r="C92" s="31" t="s">
        <v>1147</v>
      </c>
      <c r="D92" s="31" t="s">
        <v>875</v>
      </c>
      <c r="E92" s="31" t="s">
        <v>574</v>
      </c>
      <c r="F92" s="86">
        <v>168264</v>
      </c>
      <c r="G92" s="32">
        <v>51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45330</v>
      </c>
      <c r="B93" s="32">
        <v>539669</v>
      </c>
      <c r="C93" s="31" t="s">
        <v>1148</v>
      </c>
      <c r="D93" s="31" t="s">
        <v>875</v>
      </c>
      <c r="E93" s="31" t="s">
        <v>574</v>
      </c>
      <c r="F93" s="86">
        <v>992729</v>
      </c>
      <c r="G93" s="32">
        <v>0.88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45330</v>
      </c>
      <c r="B94" s="32">
        <v>530271</v>
      </c>
      <c r="C94" s="31" t="s">
        <v>1149</v>
      </c>
      <c r="D94" s="31" t="s">
        <v>1150</v>
      </c>
      <c r="E94" s="31" t="s">
        <v>574</v>
      </c>
      <c r="F94" s="86">
        <v>39100</v>
      </c>
      <c r="G94" s="32">
        <v>20.350000000000001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45330</v>
      </c>
      <c r="B95" s="32">
        <v>530271</v>
      </c>
      <c r="C95" s="31" t="s">
        <v>1149</v>
      </c>
      <c r="D95" s="31" t="s">
        <v>1150</v>
      </c>
      <c r="E95" s="31" t="s">
        <v>574</v>
      </c>
      <c r="F95" s="86">
        <v>10000</v>
      </c>
      <c r="G95" s="32">
        <v>20.5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45330</v>
      </c>
      <c r="B96" s="32">
        <v>544083</v>
      </c>
      <c r="C96" s="31" t="s">
        <v>969</v>
      </c>
      <c r="D96" s="31" t="s">
        <v>918</v>
      </c>
      <c r="E96" s="31" t="s">
        <v>574</v>
      </c>
      <c r="F96" s="86">
        <v>20000</v>
      </c>
      <c r="G96" s="32">
        <v>454.95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45330</v>
      </c>
      <c r="B97" s="32">
        <v>544083</v>
      </c>
      <c r="C97" s="31" t="s">
        <v>969</v>
      </c>
      <c r="D97" s="31" t="s">
        <v>918</v>
      </c>
      <c r="E97" s="31" t="s">
        <v>574</v>
      </c>
      <c r="F97" s="86">
        <v>20000</v>
      </c>
      <c r="G97" s="32">
        <v>450.08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45330</v>
      </c>
      <c r="B98" s="32">
        <v>544083</v>
      </c>
      <c r="C98" s="31" t="s">
        <v>969</v>
      </c>
      <c r="D98" s="31" t="s">
        <v>1021</v>
      </c>
      <c r="E98" s="31" t="s">
        <v>574</v>
      </c>
      <c r="F98" s="86">
        <v>24000</v>
      </c>
      <c r="G98" s="32">
        <v>411.65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45330</v>
      </c>
      <c r="B99" s="32">
        <v>544083</v>
      </c>
      <c r="C99" s="31" t="s">
        <v>969</v>
      </c>
      <c r="D99" s="31" t="s">
        <v>1151</v>
      </c>
      <c r="E99" s="31" t="s">
        <v>574</v>
      </c>
      <c r="F99" s="86">
        <v>29000</v>
      </c>
      <c r="G99" s="32">
        <v>422.74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45330</v>
      </c>
      <c r="B100" s="32">
        <v>544083</v>
      </c>
      <c r="C100" s="31" t="s">
        <v>969</v>
      </c>
      <c r="D100" s="31" t="s">
        <v>1151</v>
      </c>
      <c r="E100" s="31" t="s">
        <v>574</v>
      </c>
      <c r="F100" s="86">
        <v>29000</v>
      </c>
      <c r="G100" s="32">
        <v>427.04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45330</v>
      </c>
      <c r="B101" s="32">
        <v>544083</v>
      </c>
      <c r="C101" s="31" t="s">
        <v>969</v>
      </c>
      <c r="D101" s="31" t="s">
        <v>1033</v>
      </c>
      <c r="E101" s="31" t="s">
        <v>574</v>
      </c>
      <c r="F101" s="86">
        <v>24000</v>
      </c>
      <c r="G101" s="32">
        <v>454.95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45330</v>
      </c>
      <c r="B102" s="32">
        <v>544083</v>
      </c>
      <c r="C102" s="31" t="s">
        <v>969</v>
      </c>
      <c r="D102" s="31" t="s">
        <v>912</v>
      </c>
      <c r="E102" s="31" t="s">
        <v>574</v>
      </c>
      <c r="F102" s="86">
        <v>25000</v>
      </c>
      <c r="G102" s="32">
        <v>454.95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45330</v>
      </c>
      <c r="B103" s="32">
        <v>544083</v>
      </c>
      <c r="C103" s="31" t="s">
        <v>969</v>
      </c>
      <c r="D103" s="31" t="s">
        <v>1152</v>
      </c>
      <c r="E103" s="31" t="s">
        <v>574</v>
      </c>
      <c r="F103" s="86">
        <v>28000</v>
      </c>
      <c r="G103" s="32">
        <v>421.37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45330</v>
      </c>
      <c r="B104" s="32">
        <v>544083</v>
      </c>
      <c r="C104" s="31" t="s">
        <v>969</v>
      </c>
      <c r="D104" s="31" t="s">
        <v>1152</v>
      </c>
      <c r="E104" s="31" t="s">
        <v>574</v>
      </c>
      <c r="F104" s="86">
        <v>42000</v>
      </c>
      <c r="G104" s="32">
        <v>449.11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45330</v>
      </c>
      <c r="B105" s="32">
        <v>544083</v>
      </c>
      <c r="C105" s="31" t="s">
        <v>969</v>
      </c>
      <c r="D105" s="31" t="s">
        <v>875</v>
      </c>
      <c r="E105" s="31" t="s">
        <v>574</v>
      </c>
      <c r="F105" s="86">
        <v>24000</v>
      </c>
      <c r="G105" s="32">
        <v>454.95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45330</v>
      </c>
      <c r="B106" s="32">
        <v>544083</v>
      </c>
      <c r="C106" s="31" t="s">
        <v>969</v>
      </c>
      <c r="D106" s="31" t="s">
        <v>875</v>
      </c>
      <c r="E106" s="31" t="s">
        <v>574</v>
      </c>
      <c r="F106" s="86">
        <v>24000</v>
      </c>
      <c r="G106" s="32">
        <v>454.95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45330</v>
      </c>
      <c r="B107" s="32">
        <v>527005</v>
      </c>
      <c r="C107" s="31" t="s">
        <v>1153</v>
      </c>
      <c r="D107" s="31" t="s">
        <v>1154</v>
      </c>
      <c r="E107" s="31" t="s">
        <v>574</v>
      </c>
      <c r="F107" s="86">
        <v>20000</v>
      </c>
      <c r="G107" s="32">
        <v>146.26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45330</v>
      </c>
      <c r="B108" s="32">
        <v>543274</v>
      </c>
      <c r="C108" s="31" t="s">
        <v>1034</v>
      </c>
      <c r="D108" s="31" t="s">
        <v>1035</v>
      </c>
      <c r="E108" s="31" t="s">
        <v>574</v>
      </c>
      <c r="F108" s="86">
        <v>198000</v>
      </c>
      <c r="G108" s="32">
        <v>9.06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45330</v>
      </c>
      <c r="B109" s="32">
        <v>543274</v>
      </c>
      <c r="C109" s="31" t="s">
        <v>1034</v>
      </c>
      <c r="D109" s="31" t="s">
        <v>1036</v>
      </c>
      <c r="E109" s="31" t="s">
        <v>574</v>
      </c>
      <c r="F109" s="86">
        <v>179100</v>
      </c>
      <c r="G109" s="32">
        <v>9.0399999999999991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45330</v>
      </c>
      <c r="B110" s="32">
        <v>511447</v>
      </c>
      <c r="C110" s="31" t="s">
        <v>1155</v>
      </c>
      <c r="D110" s="31" t="s">
        <v>1156</v>
      </c>
      <c r="E110" s="31" t="s">
        <v>574</v>
      </c>
      <c r="F110" s="86">
        <v>5000000</v>
      </c>
      <c r="G110" s="32">
        <v>4.63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45330</v>
      </c>
      <c r="B111" s="32">
        <v>511447</v>
      </c>
      <c r="C111" s="31" t="s">
        <v>1155</v>
      </c>
      <c r="D111" s="31" t="s">
        <v>1157</v>
      </c>
      <c r="E111" s="31" t="s">
        <v>574</v>
      </c>
      <c r="F111" s="86">
        <v>1500000</v>
      </c>
      <c r="G111" s="32">
        <v>4.63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45330</v>
      </c>
      <c r="B112" s="32">
        <v>511447</v>
      </c>
      <c r="C112" s="31" t="s">
        <v>1155</v>
      </c>
      <c r="D112" s="31" t="s">
        <v>1158</v>
      </c>
      <c r="E112" s="31" t="s">
        <v>574</v>
      </c>
      <c r="F112" s="86">
        <v>1000000</v>
      </c>
      <c r="G112" s="32">
        <v>4.63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45330</v>
      </c>
      <c r="B113" s="32">
        <v>511447</v>
      </c>
      <c r="C113" s="31" t="s">
        <v>1155</v>
      </c>
      <c r="D113" s="31" t="s">
        <v>921</v>
      </c>
      <c r="E113" s="31" t="s">
        <v>574</v>
      </c>
      <c r="F113" s="86">
        <v>2477712</v>
      </c>
      <c r="G113" s="32">
        <v>4.63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45330</v>
      </c>
      <c r="B114" s="32">
        <v>541338</v>
      </c>
      <c r="C114" s="31" t="s">
        <v>1037</v>
      </c>
      <c r="D114" s="31" t="s">
        <v>1038</v>
      </c>
      <c r="E114" s="31" t="s">
        <v>574</v>
      </c>
      <c r="F114" s="86">
        <v>5890</v>
      </c>
      <c r="G114" s="32">
        <v>44.73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45330</v>
      </c>
      <c r="B115" s="32">
        <v>541338</v>
      </c>
      <c r="C115" s="31" t="s">
        <v>1037</v>
      </c>
      <c r="D115" s="31" t="s">
        <v>1038</v>
      </c>
      <c r="E115" s="31" t="s">
        <v>574</v>
      </c>
      <c r="F115" s="86">
        <v>71012</v>
      </c>
      <c r="G115" s="32">
        <v>44.79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45330</v>
      </c>
      <c r="B116" s="32">
        <v>542803</v>
      </c>
      <c r="C116" s="31" t="s">
        <v>1039</v>
      </c>
      <c r="D116" s="31" t="s">
        <v>1040</v>
      </c>
      <c r="E116" s="31" t="s">
        <v>574</v>
      </c>
      <c r="F116" s="86">
        <v>48060</v>
      </c>
      <c r="G116" s="32">
        <v>14.5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45330</v>
      </c>
      <c r="B117" s="32">
        <v>541445</v>
      </c>
      <c r="C117" s="31" t="s">
        <v>1159</v>
      </c>
      <c r="D117" s="31" t="s">
        <v>1160</v>
      </c>
      <c r="E117" s="31" t="s">
        <v>574</v>
      </c>
      <c r="F117" s="86">
        <v>81600</v>
      </c>
      <c r="G117" s="32">
        <v>155.44999999999999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45330</v>
      </c>
      <c r="B118" s="32">
        <v>514378</v>
      </c>
      <c r="C118" s="31" t="s">
        <v>970</v>
      </c>
      <c r="D118" s="31" t="s">
        <v>949</v>
      </c>
      <c r="E118" s="31" t="s">
        <v>574</v>
      </c>
      <c r="F118" s="86">
        <v>285</v>
      </c>
      <c r="G118" s="32">
        <v>31.95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45330</v>
      </c>
      <c r="B119" s="32">
        <v>514378</v>
      </c>
      <c r="C119" s="31" t="s">
        <v>970</v>
      </c>
      <c r="D119" s="31" t="s">
        <v>949</v>
      </c>
      <c r="E119" s="31" t="s">
        <v>574</v>
      </c>
      <c r="F119" s="86">
        <v>55181</v>
      </c>
      <c r="G119" s="32">
        <v>31.52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45330</v>
      </c>
      <c r="B120" s="32" t="s">
        <v>1085</v>
      </c>
      <c r="C120" s="31" t="s">
        <v>1161</v>
      </c>
      <c r="D120" s="31" t="s">
        <v>988</v>
      </c>
      <c r="E120" s="31" t="s">
        <v>573</v>
      </c>
      <c r="F120" s="86">
        <v>2062572</v>
      </c>
      <c r="G120" s="32">
        <v>8.1999999999999993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45330</v>
      </c>
      <c r="B121" s="32" t="s">
        <v>1162</v>
      </c>
      <c r="C121" s="31" t="s">
        <v>1163</v>
      </c>
      <c r="D121" s="31" t="s">
        <v>575</v>
      </c>
      <c r="E121" s="31" t="s">
        <v>573</v>
      </c>
      <c r="F121" s="86">
        <v>120533</v>
      </c>
      <c r="G121" s="32">
        <v>598.79999999999995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45330</v>
      </c>
      <c r="B122" s="32" t="s">
        <v>1164</v>
      </c>
      <c r="C122" s="31" t="s">
        <v>1165</v>
      </c>
      <c r="D122" s="31" t="s">
        <v>1166</v>
      </c>
      <c r="E122" s="31" t="s">
        <v>573</v>
      </c>
      <c r="F122" s="86">
        <v>790678</v>
      </c>
      <c r="G122" s="32">
        <v>25.5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45330</v>
      </c>
      <c r="B123" s="32" t="s">
        <v>1167</v>
      </c>
      <c r="C123" s="31" t="s">
        <v>1168</v>
      </c>
      <c r="D123" s="31" t="s">
        <v>1169</v>
      </c>
      <c r="E123" s="31" t="s">
        <v>573</v>
      </c>
      <c r="F123" s="86">
        <v>492046</v>
      </c>
      <c r="G123" s="32">
        <v>14.45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45330</v>
      </c>
      <c r="B124" s="32" t="s">
        <v>1167</v>
      </c>
      <c r="C124" s="31" t="s">
        <v>1168</v>
      </c>
      <c r="D124" s="31" t="s">
        <v>1170</v>
      </c>
      <c r="E124" s="31" t="s">
        <v>573</v>
      </c>
      <c r="F124" s="86">
        <v>400000</v>
      </c>
      <c r="G124" s="32">
        <v>14.45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45330</v>
      </c>
      <c r="B125" s="32" t="s">
        <v>1167</v>
      </c>
      <c r="C125" s="31" t="s">
        <v>1168</v>
      </c>
      <c r="D125" s="31" t="s">
        <v>875</v>
      </c>
      <c r="E125" s="31" t="s">
        <v>573</v>
      </c>
      <c r="F125" s="86">
        <v>972354</v>
      </c>
      <c r="G125" s="32">
        <v>14.63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45330</v>
      </c>
      <c r="B126" s="32" t="s">
        <v>1171</v>
      </c>
      <c r="C126" s="31" t="s">
        <v>1172</v>
      </c>
      <c r="D126" s="31" t="s">
        <v>1173</v>
      </c>
      <c r="E126" s="31" t="s">
        <v>573</v>
      </c>
      <c r="F126" s="86">
        <v>1431000</v>
      </c>
      <c r="G126" s="32">
        <v>474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45330</v>
      </c>
      <c r="B127" s="32" t="s">
        <v>1174</v>
      </c>
      <c r="C127" s="31" t="s">
        <v>1175</v>
      </c>
      <c r="D127" s="31" t="s">
        <v>575</v>
      </c>
      <c r="E127" s="31" t="s">
        <v>573</v>
      </c>
      <c r="F127" s="86">
        <v>711839</v>
      </c>
      <c r="G127" s="32">
        <v>124.8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45330</v>
      </c>
      <c r="B128" s="32" t="s">
        <v>1176</v>
      </c>
      <c r="C128" s="31" t="s">
        <v>1177</v>
      </c>
      <c r="D128" s="31" t="s">
        <v>1178</v>
      </c>
      <c r="E128" s="31" t="s">
        <v>573</v>
      </c>
      <c r="F128" s="86">
        <v>46537</v>
      </c>
      <c r="G128" s="32">
        <v>5892.45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45330</v>
      </c>
      <c r="B129" s="32" t="s">
        <v>1179</v>
      </c>
      <c r="C129" s="31" t="s">
        <v>1180</v>
      </c>
      <c r="D129" s="31" t="s">
        <v>575</v>
      </c>
      <c r="E129" s="31" t="s">
        <v>573</v>
      </c>
      <c r="F129" s="86">
        <v>1402272</v>
      </c>
      <c r="G129" s="32">
        <v>78.02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45330</v>
      </c>
      <c r="B130" s="32" t="s">
        <v>1043</v>
      </c>
      <c r="C130" s="31" t="s">
        <v>1044</v>
      </c>
      <c r="D130" s="31" t="s">
        <v>575</v>
      </c>
      <c r="E130" s="31" t="s">
        <v>573</v>
      </c>
      <c r="F130" s="86">
        <v>459840</v>
      </c>
      <c r="G130" s="32">
        <v>113.21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45330</v>
      </c>
      <c r="B131" s="32" t="s">
        <v>992</v>
      </c>
      <c r="C131" s="31" t="s">
        <v>993</v>
      </c>
      <c r="D131" s="31" t="s">
        <v>575</v>
      </c>
      <c r="E131" s="31" t="s">
        <v>573</v>
      </c>
      <c r="F131" s="86">
        <v>583195</v>
      </c>
      <c r="G131" s="32">
        <v>339.92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45330</v>
      </c>
      <c r="B132" s="32" t="s">
        <v>1181</v>
      </c>
      <c r="C132" s="31" t="s">
        <v>1182</v>
      </c>
      <c r="D132" s="31" t="s">
        <v>1183</v>
      </c>
      <c r="E132" s="31" t="s">
        <v>573</v>
      </c>
      <c r="F132" s="86">
        <v>162000</v>
      </c>
      <c r="G132" s="32">
        <v>11.77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45330</v>
      </c>
      <c r="B133" s="32" t="s">
        <v>1181</v>
      </c>
      <c r="C133" s="31" t="s">
        <v>1182</v>
      </c>
      <c r="D133" s="31" t="s">
        <v>875</v>
      </c>
      <c r="E133" s="31" t="s">
        <v>573</v>
      </c>
      <c r="F133" s="86">
        <v>357000</v>
      </c>
      <c r="G133" s="32">
        <v>11.41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45330</v>
      </c>
      <c r="B134" s="32" t="s">
        <v>1181</v>
      </c>
      <c r="C134" s="31" t="s">
        <v>1182</v>
      </c>
      <c r="D134" s="31" t="s">
        <v>1184</v>
      </c>
      <c r="E134" s="31" t="s">
        <v>573</v>
      </c>
      <c r="F134" s="86">
        <v>249000</v>
      </c>
      <c r="G134" s="32">
        <v>12.07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45330</v>
      </c>
      <c r="B135" s="32" t="s">
        <v>1181</v>
      </c>
      <c r="C135" s="31" t="s">
        <v>1182</v>
      </c>
      <c r="D135" s="31" t="s">
        <v>1020</v>
      </c>
      <c r="E135" s="31" t="s">
        <v>573</v>
      </c>
      <c r="F135" s="86">
        <v>6000</v>
      </c>
      <c r="G135" s="32">
        <v>11.53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45330</v>
      </c>
      <c r="B136" s="32" t="s">
        <v>1181</v>
      </c>
      <c r="C136" s="31" t="s">
        <v>1182</v>
      </c>
      <c r="D136" s="31" t="s">
        <v>1185</v>
      </c>
      <c r="E136" s="31" t="s">
        <v>573</v>
      </c>
      <c r="F136" s="86">
        <v>177000</v>
      </c>
      <c r="G136" s="32">
        <v>11.84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45330</v>
      </c>
      <c r="B137" s="32" t="s">
        <v>994</v>
      </c>
      <c r="C137" s="31" t="s">
        <v>995</v>
      </c>
      <c r="D137" s="31" t="s">
        <v>898</v>
      </c>
      <c r="E137" s="31" t="s">
        <v>573</v>
      </c>
      <c r="F137" s="86">
        <v>70264</v>
      </c>
      <c r="G137" s="32">
        <v>193.29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45330</v>
      </c>
      <c r="B138" s="32" t="s">
        <v>1186</v>
      </c>
      <c r="C138" s="31" t="s">
        <v>1187</v>
      </c>
      <c r="D138" s="31" t="s">
        <v>988</v>
      </c>
      <c r="E138" s="31" t="s">
        <v>573</v>
      </c>
      <c r="F138" s="86">
        <v>3503116</v>
      </c>
      <c r="G138" s="32">
        <v>44.91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45330</v>
      </c>
      <c r="B139" s="32" t="s">
        <v>1188</v>
      </c>
      <c r="C139" s="31" t="s">
        <v>1189</v>
      </c>
      <c r="D139" s="31" t="s">
        <v>1190</v>
      </c>
      <c r="E139" s="31" t="s">
        <v>573</v>
      </c>
      <c r="F139" s="86">
        <v>22400</v>
      </c>
      <c r="G139" s="32">
        <v>148.72999999999999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45330</v>
      </c>
      <c r="B140" s="32" t="s">
        <v>1191</v>
      </c>
      <c r="C140" s="31" t="s">
        <v>1192</v>
      </c>
      <c r="D140" s="31" t="s">
        <v>575</v>
      </c>
      <c r="E140" s="31" t="s">
        <v>573</v>
      </c>
      <c r="F140" s="86">
        <v>11023156</v>
      </c>
      <c r="G140" s="32">
        <v>21.56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45330</v>
      </c>
      <c r="B141" s="32" t="s">
        <v>1191</v>
      </c>
      <c r="C141" s="31" t="s">
        <v>1192</v>
      </c>
      <c r="D141" s="31" t="s">
        <v>877</v>
      </c>
      <c r="E141" s="31" t="s">
        <v>573</v>
      </c>
      <c r="F141" s="86">
        <v>11764933</v>
      </c>
      <c r="G141" s="32">
        <v>21.49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45330</v>
      </c>
      <c r="B142" s="32" t="s">
        <v>788</v>
      </c>
      <c r="C142" s="31" t="s">
        <v>1193</v>
      </c>
      <c r="D142" s="31" t="s">
        <v>575</v>
      </c>
      <c r="E142" s="31" t="s">
        <v>573</v>
      </c>
      <c r="F142" s="86">
        <v>1387026</v>
      </c>
      <c r="G142" s="32">
        <v>170.08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45330</v>
      </c>
      <c r="B143" s="32" t="s">
        <v>973</v>
      </c>
      <c r="C143" s="31" t="s">
        <v>974</v>
      </c>
      <c r="D143" s="31" t="s">
        <v>1194</v>
      </c>
      <c r="E143" s="31" t="s">
        <v>573</v>
      </c>
      <c r="F143" s="86">
        <v>200000</v>
      </c>
      <c r="G143" s="32">
        <v>17.850000000000001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45330</v>
      </c>
      <c r="B144" s="32" t="s">
        <v>419</v>
      </c>
      <c r="C144" s="31" t="s">
        <v>972</v>
      </c>
      <c r="D144" s="31" t="s">
        <v>575</v>
      </c>
      <c r="E144" s="31" t="s">
        <v>573</v>
      </c>
      <c r="F144" s="86">
        <v>4095535</v>
      </c>
      <c r="G144" s="32">
        <v>118.47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45330</v>
      </c>
      <c r="B145" s="32" t="s">
        <v>419</v>
      </c>
      <c r="C145" s="31" t="s">
        <v>972</v>
      </c>
      <c r="D145" s="31" t="s">
        <v>877</v>
      </c>
      <c r="E145" s="31" t="s">
        <v>573</v>
      </c>
      <c r="F145" s="86">
        <v>4468854</v>
      </c>
      <c r="G145" s="32">
        <v>117.88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45330</v>
      </c>
      <c r="B146" s="32" t="s">
        <v>1045</v>
      </c>
      <c r="C146" s="31" t="s">
        <v>1046</v>
      </c>
      <c r="D146" s="31" t="s">
        <v>1049</v>
      </c>
      <c r="E146" s="31" t="s">
        <v>573</v>
      </c>
      <c r="F146" s="86">
        <v>1853492</v>
      </c>
      <c r="G146" s="32">
        <v>42.36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45330</v>
      </c>
      <c r="B147" s="32" t="s">
        <v>1045</v>
      </c>
      <c r="C147" s="31" t="s">
        <v>1046</v>
      </c>
      <c r="D147" s="31" t="s">
        <v>1048</v>
      </c>
      <c r="E147" s="31" t="s">
        <v>573</v>
      </c>
      <c r="F147" s="86">
        <v>11466000</v>
      </c>
      <c r="G147" s="32">
        <v>42.35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45330</v>
      </c>
      <c r="B148" s="32" t="s">
        <v>1045</v>
      </c>
      <c r="C148" s="31" t="s">
        <v>1046</v>
      </c>
      <c r="D148" s="31" t="s">
        <v>1195</v>
      </c>
      <c r="E148" s="31" t="s">
        <v>573</v>
      </c>
      <c r="F148" s="86">
        <v>2000000</v>
      </c>
      <c r="G148" s="32">
        <v>42.47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45330</v>
      </c>
      <c r="B149" s="32" t="s">
        <v>1196</v>
      </c>
      <c r="C149" s="31" t="s">
        <v>1197</v>
      </c>
      <c r="D149" s="31" t="s">
        <v>575</v>
      </c>
      <c r="E149" s="31" t="s">
        <v>573</v>
      </c>
      <c r="F149" s="86">
        <v>579848</v>
      </c>
      <c r="G149" s="32">
        <v>115.75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45330</v>
      </c>
      <c r="B150" s="32" t="s">
        <v>1196</v>
      </c>
      <c r="C150" s="31" t="s">
        <v>1197</v>
      </c>
      <c r="D150" s="31" t="s">
        <v>877</v>
      </c>
      <c r="E150" s="31" t="s">
        <v>573</v>
      </c>
      <c r="F150" s="86">
        <v>292582</v>
      </c>
      <c r="G150" s="32">
        <v>116.38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45330</v>
      </c>
      <c r="B151" s="32" t="s">
        <v>1198</v>
      </c>
      <c r="C151" s="31" t="s">
        <v>1199</v>
      </c>
      <c r="D151" s="31" t="s">
        <v>996</v>
      </c>
      <c r="E151" s="31" t="s">
        <v>573</v>
      </c>
      <c r="F151" s="86">
        <v>779802</v>
      </c>
      <c r="G151" s="32">
        <v>411.21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45330</v>
      </c>
      <c r="B152" s="32" t="s">
        <v>433</v>
      </c>
      <c r="C152" s="31" t="s">
        <v>1200</v>
      </c>
      <c r="D152" s="31" t="s">
        <v>575</v>
      </c>
      <c r="E152" s="31" t="s">
        <v>573</v>
      </c>
      <c r="F152" s="86">
        <v>526889</v>
      </c>
      <c r="G152" s="32">
        <v>897.17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45330</v>
      </c>
      <c r="B153" s="32" t="s">
        <v>441</v>
      </c>
      <c r="C153" s="31" t="s">
        <v>1201</v>
      </c>
      <c r="D153" s="31" t="s">
        <v>1202</v>
      </c>
      <c r="E153" s="31" t="s">
        <v>573</v>
      </c>
      <c r="F153" s="86">
        <v>5847101</v>
      </c>
      <c r="G153" s="32">
        <v>334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45330</v>
      </c>
      <c r="B154" s="32" t="s">
        <v>441</v>
      </c>
      <c r="C154" s="31" t="s">
        <v>1201</v>
      </c>
      <c r="D154" s="31" t="s">
        <v>1203</v>
      </c>
      <c r="E154" s="31" t="s">
        <v>573</v>
      </c>
      <c r="F154" s="86">
        <v>5425997</v>
      </c>
      <c r="G154" s="32">
        <v>334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45330</v>
      </c>
      <c r="B155" s="32" t="s">
        <v>441</v>
      </c>
      <c r="C155" s="31" t="s">
        <v>1201</v>
      </c>
      <c r="D155" s="31" t="s">
        <v>1204</v>
      </c>
      <c r="E155" s="31" t="s">
        <v>573</v>
      </c>
      <c r="F155" s="86">
        <v>13059079</v>
      </c>
      <c r="G155" s="32">
        <v>334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45330</v>
      </c>
      <c r="B156" s="32" t="s">
        <v>441</v>
      </c>
      <c r="C156" s="31" t="s">
        <v>1201</v>
      </c>
      <c r="D156" s="31" t="s">
        <v>1205</v>
      </c>
      <c r="E156" s="31" t="s">
        <v>573</v>
      </c>
      <c r="F156" s="86">
        <v>17936898</v>
      </c>
      <c r="G156" s="32">
        <v>344.2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45330</v>
      </c>
      <c r="B157" s="32" t="s">
        <v>1206</v>
      </c>
      <c r="C157" s="31" t="s">
        <v>1207</v>
      </c>
      <c r="D157" s="31" t="s">
        <v>889</v>
      </c>
      <c r="E157" s="31" t="s">
        <v>573</v>
      </c>
      <c r="F157" s="86">
        <v>24000</v>
      </c>
      <c r="G157" s="32">
        <v>267.44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45330</v>
      </c>
      <c r="B158" s="32" t="s">
        <v>1208</v>
      </c>
      <c r="C158" s="31" t="s">
        <v>1209</v>
      </c>
      <c r="D158" s="31" t="s">
        <v>1210</v>
      </c>
      <c r="E158" s="31" t="s">
        <v>573</v>
      </c>
      <c r="F158" s="86">
        <v>657132</v>
      </c>
      <c r="G158" s="32">
        <v>6.65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45330</v>
      </c>
      <c r="B159" s="32" t="s">
        <v>1211</v>
      </c>
      <c r="C159" s="31" t="s">
        <v>1212</v>
      </c>
      <c r="D159" s="31" t="s">
        <v>575</v>
      </c>
      <c r="E159" s="31" t="s">
        <v>573</v>
      </c>
      <c r="F159" s="86">
        <v>675747</v>
      </c>
      <c r="G159" s="32">
        <v>130.81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45330</v>
      </c>
      <c r="B160" s="32" t="s">
        <v>1213</v>
      </c>
      <c r="C160" s="31" t="s">
        <v>1214</v>
      </c>
      <c r="D160" s="31" t="s">
        <v>1215</v>
      </c>
      <c r="E160" s="31" t="s">
        <v>573</v>
      </c>
      <c r="F160" s="86">
        <v>316800</v>
      </c>
      <c r="G160" s="32">
        <v>224.96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45330</v>
      </c>
      <c r="B161" s="32" t="s">
        <v>1213</v>
      </c>
      <c r="C161" s="31" t="s">
        <v>1214</v>
      </c>
      <c r="D161" s="31" t="s">
        <v>889</v>
      </c>
      <c r="E161" s="31" t="s">
        <v>573</v>
      </c>
      <c r="F161" s="86">
        <v>7200</v>
      </c>
      <c r="G161" s="32">
        <v>220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45330</v>
      </c>
      <c r="B162" s="32" t="s">
        <v>927</v>
      </c>
      <c r="C162" s="31" t="s">
        <v>928</v>
      </c>
      <c r="D162" s="31" t="s">
        <v>1054</v>
      </c>
      <c r="E162" s="31" t="s">
        <v>573</v>
      </c>
      <c r="F162" s="86">
        <v>2537718</v>
      </c>
      <c r="G162" s="32">
        <v>2.61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45330</v>
      </c>
      <c r="B163" s="32" t="s">
        <v>927</v>
      </c>
      <c r="C163" s="31" t="s">
        <v>928</v>
      </c>
      <c r="D163" s="31" t="s">
        <v>988</v>
      </c>
      <c r="E163" s="31" t="s">
        <v>573</v>
      </c>
      <c r="F163" s="86">
        <v>273424</v>
      </c>
      <c r="G163" s="32">
        <v>2.65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45330</v>
      </c>
      <c r="B164" s="32" t="s">
        <v>927</v>
      </c>
      <c r="C164" s="31" t="s">
        <v>928</v>
      </c>
      <c r="D164" s="31" t="s">
        <v>1216</v>
      </c>
      <c r="E164" s="31" t="s">
        <v>573</v>
      </c>
      <c r="F164" s="86">
        <v>1543790</v>
      </c>
      <c r="G164" s="32">
        <v>2.58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45330</v>
      </c>
      <c r="B165" s="32" t="s">
        <v>927</v>
      </c>
      <c r="C165" s="31" t="s">
        <v>928</v>
      </c>
      <c r="D165" s="31" t="s">
        <v>1217</v>
      </c>
      <c r="E165" s="31" t="s">
        <v>573</v>
      </c>
      <c r="F165" s="86">
        <v>2365441</v>
      </c>
      <c r="G165" s="32">
        <v>2.64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45330</v>
      </c>
      <c r="B166" s="32" t="s">
        <v>927</v>
      </c>
      <c r="C166" s="31" t="s">
        <v>928</v>
      </c>
      <c r="D166" s="31" t="s">
        <v>929</v>
      </c>
      <c r="E166" s="31" t="s">
        <v>573</v>
      </c>
      <c r="F166" s="86">
        <v>2162695</v>
      </c>
      <c r="G166" s="32">
        <v>2.69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45330</v>
      </c>
      <c r="B167" s="32" t="s">
        <v>997</v>
      </c>
      <c r="C167" s="31" t="s">
        <v>998</v>
      </c>
      <c r="D167" s="31" t="s">
        <v>1055</v>
      </c>
      <c r="E167" s="31" t="s">
        <v>573</v>
      </c>
      <c r="F167" s="86">
        <v>195200</v>
      </c>
      <c r="G167" s="32">
        <v>141.57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45330</v>
      </c>
      <c r="B168" s="32" t="s">
        <v>900</v>
      </c>
      <c r="C168" s="31" t="s">
        <v>901</v>
      </c>
      <c r="D168" s="31" t="s">
        <v>1218</v>
      </c>
      <c r="E168" s="31" t="s">
        <v>573</v>
      </c>
      <c r="F168" s="86">
        <v>962627</v>
      </c>
      <c r="G168" s="32">
        <v>49.82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45330</v>
      </c>
      <c r="B169" s="32" t="s">
        <v>900</v>
      </c>
      <c r="C169" s="31" t="s">
        <v>901</v>
      </c>
      <c r="D169" s="31" t="s">
        <v>877</v>
      </c>
      <c r="E169" s="31" t="s">
        <v>573</v>
      </c>
      <c r="F169" s="86">
        <v>1428508</v>
      </c>
      <c r="G169" s="32">
        <v>49.87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45330</v>
      </c>
      <c r="B170" s="32" t="s">
        <v>900</v>
      </c>
      <c r="C170" s="31" t="s">
        <v>901</v>
      </c>
      <c r="D170" s="31" t="s">
        <v>966</v>
      </c>
      <c r="E170" s="31" t="s">
        <v>573</v>
      </c>
      <c r="F170" s="86">
        <v>2334275</v>
      </c>
      <c r="G170" s="32">
        <v>51.26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45330</v>
      </c>
      <c r="B171" s="32" t="s">
        <v>900</v>
      </c>
      <c r="C171" s="31" t="s">
        <v>901</v>
      </c>
      <c r="D171" s="31" t="s">
        <v>1219</v>
      </c>
      <c r="E171" s="31" t="s">
        <v>573</v>
      </c>
      <c r="F171" s="86">
        <v>1620011</v>
      </c>
      <c r="G171" s="32">
        <v>51.59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45330</v>
      </c>
      <c r="B172" s="32" t="s">
        <v>1220</v>
      </c>
      <c r="C172" s="31" t="s">
        <v>1221</v>
      </c>
      <c r="D172" s="31" t="s">
        <v>575</v>
      </c>
      <c r="E172" s="31" t="s">
        <v>573</v>
      </c>
      <c r="F172" s="86">
        <v>1128498</v>
      </c>
      <c r="G172" s="32">
        <v>134.07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45330</v>
      </c>
      <c r="B173" s="32" t="s">
        <v>1220</v>
      </c>
      <c r="C173" s="31" t="s">
        <v>1221</v>
      </c>
      <c r="D173" s="31" t="s">
        <v>898</v>
      </c>
      <c r="E173" s="31" t="s">
        <v>573</v>
      </c>
      <c r="F173" s="86">
        <v>613722</v>
      </c>
      <c r="G173" s="32">
        <v>134.35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45330</v>
      </c>
      <c r="B174" s="32" t="s">
        <v>1137</v>
      </c>
      <c r="C174" s="31" t="s">
        <v>1222</v>
      </c>
      <c r="D174" s="31" t="s">
        <v>1047</v>
      </c>
      <c r="E174" s="31" t="s">
        <v>573</v>
      </c>
      <c r="F174" s="86">
        <v>50000</v>
      </c>
      <c r="G174" s="32">
        <v>75.33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45330</v>
      </c>
      <c r="B175" s="32" t="s">
        <v>1223</v>
      </c>
      <c r="C175" s="31" t="s">
        <v>1224</v>
      </c>
      <c r="D175" s="31" t="s">
        <v>1225</v>
      </c>
      <c r="E175" s="31" t="s">
        <v>573</v>
      </c>
      <c r="F175" s="86">
        <v>24000</v>
      </c>
      <c r="G175" s="32">
        <v>85.49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45330</v>
      </c>
      <c r="B176" s="32" t="s">
        <v>1226</v>
      </c>
      <c r="C176" s="31" t="s">
        <v>1227</v>
      </c>
      <c r="D176" s="31" t="s">
        <v>575</v>
      </c>
      <c r="E176" s="31" t="s">
        <v>573</v>
      </c>
      <c r="F176" s="86">
        <v>6563090</v>
      </c>
      <c r="G176" s="32">
        <v>81.95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45330</v>
      </c>
      <c r="B177" s="32" t="s">
        <v>1056</v>
      </c>
      <c r="C177" s="31" t="s">
        <v>1057</v>
      </c>
      <c r="D177" s="31" t="s">
        <v>575</v>
      </c>
      <c r="E177" s="31" t="s">
        <v>573</v>
      </c>
      <c r="F177" s="86">
        <v>813621</v>
      </c>
      <c r="G177" s="32">
        <v>245.06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45330</v>
      </c>
      <c r="B178" s="32" t="s">
        <v>1228</v>
      </c>
      <c r="C178" s="31" t="s">
        <v>1229</v>
      </c>
      <c r="D178" s="31" t="s">
        <v>1230</v>
      </c>
      <c r="E178" s="31" t="s">
        <v>573</v>
      </c>
      <c r="F178" s="86">
        <v>150000</v>
      </c>
      <c r="G178" s="32">
        <v>36.33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45330</v>
      </c>
      <c r="B179" s="32" t="s">
        <v>1231</v>
      </c>
      <c r="C179" s="31" t="s">
        <v>1232</v>
      </c>
      <c r="D179" s="31" t="s">
        <v>1233</v>
      </c>
      <c r="E179" s="31" t="s">
        <v>573</v>
      </c>
      <c r="F179" s="86">
        <v>90000</v>
      </c>
      <c r="G179" s="32">
        <v>39.9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45330</v>
      </c>
      <c r="B180" s="32" t="s">
        <v>1234</v>
      </c>
      <c r="C180" s="31" t="s">
        <v>1235</v>
      </c>
      <c r="D180" s="31" t="s">
        <v>575</v>
      </c>
      <c r="E180" s="31" t="s">
        <v>573</v>
      </c>
      <c r="F180" s="86">
        <v>374383</v>
      </c>
      <c r="G180" s="32">
        <v>145.93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45330</v>
      </c>
      <c r="B181" s="32" t="s">
        <v>1234</v>
      </c>
      <c r="C181" s="31" t="s">
        <v>1235</v>
      </c>
      <c r="D181" s="31" t="s">
        <v>898</v>
      </c>
      <c r="E181" s="31" t="s">
        <v>573</v>
      </c>
      <c r="F181" s="86">
        <v>237640</v>
      </c>
      <c r="G181" s="32">
        <v>146.79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45330</v>
      </c>
      <c r="B182" s="32" t="s">
        <v>999</v>
      </c>
      <c r="C182" s="31" t="s">
        <v>1000</v>
      </c>
      <c r="D182" s="31" t="s">
        <v>898</v>
      </c>
      <c r="E182" s="31" t="s">
        <v>573</v>
      </c>
      <c r="F182" s="86">
        <v>624946</v>
      </c>
      <c r="G182" s="32">
        <v>44.13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45330</v>
      </c>
      <c r="B183" s="32" t="s">
        <v>999</v>
      </c>
      <c r="C183" s="31" t="s">
        <v>1000</v>
      </c>
      <c r="D183" s="31" t="s">
        <v>1236</v>
      </c>
      <c r="E183" s="31" t="s">
        <v>573</v>
      </c>
      <c r="F183" s="86">
        <v>650000</v>
      </c>
      <c r="G183" s="32">
        <v>44.35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45330</v>
      </c>
      <c r="B184" s="32" t="s">
        <v>999</v>
      </c>
      <c r="C184" s="31" t="s">
        <v>1000</v>
      </c>
      <c r="D184" s="31" t="s">
        <v>575</v>
      </c>
      <c r="E184" s="31" t="s">
        <v>573</v>
      </c>
      <c r="F184" s="86">
        <v>1805508</v>
      </c>
      <c r="G184" s="32">
        <v>44.3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45330</v>
      </c>
      <c r="B185" s="32" t="s">
        <v>1237</v>
      </c>
      <c r="C185" s="31" t="s">
        <v>1238</v>
      </c>
      <c r="D185" s="31" t="s">
        <v>875</v>
      </c>
      <c r="E185" s="31" t="s">
        <v>573</v>
      </c>
      <c r="F185" s="86">
        <v>2500002</v>
      </c>
      <c r="G185" s="32">
        <v>32.25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45330</v>
      </c>
      <c r="B186" s="32" t="s">
        <v>1237</v>
      </c>
      <c r="C186" s="31" t="s">
        <v>1238</v>
      </c>
      <c r="D186" s="31" t="s">
        <v>1239</v>
      </c>
      <c r="E186" s="31" t="s">
        <v>573</v>
      </c>
      <c r="F186" s="86">
        <v>4500000</v>
      </c>
      <c r="G186" s="32">
        <v>32.25</v>
      </c>
      <c r="H186" s="32" t="s">
        <v>860</v>
      </c>
    </row>
    <row r="187" spans="1:28" ht="15" customHeight="1">
      <c r="A187" s="85">
        <v>45330</v>
      </c>
      <c r="B187" s="32" t="s">
        <v>1237</v>
      </c>
      <c r="C187" s="31" t="s">
        <v>1238</v>
      </c>
      <c r="D187" s="31" t="s">
        <v>1240</v>
      </c>
      <c r="E187" s="31" t="s">
        <v>573</v>
      </c>
      <c r="F187" s="86">
        <v>1000000</v>
      </c>
      <c r="G187" s="32">
        <v>32.25</v>
      </c>
      <c r="H187" s="32" t="s">
        <v>860</v>
      </c>
    </row>
    <row r="188" spans="1:28" ht="15" customHeight="1">
      <c r="A188" s="85">
        <v>45330</v>
      </c>
      <c r="B188" s="32" t="s">
        <v>1241</v>
      </c>
      <c r="C188" s="31" t="s">
        <v>1242</v>
      </c>
      <c r="D188" s="31" t="s">
        <v>575</v>
      </c>
      <c r="E188" s="31" t="s">
        <v>573</v>
      </c>
      <c r="F188" s="86">
        <v>96295</v>
      </c>
      <c r="G188" s="32">
        <v>478.95</v>
      </c>
      <c r="H188" s="32" t="s">
        <v>860</v>
      </c>
    </row>
    <row r="189" spans="1:28" ht="15" customHeight="1">
      <c r="A189" s="85">
        <v>45330</v>
      </c>
      <c r="B189" s="32" t="s">
        <v>1243</v>
      </c>
      <c r="C189" s="31" t="s">
        <v>1244</v>
      </c>
      <c r="D189" s="31" t="s">
        <v>575</v>
      </c>
      <c r="E189" s="31" t="s">
        <v>573</v>
      </c>
      <c r="F189" s="86">
        <v>559588</v>
      </c>
      <c r="G189" s="32">
        <v>71.27</v>
      </c>
      <c r="H189" s="32" t="s">
        <v>860</v>
      </c>
    </row>
    <row r="190" spans="1:28" ht="15" customHeight="1">
      <c r="A190" s="85">
        <v>45330</v>
      </c>
      <c r="B190" s="32" t="s">
        <v>1245</v>
      </c>
      <c r="C190" s="31" t="s">
        <v>1246</v>
      </c>
      <c r="D190" s="31" t="s">
        <v>919</v>
      </c>
      <c r="E190" s="31" t="s">
        <v>573</v>
      </c>
      <c r="F190" s="86">
        <v>91971</v>
      </c>
      <c r="G190" s="32">
        <v>19.45</v>
      </c>
      <c r="H190" s="32" t="s">
        <v>860</v>
      </c>
    </row>
    <row r="191" spans="1:28" ht="15" customHeight="1">
      <c r="A191" s="85">
        <v>45330</v>
      </c>
      <c r="B191" s="32" t="s">
        <v>1247</v>
      </c>
      <c r="C191" s="31" t="s">
        <v>1248</v>
      </c>
      <c r="D191" s="31" t="s">
        <v>1249</v>
      </c>
      <c r="E191" s="31" t="s">
        <v>573</v>
      </c>
      <c r="F191" s="86">
        <v>83733</v>
      </c>
      <c r="G191" s="32">
        <v>85.5</v>
      </c>
      <c r="H191" s="32" t="s">
        <v>860</v>
      </c>
    </row>
    <row r="192" spans="1:28" ht="15" customHeight="1">
      <c r="A192" s="85">
        <v>45330</v>
      </c>
      <c r="B192" s="32" t="s">
        <v>922</v>
      </c>
      <c r="C192" s="31" t="s">
        <v>923</v>
      </c>
      <c r="D192" s="31" t="s">
        <v>877</v>
      </c>
      <c r="E192" s="31" t="s">
        <v>573</v>
      </c>
      <c r="F192" s="86">
        <v>4433092</v>
      </c>
      <c r="G192" s="32">
        <v>41.87</v>
      </c>
      <c r="H192" s="32" t="s">
        <v>860</v>
      </c>
    </row>
    <row r="193" spans="1:8" ht="15" customHeight="1">
      <c r="A193" s="85">
        <v>45330</v>
      </c>
      <c r="B193" s="32" t="s">
        <v>922</v>
      </c>
      <c r="C193" s="31" t="s">
        <v>923</v>
      </c>
      <c r="D193" s="31" t="s">
        <v>575</v>
      </c>
      <c r="E193" s="31" t="s">
        <v>573</v>
      </c>
      <c r="F193" s="86">
        <v>3821751</v>
      </c>
      <c r="G193" s="32">
        <v>41.89</v>
      </c>
      <c r="H193" s="32" t="s">
        <v>860</v>
      </c>
    </row>
    <row r="194" spans="1:8" ht="15" customHeight="1">
      <c r="A194" s="85">
        <v>45330</v>
      </c>
      <c r="B194" s="32" t="s">
        <v>1250</v>
      </c>
      <c r="C194" s="31" t="s">
        <v>1251</v>
      </c>
      <c r="D194" s="31" t="s">
        <v>575</v>
      </c>
      <c r="E194" s="31" t="s">
        <v>573</v>
      </c>
      <c r="F194" s="86">
        <v>627793</v>
      </c>
      <c r="G194" s="32">
        <v>342.21</v>
      </c>
      <c r="H194" s="32" t="s">
        <v>860</v>
      </c>
    </row>
    <row r="195" spans="1:8" ht="15" customHeight="1">
      <c r="A195" s="85">
        <v>45330</v>
      </c>
      <c r="B195" s="32" t="s">
        <v>1252</v>
      </c>
      <c r="C195" s="31" t="s">
        <v>1253</v>
      </c>
      <c r="D195" s="31" t="s">
        <v>904</v>
      </c>
      <c r="E195" s="31" t="s">
        <v>573</v>
      </c>
      <c r="F195" s="86">
        <v>304893</v>
      </c>
      <c r="G195" s="32">
        <v>73.81</v>
      </c>
      <c r="H195" s="32" t="s">
        <v>860</v>
      </c>
    </row>
    <row r="196" spans="1:8" ht="15" customHeight="1">
      <c r="A196" s="85">
        <v>45330</v>
      </c>
      <c r="B196" s="32" t="s">
        <v>991</v>
      </c>
      <c r="C196" s="31" t="s">
        <v>1001</v>
      </c>
      <c r="D196" s="31" t="s">
        <v>877</v>
      </c>
      <c r="E196" s="31" t="s">
        <v>573</v>
      </c>
      <c r="F196" s="86">
        <v>228728</v>
      </c>
      <c r="G196" s="32">
        <v>59.74</v>
      </c>
      <c r="H196" s="32" t="s">
        <v>860</v>
      </c>
    </row>
    <row r="197" spans="1:8" ht="15" customHeight="1">
      <c r="A197" s="85">
        <v>45330</v>
      </c>
      <c r="B197" s="32" t="s">
        <v>1254</v>
      </c>
      <c r="C197" s="31" t="s">
        <v>1255</v>
      </c>
      <c r="D197" s="31" t="s">
        <v>1256</v>
      </c>
      <c r="E197" s="31" t="s">
        <v>573</v>
      </c>
      <c r="F197" s="86">
        <v>253800</v>
      </c>
      <c r="G197" s="32">
        <v>1500</v>
      </c>
      <c r="H197" s="32" t="s">
        <v>860</v>
      </c>
    </row>
    <row r="198" spans="1:8" ht="15" customHeight="1">
      <c r="A198" s="85">
        <v>45330</v>
      </c>
      <c r="B198" s="32" t="s">
        <v>1257</v>
      </c>
      <c r="C198" s="31" t="s">
        <v>1258</v>
      </c>
      <c r="D198" s="31" t="s">
        <v>971</v>
      </c>
      <c r="E198" s="31" t="s">
        <v>573</v>
      </c>
      <c r="F198" s="86">
        <v>159783</v>
      </c>
      <c r="G198" s="32">
        <v>139.72</v>
      </c>
      <c r="H198" s="32" t="s">
        <v>860</v>
      </c>
    </row>
    <row r="199" spans="1:8" ht="15" customHeight="1">
      <c r="A199" s="85">
        <v>45330</v>
      </c>
      <c r="B199" s="32" t="s">
        <v>1257</v>
      </c>
      <c r="C199" s="31" t="s">
        <v>1258</v>
      </c>
      <c r="D199" s="31" t="s">
        <v>902</v>
      </c>
      <c r="E199" s="31" t="s">
        <v>573</v>
      </c>
      <c r="F199" s="86">
        <v>146765</v>
      </c>
      <c r="G199" s="32">
        <v>140.63999999999999</v>
      </c>
      <c r="H199" s="32" t="s">
        <v>860</v>
      </c>
    </row>
    <row r="200" spans="1:8" ht="15" customHeight="1">
      <c r="A200" s="85">
        <v>45330</v>
      </c>
      <c r="B200" s="32" t="s">
        <v>1257</v>
      </c>
      <c r="C200" s="31" t="s">
        <v>1258</v>
      </c>
      <c r="D200" s="31" t="s">
        <v>898</v>
      </c>
      <c r="E200" s="31" t="s">
        <v>573</v>
      </c>
      <c r="F200" s="86">
        <v>164731</v>
      </c>
      <c r="G200" s="32">
        <v>138.63</v>
      </c>
      <c r="H200" s="32" t="s">
        <v>860</v>
      </c>
    </row>
    <row r="201" spans="1:8" ht="15" customHeight="1">
      <c r="A201" s="85">
        <v>45330</v>
      </c>
      <c r="B201" s="32" t="s">
        <v>950</v>
      </c>
      <c r="C201" s="31" t="s">
        <v>951</v>
      </c>
      <c r="D201" s="31" t="s">
        <v>952</v>
      </c>
      <c r="E201" s="31" t="s">
        <v>573</v>
      </c>
      <c r="F201" s="86">
        <v>6948997</v>
      </c>
      <c r="G201" s="32">
        <v>5.3</v>
      </c>
      <c r="H201" s="32" t="s">
        <v>860</v>
      </c>
    </row>
    <row r="202" spans="1:8" ht="15" customHeight="1">
      <c r="A202" s="85">
        <v>45330</v>
      </c>
      <c r="B202" s="32" t="s">
        <v>950</v>
      </c>
      <c r="C202" s="31" t="s">
        <v>951</v>
      </c>
      <c r="D202" s="31" t="s">
        <v>930</v>
      </c>
      <c r="E202" s="31" t="s">
        <v>573</v>
      </c>
      <c r="F202" s="86">
        <v>11614264</v>
      </c>
      <c r="G202" s="32">
        <v>5.28</v>
      </c>
      <c r="H202" s="32" t="s">
        <v>860</v>
      </c>
    </row>
    <row r="203" spans="1:8" ht="15" customHeight="1">
      <c r="A203" s="85">
        <v>45330</v>
      </c>
      <c r="B203" s="32" t="s">
        <v>950</v>
      </c>
      <c r="C203" s="31" t="s">
        <v>951</v>
      </c>
      <c r="D203" s="31" t="s">
        <v>1259</v>
      </c>
      <c r="E203" s="31" t="s">
        <v>573</v>
      </c>
      <c r="F203" s="86">
        <v>7519681</v>
      </c>
      <c r="G203" s="32">
        <v>5.28</v>
      </c>
      <c r="H203" s="32" t="s">
        <v>860</v>
      </c>
    </row>
    <row r="204" spans="1:8" ht="15" customHeight="1">
      <c r="A204" s="85">
        <v>45330</v>
      </c>
      <c r="B204" s="32" t="s">
        <v>1260</v>
      </c>
      <c r="C204" s="31" t="s">
        <v>1261</v>
      </c>
      <c r="D204" s="31" t="s">
        <v>1262</v>
      </c>
      <c r="E204" s="31" t="s">
        <v>573</v>
      </c>
      <c r="F204" s="86">
        <v>800141</v>
      </c>
      <c r="G204" s="32">
        <v>164.58</v>
      </c>
      <c r="H204" s="32" t="s">
        <v>860</v>
      </c>
    </row>
    <row r="205" spans="1:8" ht="15" customHeight="1">
      <c r="A205" s="85">
        <v>45330</v>
      </c>
      <c r="B205" s="32" t="s">
        <v>1263</v>
      </c>
      <c r="C205" s="31" t="s">
        <v>1264</v>
      </c>
      <c r="D205" s="31" t="s">
        <v>875</v>
      </c>
      <c r="E205" s="31" t="s">
        <v>573</v>
      </c>
      <c r="F205" s="86">
        <v>141500</v>
      </c>
      <c r="G205" s="32">
        <v>456.25</v>
      </c>
      <c r="H205" s="32" t="s">
        <v>860</v>
      </c>
    </row>
    <row r="206" spans="1:8" ht="15" customHeight="1">
      <c r="A206" s="85">
        <v>45330</v>
      </c>
      <c r="B206" s="32" t="s">
        <v>1265</v>
      </c>
      <c r="C206" s="31" t="s">
        <v>1266</v>
      </c>
      <c r="D206" s="31" t="s">
        <v>575</v>
      </c>
      <c r="E206" s="31" t="s">
        <v>573</v>
      </c>
      <c r="F206" s="86">
        <v>135363</v>
      </c>
      <c r="G206" s="32">
        <v>522.39</v>
      </c>
      <c r="H206" s="32" t="s">
        <v>860</v>
      </c>
    </row>
    <row r="207" spans="1:8" ht="15" customHeight="1">
      <c r="A207" s="85">
        <v>45330</v>
      </c>
      <c r="B207" s="32" t="s">
        <v>305</v>
      </c>
      <c r="C207" s="31" t="s">
        <v>1267</v>
      </c>
      <c r="D207" s="31" t="s">
        <v>1268</v>
      </c>
      <c r="E207" s="31" t="s">
        <v>573</v>
      </c>
      <c r="F207" s="86">
        <v>152340812</v>
      </c>
      <c r="G207" s="32">
        <v>30.79</v>
      </c>
      <c r="H207" s="32" t="s">
        <v>860</v>
      </c>
    </row>
    <row r="208" spans="1:8" ht="15" customHeight="1">
      <c r="A208" s="85">
        <v>45330</v>
      </c>
      <c r="B208" s="32" t="s">
        <v>1058</v>
      </c>
      <c r="C208" s="31" t="s">
        <v>1059</v>
      </c>
      <c r="D208" s="31" t="s">
        <v>575</v>
      </c>
      <c r="E208" s="31" t="s">
        <v>573</v>
      </c>
      <c r="F208" s="86">
        <v>760434</v>
      </c>
      <c r="G208" s="32">
        <v>272.44</v>
      </c>
      <c r="H208" s="32" t="s">
        <v>860</v>
      </c>
    </row>
    <row r="209" spans="1:8" ht="15" customHeight="1">
      <c r="A209" s="85">
        <v>45330</v>
      </c>
      <c r="B209" s="32" t="s">
        <v>737</v>
      </c>
      <c r="C209" s="31" t="s">
        <v>1269</v>
      </c>
      <c r="D209" s="31" t="s">
        <v>877</v>
      </c>
      <c r="E209" s="31" t="s">
        <v>573</v>
      </c>
      <c r="F209" s="86">
        <v>2849540</v>
      </c>
      <c r="G209" s="32">
        <v>15.7</v>
      </c>
      <c r="H209" s="32" t="s">
        <v>860</v>
      </c>
    </row>
    <row r="210" spans="1:8" ht="15" customHeight="1">
      <c r="A210" s="85">
        <v>45330</v>
      </c>
      <c r="B210" s="32" t="s">
        <v>1041</v>
      </c>
      <c r="C210" s="31" t="s">
        <v>1042</v>
      </c>
      <c r="D210" s="31" t="s">
        <v>1270</v>
      </c>
      <c r="E210" s="31" t="s">
        <v>574</v>
      </c>
      <c r="F210" s="86">
        <v>804085</v>
      </c>
      <c r="G210" s="32">
        <v>3.96</v>
      </c>
      <c r="H210" s="32" t="s">
        <v>860</v>
      </c>
    </row>
    <row r="211" spans="1:8" ht="15" customHeight="1">
      <c r="A211" s="85">
        <v>45330</v>
      </c>
      <c r="B211" s="32" t="s">
        <v>1085</v>
      </c>
      <c r="C211" s="31" t="s">
        <v>1161</v>
      </c>
      <c r="D211" s="31" t="s">
        <v>988</v>
      </c>
      <c r="E211" s="31" t="s">
        <v>574</v>
      </c>
      <c r="F211" s="86">
        <v>1</v>
      </c>
      <c r="G211" s="32">
        <v>8.1999999999999993</v>
      </c>
      <c r="H211" s="32" t="s">
        <v>860</v>
      </c>
    </row>
    <row r="212" spans="1:8" ht="15" customHeight="1">
      <c r="A212" s="85">
        <v>45330</v>
      </c>
      <c r="B212" s="32" t="s">
        <v>1085</v>
      </c>
      <c r="C212" s="31" t="s">
        <v>1161</v>
      </c>
      <c r="D212" s="31" t="s">
        <v>875</v>
      </c>
      <c r="E212" s="31" t="s">
        <v>574</v>
      </c>
      <c r="F212" s="86">
        <v>1400000</v>
      </c>
      <c r="G212" s="32">
        <v>8.1999999999999993</v>
      </c>
      <c r="H212" s="32" t="s">
        <v>860</v>
      </c>
    </row>
    <row r="213" spans="1:8" ht="15" customHeight="1">
      <c r="A213" s="85">
        <v>45330</v>
      </c>
      <c r="B213" s="32" t="s">
        <v>1162</v>
      </c>
      <c r="C213" s="31" t="s">
        <v>1163</v>
      </c>
      <c r="D213" s="31" t="s">
        <v>575</v>
      </c>
      <c r="E213" s="31" t="s">
        <v>574</v>
      </c>
      <c r="F213" s="86">
        <v>120533</v>
      </c>
      <c r="G213" s="32">
        <v>599.49</v>
      </c>
      <c r="H213" s="32" t="s">
        <v>860</v>
      </c>
    </row>
    <row r="214" spans="1:8" ht="15" customHeight="1">
      <c r="A214" s="85">
        <v>45330</v>
      </c>
      <c r="B214" s="32" t="s">
        <v>1164</v>
      </c>
      <c r="C214" s="31" t="s">
        <v>1165</v>
      </c>
      <c r="D214" s="31" t="s">
        <v>1271</v>
      </c>
      <c r="E214" s="31" t="s">
        <v>574</v>
      </c>
      <c r="F214" s="86">
        <v>792000</v>
      </c>
      <c r="G214" s="32">
        <v>25.5</v>
      </c>
      <c r="H214" s="32" t="s">
        <v>860</v>
      </c>
    </row>
    <row r="215" spans="1:8" ht="15" customHeight="1">
      <c r="A215" s="85">
        <v>45330</v>
      </c>
      <c r="B215" s="32" t="s">
        <v>1167</v>
      </c>
      <c r="C215" s="31" t="s">
        <v>1168</v>
      </c>
      <c r="D215" s="31" t="s">
        <v>1170</v>
      </c>
      <c r="E215" s="31" t="s">
        <v>574</v>
      </c>
      <c r="F215" s="86">
        <v>354907</v>
      </c>
      <c r="G215" s="32">
        <v>15.06</v>
      </c>
      <c r="H215" s="32" t="s">
        <v>860</v>
      </c>
    </row>
    <row r="216" spans="1:8" ht="15" customHeight="1">
      <c r="A216" s="85">
        <v>45330</v>
      </c>
      <c r="B216" s="32" t="s">
        <v>1167</v>
      </c>
      <c r="C216" s="31" t="s">
        <v>1168</v>
      </c>
      <c r="D216" s="31" t="s">
        <v>875</v>
      </c>
      <c r="E216" s="31" t="s">
        <v>574</v>
      </c>
      <c r="F216" s="86">
        <v>972354</v>
      </c>
      <c r="G216" s="32">
        <v>14.46</v>
      </c>
      <c r="H216" s="32" t="s">
        <v>860</v>
      </c>
    </row>
    <row r="217" spans="1:8" ht="15" customHeight="1">
      <c r="A217" s="85">
        <v>45330</v>
      </c>
      <c r="B217" s="32" t="s">
        <v>1167</v>
      </c>
      <c r="C217" s="31" t="s">
        <v>1168</v>
      </c>
      <c r="D217" s="31" t="s">
        <v>1169</v>
      </c>
      <c r="E217" s="31" t="s">
        <v>574</v>
      </c>
      <c r="F217" s="86">
        <v>492046</v>
      </c>
      <c r="G217" s="32">
        <v>14.49</v>
      </c>
      <c r="H217" s="32" t="s">
        <v>860</v>
      </c>
    </row>
    <row r="218" spans="1:8" ht="15" customHeight="1">
      <c r="A218" s="85">
        <v>45330</v>
      </c>
      <c r="B218" s="32" t="s">
        <v>1167</v>
      </c>
      <c r="C218" s="31" t="s">
        <v>1168</v>
      </c>
      <c r="D218" s="31" t="s">
        <v>1272</v>
      </c>
      <c r="E218" s="31" t="s">
        <v>574</v>
      </c>
      <c r="F218" s="86">
        <v>1445000</v>
      </c>
      <c r="G218" s="32">
        <v>14.64</v>
      </c>
      <c r="H218" s="32" t="s">
        <v>860</v>
      </c>
    </row>
    <row r="219" spans="1:8" ht="15" customHeight="1">
      <c r="A219" s="85">
        <v>45330</v>
      </c>
      <c r="B219" s="32" t="s">
        <v>1171</v>
      </c>
      <c r="C219" s="31" t="s">
        <v>1172</v>
      </c>
      <c r="D219" s="31" t="s">
        <v>1202</v>
      </c>
      <c r="E219" s="31" t="s">
        <v>574</v>
      </c>
      <c r="F219" s="86">
        <v>1493822</v>
      </c>
      <c r="G219" s="32">
        <v>474.01</v>
      </c>
      <c r="H219" s="32" t="s">
        <v>860</v>
      </c>
    </row>
    <row r="220" spans="1:8" ht="15" customHeight="1">
      <c r="A220" s="85">
        <v>45330</v>
      </c>
      <c r="B220" s="32" t="s">
        <v>1174</v>
      </c>
      <c r="C220" s="31" t="s">
        <v>1175</v>
      </c>
      <c r="D220" s="31" t="s">
        <v>575</v>
      </c>
      <c r="E220" s="31" t="s">
        <v>574</v>
      </c>
      <c r="F220" s="86">
        <v>711839</v>
      </c>
      <c r="G220" s="32">
        <v>125.08</v>
      </c>
      <c r="H220" s="32" t="s">
        <v>860</v>
      </c>
    </row>
    <row r="221" spans="1:8" ht="15" customHeight="1">
      <c r="A221" s="85">
        <v>45330</v>
      </c>
      <c r="B221" s="32" t="s">
        <v>1176</v>
      </c>
      <c r="C221" s="31" t="s">
        <v>1177</v>
      </c>
      <c r="D221" s="31" t="s">
        <v>1178</v>
      </c>
      <c r="E221" s="31" t="s">
        <v>574</v>
      </c>
      <c r="F221" s="86">
        <v>37</v>
      </c>
      <c r="G221" s="32">
        <v>5914.75</v>
      </c>
      <c r="H221" s="32" t="s">
        <v>860</v>
      </c>
    </row>
    <row r="222" spans="1:8" ht="15" customHeight="1">
      <c r="A222" s="85">
        <v>45330</v>
      </c>
      <c r="B222" s="32" t="s">
        <v>1179</v>
      </c>
      <c r="C222" s="31" t="s">
        <v>1180</v>
      </c>
      <c r="D222" s="31" t="s">
        <v>575</v>
      </c>
      <c r="E222" s="31" t="s">
        <v>574</v>
      </c>
      <c r="F222" s="86">
        <v>1402272</v>
      </c>
      <c r="G222" s="32">
        <v>78.14</v>
      </c>
      <c r="H222" s="32" t="s">
        <v>860</v>
      </c>
    </row>
    <row r="223" spans="1:8" ht="15" customHeight="1">
      <c r="A223" s="85">
        <v>45330</v>
      </c>
      <c r="B223" s="32" t="s">
        <v>1043</v>
      </c>
      <c r="C223" s="31" t="s">
        <v>1044</v>
      </c>
      <c r="D223" s="31" t="s">
        <v>575</v>
      </c>
      <c r="E223" s="31" t="s">
        <v>574</v>
      </c>
      <c r="F223" s="86">
        <v>459840</v>
      </c>
      <c r="G223" s="32">
        <v>113.55</v>
      </c>
      <c r="H223" s="32" t="s">
        <v>860</v>
      </c>
    </row>
    <row r="224" spans="1:8" ht="15" customHeight="1">
      <c r="A224" s="85">
        <v>45330</v>
      </c>
      <c r="B224" s="32" t="s">
        <v>992</v>
      </c>
      <c r="C224" s="31" t="s">
        <v>993</v>
      </c>
      <c r="D224" s="31" t="s">
        <v>575</v>
      </c>
      <c r="E224" s="31" t="s">
        <v>574</v>
      </c>
      <c r="F224" s="86">
        <v>583195</v>
      </c>
      <c r="G224" s="32">
        <v>340.62</v>
      </c>
      <c r="H224" s="32" t="s">
        <v>860</v>
      </c>
    </row>
    <row r="225" spans="1:8" ht="15" customHeight="1">
      <c r="A225" s="85">
        <v>45330</v>
      </c>
      <c r="B225" s="32" t="s">
        <v>1181</v>
      </c>
      <c r="C225" s="31" t="s">
        <v>1182</v>
      </c>
      <c r="D225" s="31" t="s">
        <v>1138</v>
      </c>
      <c r="E225" s="31" t="s">
        <v>574</v>
      </c>
      <c r="F225" s="86">
        <v>300000</v>
      </c>
      <c r="G225" s="32">
        <v>12.45</v>
      </c>
      <c r="H225" s="32" t="s">
        <v>860</v>
      </c>
    </row>
    <row r="226" spans="1:8" ht="15" customHeight="1">
      <c r="A226" s="85">
        <v>45330</v>
      </c>
      <c r="B226" s="32" t="s">
        <v>1181</v>
      </c>
      <c r="C226" s="31" t="s">
        <v>1182</v>
      </c>
      <c r="D226" s="31" t="s">
        <v>1240</v>
      </c>
      <c r="E226" s="31" t="s">
        <v>574</v>
      </c>
      <c r="F226" s="86">
        <v>180000</v>
      </c>
      <c r="G226" s="32">
        <v>12.45</v>
      </c>
      <c r="H226" s="32" t="s">
        <v>860</v>
      </c>
    </row>
    <row r="227" spans="1:8" ht="15" customHeight="1">
      <c r="A227" s="85">
        <v>45330</v>
      </c>
      <c r="B227" s="32" t="s">
        <v>1181</v>
      </c>
      <c r="C227" s="31" t="s">
        <v>1182</v>
      </c>
      <c r="D227" s="31" t="s">
        <v>1020</v>
      </c>
      <c r="E227" s="31" t="s">
        <v>574</v>
      </c>
      <c r="F227" s="86">
        <v>228000</v>
      </c>
      <c r="G227" s="32">
        <v>12.42</v>
      </c>
      <c r="H227" s="32" t="s">
        <v>860</v>
      </c>
    </row>
    <row r="228" spans="1:8" ht="15" customHeight="1">
      <c r="A228" s="85">
        <v>45330</v>
      </c>
      <c r="B228" s="32" t="s">
        <v>1181</v>
      </c>
      <c r="C228" s="31" t="s">
        <v>1182</v>
      </c>
      <c r="D228" s="31" t="s">
        <v>1185</v>
      </c>
      <c r="E228" s="31" t="s">
        <v>574</v>
      </c>
      <c r="F228" s="86">
        <v>156000</v>
      </c>
      <c r="G228" s="32">
        <v>12.4</v>
      </c>
      <c r="H228" s="32" t="s">
        <v>860</v>
      </c>
    </row>
    <row r="229" spans="1:8" ht="15" customHeight="1">
      <c r="A229" s="85">
        <v>45330</v>
      </c>
      <c r="B229" s="32" t="s">
        <v>1181</v>
      </c>
      <c r="C229" s="31" t="s">
        <v>1182</v>
      </c>
      <c r="D229" s="31" t="s">
        <v>1183</v>
      </c>
      <c r="E229" s="31" t="s">
        <v>574</v>
      </c>
      <c r="F229" s="86">
        <v>162000</v>
      </c>
      <c r="G229" s="32">
        <v>11.84</v>
      </c>
      <c r="H229" s="32" t="s">
        <v>860</v>
      </c>
    </row>
    <row r="230" spans="1:8" ht="15" customHeight="1">
      <c r="A230" s="85">
        <v>45330</v>
      </c>
      <c r="B230" s="32" t="s">
        <v>1181</v>
      </c>
      <c r="C230" s="31" t="s">
        <v>1182</v>
      </c>
      <c r="D230" s="31" t="s">
        <v>875</v>
      </c>
      <c r="E230" s="31" t="s">
        <v>574</v>
      </c>
      <c r="F230" s="86">
        <v>819000</v>
      </c>
      <c r="G230" s="32">
        <v>12.45</v>
      </c>
      <c r="H230" s="32" t="s">
        <v>860</v>
      </c>
    </row>
    <row r="231" spans="1:8" ht="15" customHeight="1">
      <c r="A231" s="85">
        <v>45330</v>
      </c>
      <c r="B231" s="32" t="s">
        <v>1181</v>
      </c>
      <c r="C231" s="31" t="s">
        <v>1182</v>
      </c>
      <c r="D231" s="31" t="s">
        <v>1184</v>
      </c>
      <c r="E231" s="31" t="s">
        <v>574</v>
      </c>
      <c r="F231" s="86">
        <v>243000</v>
      </c>
      <c r="G231" s="32">
        <v>12.15</v>
      </c>
      <c r="H231" s="32" t="s">
        <v>860</v>
      </c>
    </row>
    <row r="232" spans="1:8" ht="15" customHeight="1">
      <c r="A232" s="85">
        <v>45330</v>
      </c>
      <c r="B232" s="32" t="s">
        <v>994</v>
      </c>
      <c r="C232" s="31" t="s">
        <v>995</v>
      </c>
      <c r="D232" s="31" t="s">
        <v>898</v>
      </c>
      <c r="E232" s="31" t="s">
        <v>574</v>
      </c>
      <c r="F232" s="86">
        <v>70460</v>
      </c>
      <c r="G232" s="32">
        <v>192.36</v>
      </c>
      <c r="H232" s="32" t="s">
        <v>860</v>
      </c>
    </row>
    <row r="233" spans="1:8" ht="15" customHeight="1">
      <c r="A233" s="85">
        <v>45330</v>
      </c>
      <c r="B233" s="32" t="s">
        <v>1186</v>
      </c>
      <c r="C233" s="31" t="s">
        <v>1187</v>
      </c>
      <c r="D233" s="31" t="s">
        <v>988</v>
      </c>
      <c r="E233" s="31" t="s">
        <v>574</v>
      </c>
      <c r="F233" s="86">
        <v>3657610</v>
      </c>
      <c r="G233" s="32">
        <v>44.66</v>
      </c>
      <c r="H233" s="32" t="s">
        <v>860</v>
      </c>
    </row>
    <row r="234" spans="1:8" ht="15" customHeight="1">
      <c r="A234" s="85">
        <v>45330</v>
      </c>
      <c r="B234" s="32" t="s">
        <v>1188</v>
      </c>
      <c r="C234" s="31" t="s">
        <v>1189</v>
      </c>
      <c r="D234" s="31" t="s">
        <v>1273</v>
      </c>
      <c r="E234" s="31" t="s">
        <v>574</v>
      </c>
      <c r="F234" s="86">
        <v>20800</v>
      </c>
      <c r="G234" s="32">
        <v>154</v>
      </c>
      <c r="H234" s="32" t="s">
        <v>860</v>
      </c>
    </row>
    <row r="235" spans="1:8" ht="15" customHeight="1">
      <c r="A235" s="85">
        <v>45330</v>
      </c>
      <c r="B235" s="32" t="s">
        <v>1188</v>
      </c>
      <c r="C235" s="31" t="s">
        <v>1189</v>
      </c>
      <c r="D235" s="31" t="s">
        <v>1190</v>
      </c>
      <c r="E235" s="31" t="s">
        <v>574</v>
      </c>
      <c r="F235" s="86">
        <v>3200</v>
      </c>
      <c r="G235" s="32">
        <v>162.33000000000001</v>
      </c>
      <c r="H235" s="32" t="s">
        <v>860</v>
      </c>
    </row>
    <row r="236" spans="1:8" ht="15" customHeight="1">
      <c r="A236" s="85">
        <v>45330</v>
      </c>
      <c r="B236" s="32" t="s">
        <v>1188</v>
      </c>
      <c r="C236" s="31" t="s">
        <v>1189</v>
      </c>
      <c r="D236" s="31" t="s">
        <v>1052</v>
      </c>
      <c r="E236" s="31" t="s">
        <v>574</v>
      </c>
      <c r="F236" s="86">
        <v>24000</v>
      </c>
      <c r="G236" s="32">
        <v>148.97</v>
      </c>
      <c r="H236" s="32" t="s">
        <v>860</v>
      </c>
    </row>
    <row r="237" spans="1:8" ht="15" customHeight="1">
      <c r="A237" s="85">
        <v>45330</v>
      </c>
      <c r="B237" s="32" t="s">
        <v>1191</v>
      </c>
      <c r="C237" s="31" t="s">
        <v>1192</v>
      </c>
      <c r="D237" s="31" t="s">
        <v>575</v>
      </c>
      <c r="E237" s="31" t="s">
        <v>574</v>
      </c>
      <c r="F237" s="86">
        <v>11023156</v>
      </c>
      <c r="G237" s="32">
        <v>21.57</v>
      </c>
      <c r="H237" s="32" t="s">
        <v>860</v>
      </c>
    </row>
    <row r="238" spans="1:8" ht="15" customHeight="1">
      <c r="A238" s="85">
        <v>45330</v>
      </c>
      <c r="B238" s="32" t="s">
        <v>1191</v>
      </c>
      <c r="C238" s="31" t="s">
        <v>1192</v>
      </c>
      <c r="D238" s="31" t="s">
        <v>877</v>
      </c>
      <c r="E238" s="31" t="s">
        <v>574</v>
      </c>
      <c r="F238" s="86">
        <v>11525916</v>
      </c>
      <c r="G238" s="32">
        <v>21.48</v>
      </c>
      <c r="H238" s="32" t="s">
        <v>860</v>
      </c>
    </row>
    <row r="239" spans="1:8" ht="15" customHeight="1">
      <c r="A239" s="85">
        <v>45330</v>
      </c>
      <c r="B239" s="32" t="s">
        <v>788</v>
      </c>
      <c r="C239" s="31" t="s">
        <v>1193</v>
      </c>
      <c r="D239" s="31" t="s">
        <v>575</v>
      </c>
      <c r="E239" s="31" t="s">
        <v>574</v>
      </c>
      <c r="F239" s="86">
        <v>1387026</v>
      </c>
      <c r="G239" s="32">
        <v>170.2</v>
      </c>
      <c r="H239" s="32" t="s">
        <v>860</v>
      </c>
    </row>
    <row r="240" spans="1:8" ht="15" customHeight="1">
      <c r="A240" s="85">
        <v>45330</v>
      </c>
      <c r="B240" s="32" t="s">
        <v>973</v>
      </c>
      <c r="C240" s="31" t="s">
        <v>974</v>
      </c>
      <c r="D240" s="31" t="s">
        <v>1060</v>
      </c>
      <c r="E240" s="31" t="s">
        <v>574</v>
      </c>
      <c r="F240" s="86">
        <v>210000</v>
      </c>
      <c r="G240" s="32">
        <v>18.559999999999999</v>
      </c>
      <c r="H240" s="32" t="s">
        <v>860</v>
      </c>
    </row>
    <row r="241" spans="1:8" ht="15" customHeight="1">
      <c r="A241" s="85">
        <v>45330</v>
      </c>
      <c r="B241" s="32" t="s">
        <v>973</v>
      </c>
      <c r="C241" s="31" t="s">
        <v>974</v>
      </c>
      <c r="D241" s="31" t="s">
        <v>1002</v>
      </c>
      <c r="E241" s="31" t="s">
        <v>574</v>
      </c>
      <c r="F241" s="86">
        <v>215000</v>
      </c>
      <c r="G241" s="32">
        <v>17.86</v>
      </c>
      <c r="H241" s="32" t="s">
        <v>860</v>
      </c>
    </row>
    <row r="242" spans="1:8" ht="15" customHeight="1">
      <c r="A242" s="85">
        <v>45330</v>
      </c>
      <c r="B242" s="32" t="s">
        <v>419</v>
      </c>
      <c r="C242" s="31" t="s">
        <v>972</v>
      </c>
      <c r="D242" s="31" t="s">
        <v>575</v>
      </c>
      <c r="E242" s="31" t="s">
        <v>574</v>
      </c>
      <c r="F242" s="86">
        <v>4095535</v>
      </c>
      <c r="G242" s="32">
        <v>118.45</v>
      </c>
      <c r="H242" s="32" t="s">
        <v>860</v>
      </c>
    </row>
    <row r="243" spans="1:8" ht="15" customHeight="1">
      <c r="A243" s="85">
        <v>45330</v>
      </c>
      <c r="B243" s="32" t="s">
        <v>419</v>
      </c>
      <c r="C243" s="31" t="s">
        <v>972</v>
      </c>
      <c r="D243" s="31" t="s">
        <v>877</v>
      </c>
      <c r="E243" s="31" t="s">
        <v>574</v>
      </c>
      <c r="F243" s="86">
        <v>4547931</v>
      </c>
      <c r="G243" s="32">
        <v>117.9</v>
      </c>
      <c r="H243" s="32" t="s">
        <v>860</v>
      </c>
    </row>
    <row r="244" spans="1:8" ht="15" customHeight="1">
      <c r="A244" s="85">
        <v>45330</v>
      </c>
      <c r="B244" s="32" t="s">
        <v>1045</v>
      </c>
      <c r="C244" s="31" t="s">
        <v>1046</v>
      </c>
      <c r="D244" s="31" t="s">
        <v>1274</v>
      </c>
      <c r="E244" s="31" t="s">
        <v>574</v>
      </c>
      <c r="F244" s="86">
        <v>1412837</v>
      </c>
      <c r="G244" s="32">
        <v>42.28</v>
      </c>
      <c r="H244" s="32" t="s">
        <v>860</v>
      </c>
    </row>
    <row r="245" spans="1:8" ht="15" customHeight="1">
      <c r="A245" s="85">
        <v>45330</v>
      </c>
      <c r="B245" s="32" t="s">
        <v>1045</v>
      </c>
      <c r="C245" s="31" t="s">
        <v>1046</v>
      </c>
      <c r="D245" s="31" t="s">
        <v>1061</v>
      </c>
      <c r="E245" s="31" t="s">
        <v>574</v>
      </c>
      <c r="F245" s="86">
        <v>3674514</v>
      </c>
      <c r="G245" s="32">
        <v>42.73</v>
      </c>
      <c r="H245" s="32" t="s">
        <v>860</v>
      </c>
    </row>
    <row r="246" spans="1:8" ht="15" customHeight="1">
      <c r="A246" s="85">
        <v>45330</v>
      </c>
      <c r="B246" s="32" t="s">
        <v>1045</v>
      </c>
      <c r="C246" s="31" t="s">
        <v>1046</v>
      </c>
      <c r="D246" s="31" t="s">
        <v>1275</v>
      </c>
      <c r="E246" s="31" t="s">
        <v>574</v>
      </c>
      <c r="F246" s="86">
        <v>1537222</v>
      </c>
      <c r="G246" s="32">
        <v>42.57</v>
      </c>
      <c r="H246" s="32" t="s">
        <v>860</v>
      </c>
    </row>
    <row r="247" spans="1:8" ht="15" customHeight="1">
      <c r="A247" s="85">
        <v>45330</v>
      </c>
      <c r="B247" s="32" t="s">
        <v>1045</v>
      </c>
      <c r="C247" s="31" t="s">
        <v>1046</v>
      </c>
      <c r="D247" s="31" t="s">
        <v>1276</v>
      </c>
      <c r="E247" s="31" t="s">
        <v>574</v>
      </c>
      <c r="F247" s="86">
        <v>2933703</v>
      </c>
      <c r="G247" s="32">
        <v>42.57</v>
      </c>
      <c r="H247" s="32" t="s">
        <v>860</v>
      </c>
    </row>
    <row r="248" spans="1:8" ht="15" customHeight="1">
      <c r="A248" s="85">
        <v>45330</v>
      </c>
      <c r="B248" s="32" t="s">
        <v>1045</v>
      </c>
      <c r="C248" s="31" t="s">
        <v>1046</v>
      </c>
      <c r="D248" s="31" t="s">
        <v>1277</v>
      </c>
      <c r="E248" s="31" t="s">
        <v>574</v>
      </c>
      <c r="F248" s="86">
        <v>3164223</v>
      </c>
      <c r="G248" s="32">
        <v>42.57</v>
      </c>
      <c r="H248" s="32" t="s">
        <v>860</v>
      </c>
    </row>
    <row r="249" spans="1:8" ht="15" customHeight="1">
      <c r="A249" s="85">
        <v>45330</v>
      </c>
      <c r="B249" s="32" t="s">
        <v>1196</v>
      </c>
      <c r="C249" s="31" t="s">
        <v>1197</v>
      </c>
      <c r="D249" s="31" t="s">
        <v>877</v>
      </c>
      <c r="E249" s="31" t="s">
        <v>574</v>
      </c>
      <c r="F249" s="86">
        <v>324593</v>
      </c>
      <c r="G249" s="32">
        <v>115.79</v>
      </c>
      <c r="H249" s="32" t="s">
        <v>860</v>
      </c>
    </row>
    <row r="250" spans="1:8" ht="15" customHeight="1">
      <c r="A250" s="85">
        <v>45330</v>
      </c>
      <c r="B250" s="32" t="s">
        <v>1196</v>
      </c>
      <c r="C250" s="31" t="s">
        <v>1197</v>
      </c>
      <c r="D250" s="31" t="s">
        <v>575</v>
      </c>
      <c r="E250" s="31" t="s">
        <v>574</v>
      </c>
      <c r="F250" s="86">
        <v>579848</v>
      </c>
      <c r="G250" s="32">
        <v>115.82</v>
      </c>
      <c r="H250" s="32" t="s">
        <v>860</v>
      </c>
    </row>
    <row r="251" spans="1:8" ht="15" customHeight="1">
      <c r="A251" s="85">
        <v>45330</v>
      </c>
      <c r="B251" s="32" t="s">
        <v>1198</v>
      </c>
      <c r="C251" s="31" t="s">
        <v>1199</v>
      </c>
      <c r="D251" s="31" t="s">
        <v>996</v>
      </c>
      <c r="E251" s="31" t="s">
        <v>574</v>
      </c>
      <c r="F251" s="86">
        <v>779802</v>
      </c>
      <c r="G251" s="32">
        <v>411.94</v>
      </c>
      <c r="H251" s="32" t="s">
        <v>860</v>
      </c>
    </row>
    <row r="252" spans="1:8" ht="15" customHeight="1">
      <c r="A252" s="85">
        <v>45330</v>
      </c>
      <c r="B252" s="32" t="s">
        <v>1050</v>
      </c>
      <c r="C252" s="31" t="s">
        <v>1051</v>
      </c>
      <c r="D252" s="31" t="s">
        <v>1278</v>
      </c>
      <c r="E252" s="31" t="s">
        <v>574</v>
      </c>
      <c r="F252" s="86">
        <v>864000</v>
      </c>
      <c r="G252" s="32">
        <v>5.6</v>
      </c>
      <c r="H252" s="32" t="s">
        <v>860</v>
      </c>
    </row>
    <row r="253" spans="1:8" ht="15" customHeight="1">
      <c r="A253" s="85">
        <v>45330</v>
      </c>
      <c r="B253" s="32" t="s">
        <v>1050</v>
      </c>
      <c r="C253" s="31" t="s">
        <v>1051</v>
      </c>
      <c r="D253" s="31" t="s">
        <v>1279</v>
      </c>
      <c r="E253" s="31" t="s">
        <v>574</v>
      </c>
      <c r="F253" s="86">
        <v>624000</v>
      </c>
      <c r="G253" s="32">
        <v>5.6</v>
      </c>
      <c r="H253" s="32" t="s">
        <v>860</v>
      </c>
    </row>
    <row r="254" spans="1:8" ht="15" customHeight="1">
      <c r="A254" s="85">
        <v>45330</v>
      </c>
      <c r="B254" s="32" t="s">
        <v>433</v>
      </c>
      <c r="C254" s="31" t="s">
        <v>1200</v>
      </c>
      <c r="D254" s="31" t="s">
        <v>575</v>
      </c>
      <c r="E254" s="31" t="s">
        <v>574</v>
      </c>
      <c r="F254" s="86">
        <v>526889</v>
      </c>
      <c r="G254" s="32">
        <v>898.14</v>
      </c>
      <c r="H254" s="32" t="s">
        <v>860</v>
      </c>
    </row>
    <row r="255" spans="1:8" ht="15" customHeight="1">
      <c r="A255" s="85">
        <v>45330</v>
      </c>
      <c r="B255" s="32" t="s">
        <v>441</v>
      </c>
      <c r="C255" s="31" t="s">
        <v>1201</v>
      </c>
      <c r="D255" s="31" t="s">
        <v>1280</v>
      </c>
      <c r="E255" s="31" t="s">
        <v>574</v>
      </c>
      <c r="F255" s="86">
        <v>7939581</v>
      </c>
      <c r="G255" s="32">
        <v>334</v>
      </c>
      <c r="H255" s="32" t="s">
        <v>860</v>
      </c>
    </row>
    <row r="256" spans="1:8" ht="15" customHeight="1">
      <c r="A256" s="85">
        <v>45330</v>
      </c>
      <c r="B256" s="32" t="s">
        <v>441</v>
      </c>
      <c r="C256" s="31" t="s">
        <v>1201</v>
      </c>
      <c r="D256" s="31" t="s">
        <v>1122</v>
      </c>
      <c r="E256" s="31" t="s">
        <v>574</v>
      </c>
      <c r="F256" s="86">
        <v>38335390</v>
      </c>
      <c r="G256" s="32">
        <v>339.59</v>
      </c>
      <c r="H256" s="32" t="s">
        <v>860</v>
      </c>
    </row>
    <row r="257" spans="1:8" ht="15" customHeight="1">
      <c r="A257" s="85">
        <v>45330</v>
      </c>
      <c r="B257" s="32" t="s">
        <v>441</v>
      </c>
      <c r="C257" s="31" t="s">
        <v>1201</v>
      </c>
      <c r="D257" s="31" t="s">
        <v>1280</v>
      </c>
      <c r="E257" s="31" t="s">
        <v>574</v>
      </c>
      <c r="F257" s="86">
        <v>22455000</v>
      </c>
      <c r="G257" s="32">
        <v>334</v>
      </c>
      <c r="H257" s="32" t="s">
        <v>860</v>
      </c>
    </row>
    <row r="258" spans="1:8" ht="15" customHeight="1">
      <c r="A258" s="85">
        <v>45330</v>
      </c>
      <c r="B258" s="32" t="s">
        <v>1206</v>
      </c>
      <c r="C258" s="31" t="s">
        <v>1207</v>
      </c>
      <c r="D258" s="31" t="s">
        <v>889</v>
      </c>
      <c r="E258" s="31" t="s">
        <v>574</v>
      </c>
      <c r="F258" s="86">
        <v>190000</v>
      </c>
      <c r="G258" s="32">
        <v>270.93</v>
      </c>
      <c r="H258" s="32" t="s">
        <v>860</v>
      </c>
    </row>
    <row r="259" spans="1:8" ht="15" customHeight="1">
      <c r="A259" s="85">
        <v>45330</v>
      </c>
      <c r="B259" s="32" t="s">
        <v>1208</v>
      </c>
      <c r="C259" s="31" t="s">
        <v>1209</v>
      </c>
      <c r="D259" s="31" t="s">
        <v>1281</v>
      </c>
      <c r="E259" s="31" t="s">
        <v>574</v>
      </c>
      <c r="F259" s="86">
        <v>627310</v>
      </c>
      <c r="G259" s="32">
        <v>6.63</v>
      </c>
      <c r="H259" s="32" t="s">
        <v>860</v>
      </c>
    </row>
    <row r="260" spans="1:8" ht="15" customHeight="1">
      <c r="A260" s="85">
        <v>45330</v>
      </c>
      <c r="B260" s="32" t="s">
        <v>1208</v>
      </c>
      <c r="C260" s="31" t="s">
        <v>1209</v>
      </c>
      <c r="D260" s="31" t="s">
        <v>1210</v>
      </c>
      <c r="E260" s="31" t="s">
        <v>574</v>
      </c>
      <c r="F260" s="86">
        <v>166803</v>
      </c>
      <c r="G260" s="32">
        <v>6.85</v>
      </c>
      <c r="H260" s="32" t="s">
        <v>860</v>
      </c>
    </row>
    <row r="261" spans="1:8" ht="15" customHeight="1">
      <c r="A261" s="85">
        <v>45330</v>
      </c>
      <c r="B261" s="32" t="s">
        <v>1211</v>
      </c>
      <c r="C261" s="31" t="s">
        <v>1212</v>
      </c>
      <c r="D261" s="31" t="s">
        <v>575</v>
      </c>
      <c r="E261" s="31" t="s">
        <v>574</v>
      </c>
      <c r="F261" s="86">
        <v>675747</v>
      </c>
      <c r="G261" s="32">
        <v>130.91</v>
      </c>
      <c r="H261" s="32" t="s">
        <v>860</v>
      </c>
    </row>
    <row r="262" spans="1:8" ht="15" customHeight="1">
      <c r="A262" s="85">
        <v>45330</v>
      </c>
      <c r="B262" s="32" t="s">
        <v>1213</v>
      </c>
      <c r="C262" s="31" t="s">
        <v>1214</v>
      </c>
      <c r="D262" s="31" t="s">
        <v>889</v>
      </c>
      <c r="E262" s="31" t="s">
        <v>574</v>
      </c>
      <c r="F262" s="86">
        <v>207600</v>
      </c>
      <c r="G262" s="32">
        <v>240.6</v>
      </c>
      <c r="H262" s="32" t="s">
        <v>860</v>
      </c>
    </row>
    <row r="263" spans="1:8" ht="15" customHeight="1">
      <c r="A263" s="85">
        <v>45330</v>
      </c>
      <c r="B263" s="32" t="s">
        <v>927</v>
      </c>
      <c r="C263" s="31" t="s">
        <v>928</v>
      </c>
      <c r="D263" s="31" t="s">
        <v>1217</v>
      </c>
      <c r="E263" s="31" t="s">
        <v>574</v>
      </c>
      <c r="F263" s="86">
        <v>2365441</v>
      </c>
      <c r="G263" s="32">
        <v>2.64</v>
      </c>
      <c r="H263" s="32" t="s">
        <v>860</v>
      </c>
    </row>
    <row r="264" spans="1:8" ht="15" customHeight="1">
      <c r="A264" s="85">
        <v>45330</v>
      </c>
      <c r="B264" s="32" t="s">
        <v>927</v>
      </c>
      <c r="C264" s="31" t="s">
        <v>928</v>
      </c>
      <c r="D264" s="31" t="s">
        <v>988</v>
      </c>
      <c r="E264" s="31" t="s">
        <v>574</v>
      </c>
      <c r="F264" s="86">
        <v>3023424</v>
      </c>
      <c r="G264" s="32">
        <v>2.67</v>
      </c>
      <c r="H264" s="32" t="s">
        <v>860</v>
      </c>
    </row>
    <row r="265" spans="1:8" ht="15" customHeight="1">
      <c r="A265" s="85">
        <v>45330</v>
      </c>
      <c r="B265" s="32" t="s">
        <v>927</v>
      </c>
      <c r="C265" s="31" t="s">
        <v>928</v>
      </c>
      <c r="D265" s="31" t="s">
        <v>929</v>
      </c>
      <c r="E265" s="31" t="s">
        <v>574</v>
      </c>
      <c r="F265" s="86">
        <v>2625192</v>
      </c>
      <c r="G265" s="32">
        <v>2.66</v>
      </c>
      <c r="H265" s="32" t="s">
        <v>860</v>
      </c>
    </row>
    <row r="266" spans="1:8" ht="15" customHeight="1">
      <c r="A266" s="85">
        <v>45330</v>
      </c>
      <c r="B266" s="32" t="s">
        <v>927</v>
      </c>
      <c r="C266" s="31" t="s">
        <v>928</v>
      </c>
      <c r="D266" s="31" t="s">
        <v>1216</v>
      </c>
      <c r="E266" s="31" t="s">
        <v>574</v>
      </c>
      <c r="F266" s="86">
        <v>1543790</v>
      </c>
      <c r="G266" s="32">
        <v>2.6</v>
      </c>
      <c r="H266" s="32" t="s">
        <v>860</v>
      </c>
    </row>
    <row r="267" spans="1:8" ht="15" customHeight="1">
      <c r="A267" s="85">
        <v>45330</v>
      </c>
      <c r="B267" s="32" t="s">
        <v>927</v>
      </c>
      <c r="C267" s="31" t="s">
        <v>928</v>
      </c>
      <c r="D267" s="31" t="s">
        <v>1054</v>
      </c>
      <c r="E267" s="31" t="s">
        <v>574</v>
      </c>
      <c r="F267" s="86">
        <v>2537718</v>
      </c>
      <c r="G267" s="32">
        <v>2.63</v>
      </c>
      <c r="H267" s="32" t="s">
        <v>860</v>
      </c>
    </row>
    <row r="268" spans="1:8" ht="15" customHeight="1">
      <c r="A268" s="85">
        <v>45330</v>
      </c>
      <c r="B268" s="32" t="s">
        <v>997</v>
      </c>
      <c r="C268" s="31" t="s">
        <v>998</v>
      </c>
      <c r="D268" s="31" t="s">
        <v>1055</v>
      </c>
      <c r="E268" s="31" t="s">
        <v>574</v>
      </c>
      <c r="F268" s="86">
        <v>142400</v>
      </c>
      <c r="G268" s="32">
        <v>141.19999999999999</v>
      </c>
      <c r="H268" s="32" t="s">
        <v>860</v>
      </c>
    </row>
    <row r="269" spans="1:8" ht="15" customHeight="1">
      <c r="A269" s="85">
        <v>45330</v>
      </c>
      <c r="B269" s="32" t="s">
        <v>900</v>
      </c>
      <c r="C269" s="31" t="s">
        <v>901</v>
      </c>
      <c r="D269" s="31" t="s">
        <v>877</v>
      </c>
      <c r="E269" s="31" t="s">
        <v>574</v>
      </c>
      <c r="F269" s="86">
        <v>1472722</v>
      </c>
      <c r="G269" s="32">
        <v>49.37</v>
      </c>
      <c r="H269" s="32" t="s">
        <v>860</v>
      </c>
    </row>
    <row r="270" spans="1:8" ht="15" customHeight="1">
      <c r="A270" s="85">
        <v>45330</v>
      </c>
      <c r="B270" s="32" t="s">
        <v>900</v>
      </c>
      <c r="C270" s="31" t="s">
        <v>901</v>
      </c>
      <c r="D270" s="31" t="s">
        <v>1218</v>
      </c>
      <c r="E270" s="31" t="s">
        <v>574</v>
      </c>
      <c r="F270" s="86">
        <v>1727627</v>
      </c>
      <c r="G270" s="32">
        <v>50.72</v>
      </c>
      <c r="H270" s="32" t="s">
        <v>860</v>
      </c>
    </row>
    <row r="271" spans="1:8" ht="15" customHeight="1">
      <c r="A271" s="85">
        <v>45330</v>
      </c>
      <c r="B271" s="32" t="s">
        <v>900</v>
      </c>
      <c r="C271" s="31" t="s">
        <v>901</v>
      </c>
      <c r="D271" s="31" t="s">
        <v>966</v>
      </c>
      <c r="E271" s="31" t="s">
        <v>574</v>
      </c>
      <c r="F271" s="86">
        <v>2084275</v>
      </c>
      <c r="G271" s="32">
        <v>51.78</v>
      </c>
      <c r="H271" s="32" t="s">
        <v>860</v>
      </c>
    </row>
    <row r="272" spans="1:8" ht="15" customHeight="1">
      <c r="A272" s="85">
        <v>45330</v>
      </c>
      <c r="B272" s="32" t="s">
        <v>900</v>
      </c>
      <c r="C272" s="31" t="s">
        <v>901</v>
      </c>
      <c r="D272" s="31" t="s">
        <v>1219</v>
      </c>
      <c r="E272" s="31" t="s">
        <v>574</v>
      </c>
      <c r="F272" s="86">
        <v>1170011</v>
      </c>
      <c r="G272" s="32">
        <v>51.53</v>
      </c>
      <c r="H272" s="32" t="s">
        <v>860</v>
      </c>
    </row>
    <row r="273" spans="1:8" ht="15" customHeight="1">
      <c r="A273" s="85">
        <v>45330</v>
      </c>
      <c r="B273" s="32" t="s">
        <v>1220</v>
      </c>
      <c r="C273" s="31" t="s">
        <v>1221</v>
      </c>
      <c r="D273" s="31" t="s">
        <v>898</v>
      </c>
      <c r="E273" s="31" t="s">
        <v>574</v>
      </c>
      <c r="F273" s="86">
        <v>678502</v>
      </c>
      <c r="G273" s="32">
        <v>134.21</v>
      </c>
      <c r="H273" s="32" t="s">
        <v>860</v>
      </c>
    </row>
    <row r="274" spans="1:8" ht="15" customHeight="1">
      <c r="A274" s="85">
        <v>45330</v>
      </c>
      <c r="B274" s="32" t="s">
        <v>1220</v>
      </c>
      <c r="C274" s="31" t="s">
        <v>1221</v>
      </c>
      <c r="D274" s="31" t="s">
        <v>575</v>
      </c>
      <c r="E274" s="31" t="s">
        <v>574</v>
      </c>
      <c r="F274" s="86">
        <v>1128498</v>
      </c>
      <c r="G274" s="32">
        <v>134.13</v>
      </c>
      <c r="H274" s="32" t="s">
        <v>860</v>
      </c>
    </row>
    <row r="275" spans="1:8" ht="15" customHeight="1">
      <c r="A275" s="85">
        <v>45330</v>
      </c>
      <c r="B275" s="32" t="s">
        <v>1282</v>
      </c>
      <c r="C275" s="31" t="s">
        <v>1283</v>
      </c>
      <c r="D275" s="31" t="s">
        <v>1284</v>
      </c>
      <c r="E275" s="31" t="s">
        <v>574</v>
      </c>
      <c r="F275" s="86">
        <v>4350660</v>
      </c>
      <c r="G275" s="32">
        <v>4.8499999999999996</v>
      </c>
      <c r="H275" s="32" t="s">
        <v>860</v>
      </c>
    </row>
    <row r="276" spans="1:8" ht="15" customHeight="1">
      <c r="A276" s="85">
        <v>45330</v>
      </c>
      <c r="B276" s="32" t="s">
        <v>1137</v>
      </c>
      <c r="C276" s="31" t="s">
        <v>1222</v>
      </c>
      <c r="D276" s="31" t="s">
        <v>1021</v>
      </c>
      <c r="E276" s="31" t="s">
        <v>574</v>
      </c>
      <c r="F276" s="86">
        <v>990000</v>
      </c>
      <c r="G276" s="32">
        <v>69.900000000000006</v>
      </c>
      <c r="H276" s="32" t="s">
        <v>860</v>
      </c>
    </row>
    <row r="277" spans="1:8" ht="15" customHeight="1">
      <c r="A277" s="85">
        <v>45330</v>
      </c>
      <c r="B277" s="32" t="s">
        <v>1137</v>
      </c>
      <c r="C277" s="31" t="s">
        <v>1222</v>
      </c>
      <c r="D277" s="31" t="s">
        <v>1047</v>
      </c>
      <c r="E277" s="31" t="s">
        <v>574</v>
      </c>
      <c r="F277" s="86">
        <v>549531</v>
      </c>
      <c r="G277" s="32">
        <v>77.2</v>
      </c>
      <c r="H277" s="32" t="s">
        <v>860</v>
      </c>
    </row>
    <row r="278" spans="1:8" ht="15" customHeight="1">
      <c r="A278" s="85">
        <v>45330</v>
      </c>
      <c r="B278" s="32" t="s">
        <v>1226</v>
      </c>
      <c r="C278" s="31" t="s">
        <v>1227</v>
      </c>
      <c r="D278" s="31" t="s">
        <v>575</v>
      </c>
      <c r="E278" s="31" t="s">
        <v>574</v>
      </c>
      <c r="F278" s="86">
        <v>6563090</v>
      </c>
      <c r="G278" s="32">
        <v>82.02</v>
      </c>
      <c r="H278" s="32" t="s">
        <v>860</v>
      </c>
    </row>
    <row r="279" spans="1:8" ht="15" customHeight="1">
      <c r="A279" s="85">
        <v>45330</v>
      </c>
      <c r="B279" s="32" t="s">
        <v>1226</v>
      </c>
      <c r="C279" s="31" t="s">
        <v>1227</v>
      </c>
      <c r="D279" s="31" t="s">
        <v>1202</v>
      </c>
      <c r="E279" s="31" t="s">
        <v>574</v>
      </c>
      <c r="F279" s="86">
        <v>7474568</v>
      </c>
      <c r="G279" s="32">
        <v>76.05</v>
      </c>
      <c r="H279" s="32" t="s">
        <v>860</v>
      </c>
    </row>
    <row r="280" spans="1:8" ht="15" customHeight="1">
      <c r="A280" s="85">
        <v>45330</v>
      </c>
      <c r="B280" s="32" t="s">
        <v>1056</v>
      </c>
      <c r="C280" s="31" t="s">
        <v>1057</v>
      </c>
      <c r="D280" s="31" t="s">
        <v>575</v>
      </c>
      <c r="E280" s="31" t="s">
        <v>574</v>
      </c>
      <c r="F280" s="86">
        <v>813621</v>
      </c>
      <c r="G280" s="32">
        <v>245.24</v>
      </c>
      <c r="H280" s="32" t="s">
        <v>860</v>
      </c>
    </row>
    <row r="281" spans="1:8" ht="15" customHeight="1">
      <c r="A281" s="85">
        <v>45330</v>
      </c>
      <c r="B281" s="32" t="s">
        <v>1228</v>
      </c>
      <c r="C281" s="31" t="s">
        <v>1229</v>
      </c>
      <c r="D281" s="31" t="s">
        <v>1230</v>
      </c>
      <c r="E281" s="31" t="s">
        <v>574</v>
      </c>
      <c r="F281" s="86">
        <v>121200</v>
      </c>
      <c r="G281" s="32">
        <v>36.950000000000003</v>
      </c>
      <c r="H281" s="32" t="s">
        <v>860</v>
      </c>
    </row>
    <row r="282" spans="1:8" ht="15" customHeight="1">
      <c r="A282" s="85">
        <v>45330</v>
      </c>
      <c r="B282" s="32" t="s">
        <v>1234</v>
      </c>
      <c r="C282" s="31" t="s">
        <v>1235</v>
      </c>
      <c r="D282" s="31" t="s">
        <v>898</v>
      </c>
      <c r="E282" s="31" t="s">
        <v>574</v>
      </c>
      <c r="F282" s="86">
        <v>243566</v>
      </c>
      <c r="G282" s="32">
        <v>147.32</v>
      </c>
      <c r="H282" s="32" t="s">
        <v>860</v>
      </c>
    </row>
    <row r="283" spans="1:8" ht="15" customHeight="1">
      <c r="A283" s="85">
        <v>45330</v>
      </c>
      <c r="B283" s="32" t="s">
        <v>1234</v>
      </c>
      <c r="C283" s="31" t="s">
        <v>1235</v>
      </c>
      <c r="D283" s="31" t="s">
        <v>575</v>
      </c>
      <c r="E283" s="31" t="s">
        <v>574</v>
      </c>
      <c r="F283" s="86">
        <v>374383</v>
      </c>
      <c r="G283" s="32">
        <v>146.32</v>
      </c>
      <c r="H283" s="32" t="s">
        <v>860</v>
      </c>
    </row>
    <row r="284" spans="1:8" ht="15" customHeight="1">
      <c r="A284" s="85">
        <v>45330</v>
      </c>
      <c r="B284" s="32" t="s">
        <v>999</v>
      </c>
      <c r="C284" s="31" t="s">
        <v>1000</v>
      </c>
      <c r="D284" s="31" t="s">
        <v>898</v>
      </c>
      <c r="E284" s="31" t="s">
        <v>574</v>
      </c>
      <c r="F284" s="86">
        <v>646190</v>
      </c>
      <c r="G284" s="32">
        <v>44.22</v>
      </c>
      <c r="H284" s="32" t="s">
        <v>860</v>
      </c>
    </row>
    <row r="285" spans="1:8" ht="15" customHeight="1">
      <c r="A285" s="85">
        <v>45330</v>
      </c>
      <c r="B285" s="32" t="s">
        <v>999</v>
      </c>
      <c r="C285" s="31" t="s">
        <v>1000</v>
      </c>
      <c r="D285" s="31" t="s">
        <v>1236</v>
      </c>
      <c r="E285" s="31" t="s">
        <v>574</v>
      </c>
      <c r="F285" s="86">
        <v>650000</v>
      </c>
      <c r="G285" s="32">
        <v>42.29</v>
      </c>
      <c r="H285" s="32" t="s">
        <v>860</v>
      </c>
    </row>
    <row r="286" spans="1:8" ht="15" customHeight="1">
      <c r="A286" s="85">
        <v>45330</v>
      </c>
      <c r="B286" s="32" t="s">
        <v>999</v>
      </c>
      <c r="C286" s="31" t="s">
        <v>1000</v>
      </c>
      <c r="D286" s="31" t="s">
        <v>575</v>
      </c>
      <c r="E286" s="31" t="s">
        <v>574</v>
      </c>
      <c r="F286" s="86">
        <v>1805508</v>
      </c>
      <c r="G286" s="32">
        <v>44.36</v>
      </c>
      <c r="H286" s="32" t="s">
        <v>860</v>
      </c>
    </row>
    <row r="287" spans="1:8" ht="15" customHeight="1">
      <c r="A287" s="85">
        <v>45330</v>
      </c>
      <c r="B287" s="32" t="s">
        <v>1237</v>
      </c>
      <c r="C287" s="31" t="s">
        <v>1238</v>
      </c>
      <c r="D287" s="31" t="s">
        <v>1240</v>
      </c>
      <c r="E287" s="31" t="s">
        <v>574</v>
      </c>
      <c r="F287" s="86">
        <v>1800000</v>
      </c>
      <c r="G287" s="32">
        <v>32.6</v>
      </c>
      <c r="H287" s="32" t="s">
        <v>860</v>
      </c>
    </row>
    <row r="288" spans="1:8" ht="15" customHeight="1">
      <c r="A288" s="85">
        <v>45330</v>
      </c>
      <c r="B288" s="32" t="s">
        <v>1237</v>
      </c>
      <c r="C288" s="31" t="s">
        <v>1238</v>
      </c>
      <c r="D288" s="31" t="s">
        <v>875</v>
      </c>
      <c r="E288" s="31" t="s">
        <v>574</v>
      </c>
      <c r="F288" s="86">
        <v>3400002</v>
      </c>
      <c r="G288" s="32">
        <v>32.25</v>
      </c>
      <c r="H288" s="32" t="s">
        <v>860</v>
      </c>
    </row>
    <row r="289" spans="1:8" ht="15" customHeight="1">
      <c r="A289" s="85">
        <v>45330</v>
      </c>
      <c r="B289" s="32" t="s">
        <v>1241</v>
      </c>
      <c r="C289" s="31" t="s">
        <v>1242</v>
      </c>
      <c r="D289" s="31" t="s">
        <v>575</v>
      </c>
      <c r="E289" s="31" t="s">
        <v>574</v>
      </c>
      <c r="F289" s="86">
        <v>96295</v>
      </c>
      <c r="G289" s="32">
        <v>479.19</v>
      </c>
      <c r="H289" s="32" t="s">
        <v>860</v>
      </c>
    </row>
    <row r="290" spans="1:8" ht="15" customHeight="1">
      <c r="A290" s="85">
        <v>45330</v>
      </c>
      <c r="B290" s="32" t="s">
        <v>1243</v>
      </c>
      <c r="C290" s="31" t="s">
        <v>1244</v>
      </c>
      <c r="D290" s="31" t="s">
        <v>575</v>
      </c>
      <c r="E290" s="31" t="s">
        <v>574</v>
      </c>
      <c r="F290" s="86">
        <v>559588</v>
      </c>
      <c r="G290" s="32">
        <v>71.19</v>
      </c>
      <c r="H290" s="32" t="s">
        <v>860</v>
      </c>
    </row>
    <row r="291" spans="1:8" ht="15" customHeight="1">
      <c r="A291" s="85">
        <v>45330</v>
      </c>
      <c r="B291" s="32" t="s">
        <v>953</v>
      </c>
      <c r="C291" s="31" t="s">
        <v>954</v>
      </c>
      <c r="D291" s="31" t="s">
        <v>1003</v>
      </c>
      <c r="E291" s="31" t="s">
        <v>574</v>
      </c>
      <c r="F291" s="86">
        <v>5329647</v>
      </c>
      <c r="G291" s="32">
        <v>10.11</v>
      </c>
      <c r="H291" s="32" t="s">
        <v>860</v>
      </c>
    </row>
    <row r="292" spans="1:8" ht="15" customHeight="1">
      <c r="A292" s="85">
        <v>45330</v>
      </c>
      <c r="B292" s="32" t="s">
        <v>1245</v>
      </c>
      <c r="C292" s="31" t="s">
        <v>1246</v>
      </c>
      <c r="D292" s="31" t="s">
        <v>1285</v>
      </c>
      <c r="E292" s="31" t="s">
        <v>574</v>
      </c>
      <c r="F292" s="86">
        <v>99796</v>
      </c>
      <c r="G292" s="32">
        <v>19.46</v>
      </c>
      <c r="H292" s="32" t="s">
        <v>860</v>
      </c>
    </row>
    <row r="293" spans="1:8" ht="15" customHeight="1">
      <c r="A293" s="85">
        <v>45330</v>
      </c>
      <c r="B293" s="32" t="s">
        <v>1247</v>
      </c>
      <c r="C293" s="31" t="s">
        <v>1248</v>
      </c>
      <c r="D293" s="31" t="s">
        <v>1249</v>
      </c>
      <c r="E293" s="31" t="s">
        <v>574</v>
      </c>
      <c r="F293" s="86">
        <v>83733</v>
      </c>
      <c r="G293" s="32">
        <v>89.5</v>
      </c>
      <c r="H293" s="32" t="s">
        <v>860</v>
      </c>
    </row>
    <row r="294" spans="1:8" ht="15" customHeight="1">
      <c r="A294" s="85">
        <v>45330</v>
      </c>
      <c r="B294" s="32" t="s">
        <v>922</v>
      </c>
      <c r="C294" s="31" t="s">
        <v>923</v>
      </c>
      <c r="D294" s="31" t="s">
        <v>575</v>
      </c>
      <c r="E294" s="31" t="s">
        <v>574</v>
      </c>
      <c r="F294" s="86">
        <v>3821751</v>
      </c>
      <c r="G294" s="32">
        <v>41.9</v>
      </c>
      <c r="H294" s="32" t="s">
        <v>860</v>
      </c>
    </row>
    <row r="295" spans="1:8" ht="15" customHeight="1">
      <c r="A295" s="85">
        <v>45330</v>
      </c>
      <c r="B295" s="32" t="s">
        <v>922</v>
      </c>
      <c r="C295" s="31" t="s">
        <v>923</v>
      </c>
      <c r="D295" s="31" t="s">
        <v>877</v>
      </c>
      <c r="E295" s="31" t="s">
        <v>574</v>
      </c>
      <c r="F295" s="86">
        <v>4808514</v>
      </c>
      <c r="G295" s="32">
        <v>41.95</v>
      </c>
      <c r="H295" s="32" t="s">
        <v>860</v>
      </c>
    </row>
    <row r="296" spans="1:8" ht="15" customHeight="1">
      <c r="A296" s="85">
        <v>45330</v>
      </c>
      <c r="B296" s="32" t="s">
        <v>1250</v>
      </c>
      <c r="C296" s="31" t="s">
        <v>1251</v>
      </c>
      <c r="D296" s="31" t="s">
        <v>575</v>
      </c>
      <c r="E296" s="31" t="s">
        <v>574</v>
      </c>
      <c r="F296" s="86">
        <v>627793</v>
      </c>
      <c r="G296" s="32">
        <v>342.32</v>
      </c>
      <c r="H296" s="32" t="s">
        <v>860</v>
      </c>
    </row>
    <row r="297" spans="1:8" ht="15" customHeight="1">
      <c r="A297" s="85">
        <v>45330</v>
      </c>
      <c r="B297" s="32" t="s">
        <v>1286</v>
      </c>
      <c r="C297" s="31" t="s">
        <v>1287</v>
      </c>
      <c r="D297" s="31" t="s">
        <v>1288</v>
      </c>
      <c r="E297" s="31" t="s">
        <v>574</v>
      </c>
      <c r="F297" s="86">
        <v>533439</v>
      </c>
      <c r="G297" s="32">
        <v>206.95</v>
      </c>
      <c r="H297" s="32" t="s">
        <v>860</v>
      </c>
    </row>
    <row r="298" spans="1:8" ht="15" customHeight="1">
      <c r="A298" s="85">
        <v>45330</v>
      </c>
      <c r="B298" s="32" t="s">
        <v>1062</v>
      </c>
      <c r="C298" s="31" t="s">
        <v>1063</v>
      </c>
      <c r="D298" s="31" t="s">
        <v>1064</v>
      </c>
      <c r="E298" s="31" t="s">
        <v>574</v>
      </c>
      <c r="F298" s="86">
        <v>200000</v>
      </c>
      <c r="G298" s="32">
        <v>6.02</v>
      </c>
      <c r="H298" s="32" t="s">
        <v>860</v>
      </c>
    </row>
    <row r="299" spans="1:8" ht="15" customHeight="1">
      <c r="A299" s="85">
        <v>45330</v>
      </c>
      <c r="B299" s="32" t="s">
        <v>1252</v>
      </c>
      <c r="C299" s="31" t="s">
        <v>1253</v>
      </c>
      <c r="D299" s="31" t="s">
        <v>904</v>
      </c>
      <c r="E299" s="31" t="s">
        <v>574</v>
      </c>
      <c r="F299" s="86">
        <v>587493</v>
      </c>
      <c r="G299" s="32">
        <v>74.61</v>
      </c>
      <c r="H299" s="32" t="s">
        <v>860</v>
      </c>
    </row>
    <row r="300" spans="1:8" ht="15" customHeight="1">
      <c r="A300" s="85">
        <v>45330</v>
      </c>
      <c r="B300" s="32" t="s">
        <v>991</v>
      </c>
      <c r="C300" s="31" t="s">
        <v>1001</v>
      </c>
      <c r="D300" s="31" t="s">
        <v>877</v>
      </c>
      <c r="E300" s="31" t="s">
        <v>574</v>
      </c>
      <c r="F300" s="86">
        <v>284341</v>
      </c>
      <c r="G300" s="32">
        <v>59.86</v>
      </c>
      <c r="H300" s="32" t="s">
        <v>860</v>
      </c>
    </row>
    <row r="301" spans="1:8" ht="15" customHeight="1">
      <c r="A301" s="85">
        <v>45330</v>
      </c>
      <c r="B301" s="32" t="s">
        <v>1254</v>
      </c>
      <c r="C301" s="31" t="s">
        <v>1255</v>
      </c>
      <c r="D301" s="31" t="s">
        <v>1289</v>
      </c>
      <c r="E301" s="31" t="s">
        <v>574</v>
      </c>
      <c r="F301" s="86">
        <v>253800</v>
      </c>
      <c r="G301" s="32">
        <v>1500</v>
      </c>
      <c r="H301" s="32" t="s">
        <v>860</v>
      </c>
    </row>
    <row r="302" spans="1:8" ht="15" customHeight="1">
      <c r="A302" s="85">
        <v>45330</v>
      </c>
      <c r="B302" s="32" t="s">
        <v>1290</v>
      </c>
      <c r="C302" s="31" t="s">
        <v>1291</v>
      </c>
      <c r="D302" s="31" t="s">
        <v>1053</v>
      </c>
      <c r="E302" s="31" t="s">
        <v>574</v>
      </c>
      <c r="F302" s="86">
        <v>150000</v>
      </c>
      <c r="G302" s="32">
        <v>740.02</v>
      </c>
      <c r="H302" s="32" t="s">
        <v>860</v>
      </c>
    </row>
    <row r="303" spans="1:8" ht="15" customHeight="1">
      <c r="A303" s="85">
        <v>45330</v>
      </c>
      <c r="B303" s="32" t="s">
        <v>1257</v>
      </c>
      <c r="C303" s="31" t="s">
        <v>1258</v>
      </c>
      <c r="D303" s="31" t="s">
        <v>971</v>
      </c>
      <c r="E303" s="31" t="s">
        <v>574</v>
      </c>
      <c r="F303" s="86">
        <v>159783</v>
      </c>
      <c r="G303" s="32">
        <v>139.83000000000001</v>
      </c>
      <c r="H303" s="32" t="s">
        <v>860</v>
      </c>
    </row>
    <row r="304" spans="1:8" ht="15" customHeight="1">
      <c r="A304" s="85">
        <v>45330</v>
      </c>
      <c r="B304" s="32" t="s">
        <v>1257</v>
      </c>
      <c r="C304" s="31" t="s">
        <v>1258</v>
      </c>
      <c r="D304" s="31" t="s">
        <v>898</v>
      </c>
      <c r="E304" s="31" t="s">
        <v>574</v>
      </c>
      <c r="F304" s="86">
        <v>166251</v>
      </c>
      <c r="G304" s="32">
        <v>138.54</v>
      </c>
      <c r="H304" s="32" t="s">
        <v>860</v>
      </c>
    </row>
    <row r="305" spans="1:8" ht="15" customHeight="1">
      <c r="A305" s="85">
        <v>45330</v>
      </c>
      <c r="B305" s="32" t="s">
        <v>1257</v>
      </c>
      <c r="C305" s="31" t="s">
        <v>1258</v>
      </c>
      <c r="D305" s="31" t="s">
        <v>902</v>
      </c>
      <c r="E305" s="31" t="s">
        <v>574</v>
      </c>
      <c r="F305" s="86">
        <v>139469</v>
      </c>
      <c r="G305" s="32">
        <v>139.44999999999999</v>
      </c>
      <c r="H305" s="32" t="s">
        <v>860</v>
      </c>
    </row>
    <row r="306" spans="1:8" ht="15" customHeight="1">
      <c r="A306" s="85">
        <v>45330</v>
      </c>
      <c r="B306" s="32" t="s">
        <v>950</v>
      </c>
      <c r="C306" s="31" t="s">
        <v>951</v>
      </c>
      <c r="D306" s="31" t="s">
        <v>930</v>
      </c>
      <c r="E306" s="31" t="s">
        <v>574</v>
      </c>
      <c r="F306" s="86">
        <v>11176228</v>
      </c>
      <c r="G306" s="32">
        <v>5.29</v>
      </c>
      <c r="H306" s="32" t="s">
        <v>860</v>
      </c>
    </row>
    <row r="307" spans="1:8" ht="15" customHeight="1">
      <c r="A307" s="85">
        <v>45330</v>
      </c>
      <c r="B307" s="32" t="s">
        <v>950</v>
      </c>
      <c r="C307" s="31" t="s">
        <v>951</v>
      </c>
      <c r="D307" s="31" t="s">
        <v>952</v>
      </c>
      <c r="E307" s="31" t="s">
        <v>574</v>
      </c>
      <c r="F307" s="86">
        <v>6717881</v>
      </c>
      <c r="G307" s="32">
        <v>5.3</v>
      </c>
      <c r="H307" s="32" t="s">
        <v>860</v>
      </c>
    </row>
    <row r="308" spans="1:8" ht="15" customHeight="1">
      <c r="A308" s="85">
        <v>45330</v>
      </c>
      <c r="B308" s="32" t="s">
        <v>950</v>
      </c>
      <c r="C308" s="31" t="s">
        <v>951</v>
      </c>
      <c r="D308" s="31" t="s">
        <v>1259</v>
      </c>
      <c r="E308" s="31" t="s">
        <v>574</v>
      </c>
      <c r="F308" s="86">
        <v>8148946</v>
      </c>
      <c r="G308" s="32">
        <v>5.29</v>
      </c>
      <c r="H308" s="32" t="s">
        <v>860</v>
      </c>
    </row>
    <row r="309" spans="1:8" ht="15" customHeight="1">
      <c r="A309" s="85">
        <v>45330</v>
      </c>
      <c r="B309" s="32" t="s">
        <v>1263</v>
      </c>
      <c r="C309" s="31" t="s">
        <v>1264</v>
      </c>
      <c r="D309" s="31" t="s">
        <v>875</v>
      </c>
      <c r="E309" s="31" t="s">
        <v>574</v>
      </c>
      <c r="F309" s="86">
        <v>242500</v>
      </c>
      <c r="G309" s="32">
        <v>456.45</v>
      </c>
      <c r="H309" s="32" t="s">
        <v>860</v>
      </c>
    </row>
    <row r="310" spans="1:8" ht="15" customHeight="1">
      <c r="A310" s="85">
        <v>45330</v>
      </c>
      <c r="B310" s="32" t="s">
        <v>1265</v>
      </c>
      <c r="C310" s="31" t="s">
        <v>1266</v>
      </c>
      <c r="D310" s="31" t="s">
        <v>575</v>
      </c>
      <c r="E310" s="31" t="s">
        <v>574</v>
      </c>
      <c r="F310" s="86">
        <v>135363</v>
      </c>
      <c r="G310" s="32">
        <v>522.27</v>
      </c>
      <c r="H310" s="32" t="s">
        <v>860</v>
      </c>
    </row>
    <row r="311" spans="1:8" ht="15" customHeight="1">
      <c r="A311" s="85">
        <v>45330</v>
      </c>
      <c r="B311" s="32" t="s">
        <v>305</v>
      </c>
      <c r="C311" s="31" t="s">
        <v>1267</v>
      </c>
      <c r="D311" s="31" t="s">
        <v>1268</v>
      </c>
      <c r="E311" s="31" t="s">
        <v>574</v>
      </c>
      <c r="F311" s="86">
        <v>152340812</v>
      </c>
      <c r="G311" s="32">
        <v>30.81</v>
      </c>
      <c r="H311" s="32" t="s">
        <v>860</v>
      </c>
    </row>
    <row r="312" spans="1:8" ht="15" customHeight="1">
      <c r="A312" s="85">
        <v>45330</v>
      </c>
      <c r="B312" s="32" t="s">
        <v>1058</v>
      </c>
      <c r="C312" s="31" t="s">
        <v>1059</v>
      </c>
      <c r="D312" s="31" t="s">
        <v>575</v>
      </c>
      <c r="E312" s="31" t="s">
        <v>574</v>
      </c>
      <c r="F312" s="86">
        <v>760434</v>
      </c>
      <c r="G312" s="32">
        <v>272.86</v>
      </c>
      <c r="H312" s="32" t="s">
        <v>860</v>
      </c>
    </row>
    <row r="313" spans="1:8" ht="15" customHeight="1">
      <c r="A313" s="85">
        <v>45330</v>
      </c>
      <c r="B313" s="32" t="s">
        <v>737</v>
      </c>
      <c r="C313" s="31" t="s">
        <v>1269</v>
      </c>
      <c r="D313" s="31" t="s">
        <v>877</v>
      </c>
      <c r="E313" s="31" t="s">
        <v>574</v>
      </c>
      <c r="F313" s="86">
        <v>3361936</v>
      </c>
      <c r="G313" s="32">
        <v>15.69</v>
      </c>
      <c r="H313" s="32" t="s">
        <v>860</v>
      </c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  <row r="348" spans="1:8" ht="15" customHeight="1">
      <c r="A348" s="85"/>
      <c r="B348" s="32"/>
      <c r="C348" s="31"/>
      <c r="D348" s="31"/>
      <c r="E348" s="31"/>
      <c r="F348" s="86"/>
      <c r="G348" s="32"/>
      <c r="H348" s="32"/>
    </row>
    <row r="349" spans="1:8" ht="15" customHeight="1">
      <c r="A349" s="85"/>
      <c r="B349" s="32"/>
      <c r="C349" s="31"/>
      <c r="D349" s="31"/>
      <c r="E349" s="31"/>
      <c r="F349" s="86"/>
      <c r="G349" s="32"/>
      <c r="H349" s="32"/>
    </row>
    <row r="350" spans="1:8" ht="15" customHeight="1">
      <c r="A350" s="85"/>
      <c r="B350" s="32"/>
      <c r="C350" s="31"/>
      <c r="D350" s="31"/>
      <c r="E350" s="31"/>
      <c r="F350" s="86"/>
      <c r="G350" s="32"/>
      <c r="H350" s="32"/>
    </row>
    <row r="351" spans="1:8" ht="15" customHeight="1">
      <c r="A351" s="85"/>
      <c r="B351" s="32"/>
      <c r="C351" s="31"/>
      <c r="D351" s="31"/>
      <c r="E351" s="31"/>
      <c r="F351" s="86"/>
      <c r="G351" s="32"/>
      <c r="H351" s="32"/>
    </row>
    <row r="352" spans="1:8" ht="15" customHeight="1">
      <c r="A352" s="85"/>
      <c r="B352" s="32"/>
      <c r="C352" s="31"/>
      <c r="D352" s="31"/>
      <c r="E352" s="31"/>
      <c r="F352" s="86"/>
      <c r="G352" s="32"/>
      <c r="H352" s="32"/>
    </row>
    <row r="353" spans="1:8" ht="15" customHeight="1">
      <c r="A353" s="85"/>
      <c r="B353" s="32"/>
      <c r="C353" s="31"/>
      <c r="D353" s="31"/>
      <c r="E353" s="31"/>
      <c r="F353" s="86"/>
      <c r="G353" s="32"/>
      <c r="H353" s="32"/>
    </row>
    <row r="354" spans="1:8" ht="15" customHeight="1">
      <c r="A354" s="85"/>
      <c r="B354" s="32"/>
      <c r="C354" s="31"/>
      <c r="D354" s="31"/>
      <c r="E354" s="31"/>
      <c r="F354" s="86"/>
      <c r="G354" s="32"/>
      <c r="H354" s="32"/>
    </row>
    <row r="355" spans="1:8" ht="15" customHeight="1">
      <c r="A355" s="85"/>
      <c r="B355" s="32"/>
      <c r="C355" s="31"/>
      <c r="D355" s="31"/>
      <c r="E355" s="31"/>
      <c r="F355" s="86"/>
      <c r="G355" s="32"/>
      <c r="H355" s="32"/>
    </row>
    <row r="356" spans="1:8" ht="15" customHeight="1">
      <c r="A356" s="85"/>
      <c r="B356" s="32"/>
      <c r="C356" s="31"/>
      <c r="D356" s="31"/>
      <c r="E356" s="31"/>
      <c r="F356" s="86"/>
      <c r="G356" s="32"/>
      <c r="H356" s="32"/>
    </row>
    <row r="357" spans="1:8" ht="15" customHeight="1">
      <c r="A357" s="85"/>
      <c r="B357" s="32"/>
      <c r="C357" s="31"/>
      <c r="D357" s="31"/>
      <c r="E357" s="31"/>
      <c r="F357" s="86"/>
      <c r="G357" s="32"/>
      <c r="H357" s="32"/>
    </row>
    <row r="358" spans="1:8" ht="15" customHeight="1">
      <c r="A358" s="85"/>
      <c r="B358" s="32"/>
      <c r="C358" s="31"/>
      <c r="D358" s="31"/>
      <c r="E358" s="31"/>
      <c r="F358" s="86"/>
      <c r="G358" s="32"/>
      <c r="H358" s="32"/>
    </row>
    <row r="359" spans="1:8" ht="15" customHeight="1">
      <c r="A359" s="85"/>
      <c r="B359" s="32"/>
      <c r="C359" s="31"/>
      <c r="D359" s="31"/>
      <c r="E359" s="31"/>
      <c r="F359" s="86"/>
      <c r="G359" s="32"/>
      <c r="H359" s="32"/>
    </row>
    <row r="360" spans="1:8" ht="15" customHeight="1">
      <c r="A360" s="85"/>
      <c r="B360" s="32"/>
      <c r="C360" s="31"/>
      <c r="D360" s="31"/>
      <c r="E360" s="31"/>
      <c r="F360" s="86"/>
      <c r="G360" s="32"/>
      <c r="H360" s="32"/>
    </row>
    <row r="361" spans="1:8" ht="15" customHeight="1">
      <c r="A361" s="85"/>
      <c r="B361" s="32"/>
      <c r="C361" s="31"/>
      <c r="D361" s="31"/>
      <c r="E361" s="31"/>
      <c r="F361" s="86"/>
      <c r="G361" s="32"/>
      <c r="H361" s="32"/>
    </row>
    <row r="362" spans="1:8" ht="15" customHeight="1">
      <c r="A362" s="85"/>
      <c r="B362" s="32"/>
      <c r="C362" s="31"/>
      <c r="D362" s="31"/>
      <c r="E362" s="31"/>
      <c r="F362" s="86"/>
      <c r="G362" s="32"/>
      <c r="H362" s="32"/>
    </row>
    <row r="363" spans="1:8" ht="15" customHeight="1">
      <c r="A363" s="85"/>
      <c r="B363" s="32"/>
      <c r="C363" s="31"/>
      <c r="D363" s="31"/>
      <c r="E363" s="31"/>
      <c r="F363" s="86"/>
      <c r="G363" s="32"/>
      <c r="H363" s="32"/>
    </row>
    <row r="364" spans="1:8" ht="15" customHeight="1">
      <c r="A364" s="85"/>
      <c r="B364" s="32"/>
      <c r="C364" s="31"/>
      <c r="D364" s="31"/>
      <c r="E364" s="31"/>
      <c r="F364" s="86"/>
      <c r="G364" s="32"/>
      <c r="H364" s="32"/>
    </row>
    <row r="365" spans="1:8" ht="15" customHeight="1">
      <c r="A365" s="85"/>
      <c r="B365" s="32"/>
      <c r="C365" s="31"/>
      <c r="D365" s="31"/>
      <c r="E365" s="31"/>
      <c r="F365" s="86"/>
      <c r="G365" s="32"/>
      <c r="H365" s="32"/>
    </row>
    <row r="366" spans="1:8" ht="15" customHeight="1">
      <c r="A366" s="85"/>
      <c r="B366" s="32"/>
      <c r="C366" s="31"/>
      <c r="D366" s="31"/>
      <c r="E366" s="31"/>
      <c r="F366" s="86"/>
      <c r="G366" s="32"/>
      <c r="H366" s="32"/>
    </row>
    <row r="367" spans="1:8" ht="15" customHeight="1">
      <c r="A367" s="85"/>
      <c r="B367" s="32"/>
      <c r="C367" s="31"/>
      <c r="D367" s="31"/>
      <c r="E367" s="31"/>
      <c r="F367" s="86"/>
      <c r="G367" s="32"/>
      <c r="H367" s="32"/>
    </row>
    <row r="368" spans="1:8" ht="15" customHeight="1">
      <c r="A368" s="85"/>
      <c r="B368" s="32"/>
      <c r="C368" s="31"/>
      <c r="D368" s="31"/>
      <c r="E368" s="31"/>
      <c r="F368" s="86"/>
      <c r="G368" s="32"/>
      <c r="H368" s="32"/>
    </row>
    <row r="369" spans="1:8" ht="15" customHeight="1">
      <c r="A369" s="85"/>
      <c r="B369" s="32"/>
      <c r="C369" s="31"/>
      <c r="D369" s="31"/>
      <c r="E369" s="31"/>
      <c r="F369" s="86"/>
      <c r="G369" s="32"/>
      <c r="H369" s="32"/>
    </row>
    <row r="370" spans="1:8" ht="15" customHeight="1">
      <c r="A370" s="85"/>
      <c r="B370" s="32"/>
      <c r="C370" s="31"/>
      <c r="D370" s="31"/>
      <c r="E370" s="31"/>
      <c r="F370" s="86"/>
      <c r="G370" s="32"/>
      <c r="H370" s="32"/>
    </row>
    <row r="371" spans="1:8" ht="15" customHeight="1">
      <c r="A371" s="85"/>
      <c r="B371" s="32"/>
      <c r="C371" s="31"/>
      <c r="D371" s="31"/>
      <c r="E371" s="31"/>
      <c r="F371" s="86"/>
      <c r="G371" s="32"/>
      <c r="H371" s="32"/>
    </row>
    <row r="372" spans="1:8" ht="15" customHeight="1">
      <c r="A372" s="85"/>
      <c r="B372" s="32"/>
      <c r="C372" s="31"/>
      <c r="D372" s="31"/>
      <c r="E372" s="31"/>
      <c r="F372" s="86"/>
      <c r="G372" s="32"/>
      <c r="H372" s="32"/>
    </row>
    <row r="373" spans="1:8" ht="15" customHeight="1">
      <c r="A373" s="85"/>
      <c r="B373" s="32"/>
      <c r="C373" s="31"/>
      <c r="D373" s="31"/>
      <c r="E373" s="31"/>
      <c r="F373" s="86"/>
      <c r="G373" s="32"/>
      <c r="H373" s="32"/>
    </row>
    <row r="374" spans="1:8" ht="15" customHeight="1">
      <c r="A374" s="85"/>
      <c r="B374" s="32"/>
      <c r="C374" s="31"/>
      <c r="D374" s="31"/>
      <c r="E374" s="31"/>
      <c r="F374" s="86"/>
      <c r="G374" s="32"/>
      <c r="H374" s="32"/>
    </row>
    <row r="375" spans="1:8" ht="15" customHeight="1">
      <c r="A375" s="85"/>
      <c r="B375" s="32"/>
      <c r="C375" s="31"/>
      <c r="D375" s="31"/>
      <c r="E375" s="31"/>
      <c r="F375" s="86"/>
      <c r="G375" s="32"/>
      <c r="H375" s="32"/>
    </row>
    <row r="376" spans="1:8" ht="15" customHeight="1">
      <c r="A376" s="85"/>
      <c r="B376" s="32"/>
      <c r="C376" s="31"/>
      <c r="D376" s="31"/>
      <c r="E376" s="31"/>
      <c r="F376" s="86"/>
      <c r="G376" s="32"/>
      <c r="H376" s="32"/>
    </row>
    <row r="377" spans="1:8" ht="15" customHeight="1">
      <c r="A377" s="85"/>
      <c r="B377" s="32"/>
      <c r="C377" s="31"/>
      <c r="D377" s="31"/>
      <c r="E377" s="31"/>
      <c r="F377" s="86"/>
      <c r="G377" s="32"/>
      <c r="H377" s="32"/>
    </row>
    <row r="378" spans="1:8" ht="15" customHeight="1">
      <c r="A378" s="85"/>
      <c r="B378" s="32"/>
      <c r="C378" s="31"/>
      <c r="D378" s="31"/>
      <c r="E378" s="31"/>
      <c r="F378" s="86"/>
      <c r="G378" s="32"/>
      <c r="H378" s="32"/>
    </row>
    <row r="379" spans="1:8" ht="15" customHeight="1">
      <c r="A379" s="85"/>
      <c r="B379" s="32"/>
      <c r="C379" s="31"/>
      <c r="D379" s="31"/>
      <c r="E379" s="31"/>
      <c r="F379" s="86"/>
      <c r="G379" s="32"/>
      <c r="H379" s="32"/>
    </row>
    <row r="380" spans="1:8" ht="15" customHeight="1">
      <c r="A380" s="85"/>
      <c r="B380" s="32"/>
      <c r="C380" s="31"/>
      <c r="D380" s="31"/>
      <c r="E380" s="31"/>
      <c r="F380" s="86"/>
      <c r="G380" s="32"/>
      <c r="H380" s="32"/>
    </row>
    <row r="381" spans="1:8" ht="15" customHeight="1">
      <c r="A381" s="85"/>
      <c r="B381" s="32"/>
      <c r="C381" s="31"/>
      <c r="D381" s="31"/>
      <c r="E381" s="31"/>
      <c r="F381" s="86"/>
      <c r="G381" s="32"/>
      <c r="H381" s="32"/>
    </row>
    <row r="382" spans="1:8" ht="15" customHeight="1">
      <c r="A382" s="85"/>
      <c r="B382" s="32"/>
      <c r="C382" s="31"/>
      <c r="D382" s="31"/>
      <c r="E382" s="31"/>
      <c r="F382" s="86"/>
      <c r="G382" s="32"/>
      <c r="H382" s="32"/>
    </row>
    <row r="383" spans="1:8" ht="15" customHeight="1">
      <c r="A383" s="85"/>
      <c r="B383" s="32"/>
      <c r="C383" s="31"/>
      <c r="D383" s="31"/>
      <c r="E383" s="31"/>
      <c r="F383" s="86"/>
      <c r="G383" s="32"/>
      <c r="H383" s="32"/>
    </row>
    <row r="384" spans="1:8" ht="15" customHeight="1">
      <c r="A384" s="85"/>
      <c r="B384" s="32"/>
      <c r="C384" s="31"/>
      <c r="D384" s="31"/>
      <c r="E384" s="31"/>
      <c r="F384" s="86"/>
      <c r="G384" s="32"/>
      <c r="H384" s="32"/>
    </row>
    <row r="385" spans="1:8" ht="15" customHeight="1">
      <c r="A385" s="85"/>
      <c r="B385" s="32"/>
      <c r="C385" s="31"/>
      <c r="D385" s="31"/>
      <c r="E385" s="31"/>
      <c r="F385" s="86"/>
      <c r="G385" s="32"/>
      <c r="H385" s="32"/>
    </row>
    <row r="386" spans="1:8" ht="15" customHeight="1">
      <c r="A386" s="85"/>
      <c r="B386" s="32"/>
      <c r="C386" s="31"/>
      <c r="D386" s="31"/>
      <c r="E386" s="31"/>
      <c r="F386" s="86"/>
      <c r="G386" s="32"/>
      <c r="H386" s="32"/>
    </row>
    <row r="387" spans="1:8" ht="15" customHeight="1">
      <c r="A387" s="85"/>
      <c r="B387" s="32"/>
      <c r="C387" s="31"/>
      <c r="D387" s="31"/>
      <c r="E387" s="31"/>
      <c r="F387" s="86"/>
      <c r="G387" s="32"/>
      <c r="H387" s="32"/>
    </row>
    <row r="388" spans="1:8" ht="15" customHeight="1">
      <c r="A388" s="85"/>
      <c r="B388" s="32"/>
      <c r="C388" s="31"/>
      <c r="D388" s="31"/>
      <c r="E388" s="31"/>
      <c r="F388" s="86"/>
      <c r="G388" s="32"/>
      <c r="H388" s="32"/>
    </row>
    <row r="389" spans="1:8" ht="15" customHeight="1">
      <c r="A389" s="85"/>
      <c r="B389" s="32"/>
      <c r="C389" s="31"/>
      <c r="D389" s="31"/>
      <c r="E389" s="31"/>
      <c r="F389" s="86"/>
      <c r="G389" s="32"/>
      <c r="H389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6"/>
  <sheetViews>
    <sheetView zoomScale="80" zoomScaleNormal="80" workbookViewId="0">
      <selection activeCell="B60" sqref="B60:B6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931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45331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3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4">
        <v>1</v>
      </c>
      <c r="B10" s="285">
        <v>45278</v>
      </c>
      <c r="C10" s="286"/>
      <c r="D10" s="287" t="s">
        <v>215</v>
      </c>
      <c r="E10" s="288" t="s">
        <v>590</v>
      </c>
      <c r="F10" s="214">
        <v>632</v>
      </c>
      <c r="G10" s="209">
        <v>593</v>
      </c>
      <c r="H10" s="214">
        <v>670</v>
      </c>
      <c r="I10" s="214" t="s">
        <v>888</v>
      </c>
      <c r="J10" s="289" t="s">
        <v>1005</v>
      </c>
      <c r="K10" s="289">
        <f>H10-F10</f>
        <v>38</v>
      </c>
      <c r="L10" s="290">
        <f>(F10*-0.3)/100</f>
        <v>-1.8959999999999999</v>
      </c>
      <c r="M10" s="291">
        <f t="shared" ref="M10" si="0">(K10+L10)/F10</f>
        <v>5.7126582278481011E-2</v>
      </c>
      <c r="N10" s="289" t="s">
        <v>593</v>
      </c>
      <c r="O10" s="292">
        <v>45329</v>
      </c>
      <c r="P10" s="292"/>
      <c r="Q10" s="266">
        <v>45301</v>
      </c>
      <c r="S10" s="37" t="s">
        <v>592</v>
      </c>
    </row>
    <row r="11" spans="1:27" ht="15" customHeight="1">
      <c r="A11" s="216">
        <v>2</v>
      </c>
      <c r="B11" s="212">
        <v>45288</v>
      </c>
      <c r="C11" s="217"/>
      <c r="D11" s="221" t="s">
        <v>555</v>
      </c>
      <c r="E11" s="218" t="s">
        <v>590</v>
      </c>
      <c r="F11" s="211" t="s">
        <v>890</v>
      </c>
      <c r="G11" s="213">
        <v>1645</v>
      </c>
      <c r="H11" s="211"/>
      <c r="I11" s="211" t="s">
        <v>891</v>
      </c>
      <c r="J11" s="213" t="s">
        <v>591</v>
      </c>
      <c r="K11" s="213"/>
      <c r="L11" s="215"/>
      <c r="M11" s="219"/>
      <c r="N11" s="213"/>
      <c r="O11" s="220"/>
      <c r="P11" s="215">
        <f>VLOOKUP(D11,'MidCap Intra'!$B$11:$C$568,2,0)</f>
        <v>1673.9</v>
      </c>
      <c r="Q11" s="266">
        <v>45301</v>
      </c>
      <c r="S11" s="37" t="s">
        <v>592</v>
      </c>
    </row>
    <row r="12" spans="1:27" ht="15" customHeight="1">
      <c r="A12" s="284">
        <v>3</v>
      </c>
      <c r="B12" s="285">
        <v>45294</v>
      </c>
      <c r="C12" s="286"/>
      <c r="D12" s="287" t="s">
        <v>175</v>
      </c>
      <c r="E12" s="288" t="s">
        <v>590</v>
      </c>
      <c r="F12" s="214">
        <v>9937.5</v>
      </c>
      <c r="G12" s="209">
        <v>9340</v>
      </c>
      <c r="H12" s="214">
        <v>10410</v>
      </c>
      <c r="I12" s="214" t="s">
        <v>894</v>
      </c>
      <c r="J12" s="289" t="s">
        <v>924</v>
      </c>
      <c r="K12" s="289">
        <f>H12-F12</f>
        <v>472.5</v>
      </c>
      <c r="L12" s="290">
        <f>(F12*-0.3)/100</f>
        <v>-29.8125</v>
      </c>
      <c r="M12" s="291">
        <f t="shared" ref="M12" si="1">(K12+L12)/F12</f>
        <v>4.4547169811320758E-2</v>
      </c>
      <c r="N12" s="289" t="s">
        <v>593</v>
      </c>
      <c r="O12" s="292">
        <v>45323</v>
      </c>
      <c r="P12" s="292"/>
      <c r="Q12" s="266"/>
      <c r="S12" s="37" t="s">
        <v>592</v>
      </c>
    </row>
    <row r="13" spans="1:27" ht="15" customHeight="1">
      <c r="A13" s="307">
        <v>4</v>
      </c>
      <c r="B13" s="308">
        <v>45303</v>
      </c>
      <c r="C13" s="309"/>
      <c r="D13" s="310" t="s">
        <v>161</v>
      </c>
      <c r="E13" s="311" t="s">
        <v>590</v>
      </c>
      <c r="F13" s="296">
        <v>521.5</v>
      </c>
      <c r="G13" s="299">
        <v>490</v>
      </c>
      <c r="H13" s="296">
        <v>487</v>
      </c>
      <c r="I13" s="296" t="s">
        <v>897</v>
      </c>
      <c r="J13" s="312" t="s">
        <v>955</v>
      </c>
      <c r="K13" s="312">
        <f>H13-F13</f>
        <v>-34.5</v>
      </c>
      <c r="L13" s="313">
        <f>(F13*-0.3)/100</f>
        <v>-1.5644999999999998</v>
      </c>
      <c r="M13" s="314">
        <f t="shared" ref="M13:M14" si="2">(K13+L13)/F13</f>
        <v>-6.9155321188878238E-2</v>
      </c>
      <c r="N13" s="312" t="s">
        <v>603</v>
      </c>
      <c r="O13" s="315">
        <v>45327</v>
      </c>
      <c r="P13" s="315"/>
      <c r="Q13" s="266">
        <v>45309</v>
      </c>
      <c r="S13" s="37" t="s">
        <v>784</v>
      </c>
    </row>
    <row r="14" spans="1:27" ht="15" customHeight="1">
      <c r="A14" s="284">
        <v>5</v>
      </c>
      <c r="B14" s="285">
        <v>45307</v>
      </c>
      <c r="C14" s="286"/>
      <c r="D14" s="287" t="s">
        <v>892</v>
      </c>
      <c r="E14" s="288" t="s">
        <v>590</v>
      </c>
      <c r="F14" s="214">
        <v>267.5</v>
      </c>
      <c r="G14" s="209">
        <v>237</v>
      </c>
      <c r="H14" s="214">
        <v>282.5</v>
      </c>
      <c r="I14" s="214" t="s">
        <v>899</v>
      </c>
      <c r="J14" s="289" t="s">
        <v>1068</v>
      </c>
      <c r="K14" s="289">
        <f>H14-F14</f>
        <v>15</v>
      </c>
      <c r="L14" s="290">
        <f>(F14*-0.3)/100</f>
        <v>-0.80249999999999999</v>
      </c>
      <c r="M14" s="291">
        <f t="shared" si="2"/>
        <v>5.3074766355140184E-2</v>
      </c>
      <c r="N14" s="289" t="s">
        <v>593</v>
      </c>
      <c r="O14" s="292">
        <v>45330</v>
      </c>
      <c r="P14" s="292"/>
      <c r="Q14" s="266"/>
      <c r="S14" s="37" t="s">
        <v>592</v>
      </c>
    </row>
    <row r="15" spans="1:27" ht="15" customHeight="1">
      <c r="A15" s="216">
        <v>6</v>
      </c>
      <c r="B15" s="212">
        <v>45316</v>
      </c>
      <c r="C15" s="217"/>
      <c r="D15" s="221" t="s">
        <v>401</v>
      </c>
      <c r="E15" s="218" t="s">
        <v>590</v>
      </c>
      <c r="F15" s="211" t="s">
        <v>906</v>
      </c>
      <c r="G15" s="213">
        <v>3280</v>
      </c>
      <c r="H15" s="211"/>
      <c r="I15" s="211" t="s">
        <v>907</v>
      </c>
      <c r="J15" s="213" t="s">
        <v>591</v>
      </c>
      <c r="K15" s="213"/>
      <c r="L15" s="215"/>
      <c r="M15" s="219"/>
      <c r="N15" s="213"/>
      <c r="O15" s="220"/>
      <c r="P15" s="215">
        <f>VLOOKUP(D15,'MidCap Intra'!$B$11:$C$568,2,0)</f>
        <v>3507.65</v>
      </c>
      <c r="Q15" s="266"/>
      <c r="S15" s="37" t="s">
        <v>592</v>
      </c>
    </row>
    <row r="16" spans="1:27" ht="15" customHeight="1">
      <c r="A16" s="284">
        <v>7</v>
      </c>
      <c r="B16" s="285">
        <v>45316</v>
      </c>
      <c r="C16" s="286"/>
      <c r="D16" s="287" t="s">
        <v>547</v>
      </c>
      <c r="E16" s="288" t="s">
        <v>590</v>
      </c>
      <c r="F16" s="214">
        <v>288</v>
      </c>
      <c r="G16" s="209">
        <v>267</v>
      </c>
      <c r="H16" s="214">
        <v>305</v>
      </c>
      <c r="I16" s="214" t="s">
        <v>905</v>
      </c>
      <c r="J16" s="289" t="s">
        <v>934</v>
      </c>
      <c r="K16" s="289">
        <f>H16-F16</f>
        <v>17</v>
      </c>
      <c r="L16" s="290">
        <f>(F16*-0.3)/100</f>
        <v>-0.86399999999999988</v>
      </c>
      <c r="M16" s="291">
        <f t="shared" ref="M16" si="3">(K16+L16)/F16</f>
        <v>5.6027777777777774E-2</v>
      </c>
      <c r="N16" s="289" t="s">
        <v>593</v>
      </c>
      <c r="O16" s="292">
        <v>45323</v>
      </c>
      <c r="P16" s="292"/>
      <c r="Q16" s="266"/>
      <c r="S16" s="37" t="s">
        <v>592</v>
      </c>
    </row>
    <row r="17" spans="1:39" ht="15" customHeight="1">
      <c r="A17" s="216">
        <v>8</v>
      </c>
      <c r="B17" s="212">
        <v>45320</v>
      </c>
      <c r="C17" s="217"/>
      <c r="D17" s="221" t="s">
        <v>386</v>
      </c>
      <c r="E17" s="218" t="s">
        <v>590</v>
      </c>
      <c r="F17" s="211" t="s">
        <v>908</v>
      </c>
      <c r="G17" s="213">
        <v>1415</v>
      </c>
      <c r="H17" s="211"/>
      <c r="I17" s="211" t="s">
        <v>909</v>
      </c>
      <c r="J17" s="213" t="s">
        <v>591</v>
      </c>
      <c r="K17" s="213"/>
      <c r="L17" s="215"/>
      <c r="M17" s="219"/>
      <c r="N17" s="213"/>
      <c r="O17" s="220"/>
      <c r="P17" s="215">
        <f>VLOOKUP(D17,'MidCap Intra'!$B$11:$C$568,2,0)</f>
        <v>1427.5</v>
      </c>
      <c r="Q17" s="266"/>
      <c r="S17" s="37" t="s">
        <v>592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590</v>
      </c>
      <c r="F18" s="211" t="s">
        <v>913</v>
      </c>
      <c r="G18" s="213">
        <v>2640</v>
      </c>
      <c r="H18" s="211"/>
      <c r="I18" s="211" t="s">
        <v>914</v>
      </c>
      <c r="J18" s="213" t="s">
        <v>591</v>
      </c>
      <c r="K18" s="213"/>
      <c r="L18" s="215"/>
      <c r="M18" s="219"/>
      <c r="N18" s="213"/>
      <c r="O18" s="220"/>
      <c r="P18" s="215">
        <f>VLOOKUP(D18,'MidCap Intra'!$B$11:$C$568,2,0)</f>
        <v>2900.25</v>
      </c>
      <c r="Q18" s="266"/>
      <c r="S18" s="37" t="s">
        <v>592</v>
      </c>
    </row>
    <row r="19" spans="1:39" ht="15" customHeight="1">
      <c r="A19" s="284">
        <v>10</v>
      </c>
      <c r="B19" s="285">
        <v>45321</v>
      </c>
      <c r="C19" s="286"/>
      <c r="D19" s="287" t="s">
        <v>429</v>
      </c>
      <c r="E19" s="288" t="s">
        <v>590</v>
      </c>
      <c r="F19" s="214">
        <v>115.5</v>
      </c>
      <c r="G19" s="209">
        <v>106</v>
      </c>
      <c r="H19" s="214">
        <v>123</v>
      </c>
      <c r="I19" s="214" t="s">
        <v>915</v>
      </c>
      <c r="J19" s="289" t="s">
        <v>1065</v>
      </c>
      <c r="K19" s="289">
        <f>H19-F19</f>
        <v>7.5</v>
      </c>
      <c r="L19" s="290">
        <f>(F19*-0.3)/100</f>
        <v>-0.34649999999999997</v>
      </c>
      <c r="M19" s="291">
        <f t="shared" ref="M19" si="4">(K19+L19)/F19</f>
        <v>6.193506493506494E-2</v>
      </c>
      <c r="N19" s="289" t="s">
        <v>593</v>
      </c>
      <c r="O19" s="292">
        <v>45327</v>
      </c>
      <c r="P19" s="292"/>
      <c r="Q19" s="266"/>
      <c r="S19" s="37" t="s">
        <v>592</v>
      </c>
    </row>
    <row r="20" spans="1:39" ht="15" customHeight="1">
      <c r="A20" s="216">
        <v>11</v>
      </c>
      <c r="B20" s="212">
        <v>45324</v>
      </c>
      <c r="C20" s="217"/>
      <c r="D20" s="221" t="s">
        <v>846</v>
      </c>
      <c r="E20" s="218" t="s">
        <v>590</v>
      </c>
      <c r="F20" s="211" t="s">
        <v>932</v>
      </c>
      <c r="G20" s="213">
        <v>1790</v>
      </c>
      <c r="H20" s="211"/>
      <c r="I20" s="211" t="s">
        <v>933</v>
      </c>
      <c r="J20" s="213" t="s">
        <v>591</v>
      </c>
      <c r="K20" s="213"/>
      <c r="L20" s="215"/>
      <c r="M20" s="219"/>
      <c r="N20" s="213"/>
      <c r="O20" s="220"/>
      <c r="P20" s="215">
        <f>VLOOKUP(D20,'MidCap Intra'!$B$11:$C$568,2,0)</f>
        <v>1901.3</v>
      </c>
      <c r="Q20" s="266"/>
      <c r="S20" s="37" t="s">
        <v>592</v>
      </c>
    </row>
    <row r="21" spans="1:39" ht="15" customHeight="1">
      <c r="A21" s="216">
        <v>12</v>
      </c>
      <c r="B21" s="212">
        <v>45327</v>
      </c>
      <c r="C21" s="217"/>
      <c r="D21" s="221" t="s">
        <v>235</v>
      </c>
      <c r="E21" s="218" t="s">
        <v>590</v>
      </c>
      <c r="F21" s="211" t="s">
        <v>957</v>
      </c>
      <c r="G21" s="213">
        <v>1660</v>
      </c>
      <c r="H21" s="211"/>
      <c r="I21" s="211" t="s">
        <v>958</v>
      </c>
      <c r="J21" s="213" t="s">
        <v>591</v>
      </c>
      <c r="K21" s="213"/>
      <c r="L21" s="215"/>
      <c r="M21" s="219"/>
      <c r="N21" s="213"/>
      <c r="O21" s="220"/>
      <c r="P21" s="215">
        <f>VLOOKUP(D21,'MidCap Intra'!$B$11:$C$568,2,0)</f>
        <v>1756.15</v>
      </c>
      <c r="Q21" s="266"/>
      <c r="S21" s="37" t="s">
        <v>592</v>
      </c>
    </row>
    <row r="22" spans="1:39" ht="15" customHeight="1">
      <c r="A22" s="216">
        <v>13</v>
      </c>
      <c r="B22" s="212">
        <v>45328</v>
      </c>
      <c r="C22" s="217"/>
      <c r="D22" s="221" t="s">
        <v>353</v>
      </c>
      <c r="E22" s="218" t="s">
        <v>590</v>
      </c>
      <c r="F22" s="211" t="s">
        <v>979</v>
      </c>
      <c r="G22" s="213">
        <v>1030</v>
      </c>
      <c r="H22" s="211"/>
      <c r="I22" s="211" t="s">
        <v>980</v>
      </c>
      <c r="J22" s="213" t="s">
        <v>591</v>
      </c>
      <c r="K22" s="213"/>
      <c r="L22" s="215"/>
      <c r="M22" s="219"/>
      <c r="N22" s="213"/>
      <c r="O22" s="220"/>
      <c r="P22" s="215">
        <f>VLOOKUP(D22,'MidCap Intra'!$B$11:$C$568,2,0)</f>
        <v>1145.5</v>
      </c>
      <c r="Q22" s="266"/>
      <c r="S22" s="37" t="s">
        <v>592</v>
      </c>
    </row>
    <row r="23" spans="1:39" ht="15" customHeight="1">
      <c r="A23" s="216">
        <v>14</v>
      </c>
      <c r="B23" s="212">
        <v>45330</v>
      </c>
      <c r="C23" s="217"/>
      <c r="D23" s="221" t="s">
        <v>168</v>
      </c>
      <c r="E23" s="218" t="s">
        <v>590</v>
      </c>
      <c r="F23" s="211" t="s">
        <v>1072</v>
      </c>
      <c r="G23" s="213">
        <v>4990</v>
      </c>
      <c r="H23" s="211"/>
      <c r="I23" s="211" t="s">
        <v>1073</v>
      </c>
      <c r="J23" s="213" t="s">
        <v>591</v>
      </c>
      <c r="K23" s="213"/>
      <c r="L23" s="215"/>
      <c r="M23" s="219"/>
      <c r="N23" s="213"/>
      <c r="O23" s="220"/>
      <c r="P23" s="215"/>
      <c r="Q23" s="266"/>
      <c r="S23" s="37" t="s">
        <v>592</v>
      </c>
    </row>
    <row r="24" spans="1:39" ht="15" customHeight="1">
      <c r="A24" s="216"/>
      <c r="B24" s="212"/>
      <c r="C24" s="217"/>
      <c r="D24" s="221"/>
      <c r="E24" s="218"/>
      <c r="F24" s="211"/>
      <c r="G24" s="213"/>
      <c r="H24" s="211"/>
      <c r="I24" s="211"/>
      <c r="J24" s="213"/>
      <c r="K24" s="213"/>
      <c r="L24" s="215"/>
      <c r="M24" s="219"/>
      <c r="N24" s="213"/>
      <c r="O24" s="220"/>
      <c r="P24" s="215"/>
      <c r="Q24" s="266"/>
      <c r="S24" s="37"/>
    </row>
    <row r="25" spans="1:39" ht="15" customHeight="1">
      <c r="A25" s="216"/>
      <c r="B25" s="212"/>
      <c r="C25" s="217"/>
      <c r="D25" s="221"/>
      <c r="E25" s="218"/>
      <c r="F25" s="211"/>
      <c r="G25" s="213"/>
      <c r="H25" s="211"/>
      <c r="I25" s="211"/>
      <c r="J25" s="213"/>
      <c r="K25" s="213"/>
      <c r="L25" s="215"/>
      <c r="M25" s="219"/>
      <c r="N25" s="213"/>
      <c r="O25" s="220"/>
      <c r="P25" s="215"/>
      <c r="Q25" s="266"/>
      <c r="S25" s="37"/>
    </row>
    <row r="27" spans="1:39" ht="14.25" customHeight="1">
      <c r="A27" s="103"/>
      <c r="B27" s="104"/>
      <c r="C27" s="105"/>
      <c r="D27" s="106"/>
      <c r="E27" s="107"/>
      <c r="F27" s="107"/>
      <c r="G27" s="103"/>
      <c r="H27" s="107"/>
      <c r="I27" s="108"/>
      <c r="J27" s="109"/>
      <c r="K27" s="109"/>
      <c r="L27" s="110"/>
      <c r="M27" s="111"/>
      <c r="N27" s="112"/>
      <c r="O27" s="113"/>
      <c r="P27" s="114"/>
      <c r="Q27" s="114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594</v>
      </c>
      <c r="B28" s="116"/>
      <c r="C28" s="117"/>
      <c r="E28" s="118"/>
      <c r="F28" s="118"/>
      <c r="G28" s="118"/>
      <c r="H28" s="118"/>
      <c r="I28" s="118"/>
      <c r="J28" s="119"/>
      <c r="K28" s="118"/>
      <c r="L28" s="120"/>
      <c r="M28" s="55"/>
      <c r="N28" s="119"/>
      <c r="O28" s="11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21" t="s">
        <v>595</v>
      </c>
      <c r="B29" s="115"/>
      <c r="C29" s="115"/>
      <c r="D29" s="115"/>
      <c r="E29" s="37"/>
      <c r="F29" s="122" t="s">
        <v>596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597</v>
      </c>
      <c r="B30" s="115"/>
      <c r="C30" s="115"/>
      <c r="D30" s="115" t="s">
        <v>598</v>
      </c>
      <c r="E30" s="6"/>
      <c r="F30" s="122" t="s">
        <v>599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4"/>
      <c r="M31" s="6"/>
      <c r="N31" s="128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228"/>
      <c r="B32" s="228"/>
      <c r="C32" s="228"/>
      <c r="D32" s="228"/>
      <c r="E32" s="229"/>
      <c r="F32" s="229"/>
      <c r="G32" s="229"/>
      <c r="H32" s="229"/>
      <c r="I32" s="229"/>
      <c r="J32" s="230"/>
      <c r="K32" s="231"/>
      <c r="L32" s="231"/>
      <c r="M32" s="229"/>
      <c r="N32" s="232"/>
      <c r="O32" s="233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4.25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5"/>
      <c r="M33" s="6"/>
      <c r="N33" s="128"/>
      <c r="O33" s="1"/>
      <c r="P33" s="37"/>
      <c r="Q33" s="3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138" t="s">
        <v>604</v>
      </c>
      <c r="B34" s="138"/>
      <c r="C34" s="138"/>
      <c r="D34" s="138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38.25" customHeight="1">
      <c r="A35" s="95" t="s">
        <v>16</v>
      </c>
      <c r="B35" s="95" t="s">
        <v>565</v>
      </c>
      <c r="C35" s="95"/>
      <c r="D35" s="96" t="s">
        <v>577</v>
      </c>
      <c r="E35" s="95" t="s">
        <v>578</v>
      </c>
      <c r="F35" s="95" t="s">
        <v>579</v>
      </c>
      <c r="G35" s="95" t="s">
        <v>600</v>
      </c>
      <c r="H35" s="95" t="s">
        <v>581</v>
      </c>
      <c r="I35" s="222" t="s">
        <v>582</v>
      </c>
      <c r="J35" s="224" t="s">
        <v>583</v>
      </c>
      <c r="K35" s="223" t="s">
        <v>605</v>
      </c>
      <c r="L35" s="97" t="s">
        <v>585</v>
      </c>
      <c r="M35" s="139" t="s">
        <v>606</v>
      </c>
      <c r="N35" s="95" t="s">
        <v>607</v>
      </c>
      <c r="O35" s="94" t="s">
        <v>587</v>
      </c>
      <c r="P35" s="96" t="s">
        <v>588</v>
      </c>
      <c r="Q35" s="270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214">
        <v>1</v>
      </c>
      <c r="B36" s="268">
        <v>45324</v>
      </c>
      <c r="C36" s="242"/>
      <c r="D36" s="242" t="s">
        <v>944</v>
      </c>
      <c r="E36" s="214" t="s">
        <v>602</v>
      </c>
      <c r="F36" s="214">
        <v>146.6</v>
      </c>
      <c r="G36" s="214">
        <v>144.5</v>
      </c>
      <c r="H36" s="214">
        <v>148.35</v>
      </c>
      <c r="I36" s="209" t="s">
        <v>945</v>
      </c>
      <c r="J36" s="319" t="s">
        <v>978</v>
      </c>
      <c r="K36" s="225">
        <f>H36-F36</f>
        <v>1.75</v>
      </c>
      <c r="L36" s="320">
        <f t="shared" ref="L36" si="5">(H36*N36)*0.03%</f>
        <v>222.52499999999998</v>
      </c>
      <c r="M36" s="226">
        <f t="shared" ref="M36" si="6">(K36*N36)-L36</f>
        <v>8527.4750000000004</v>
      </c>
      <c r="N36" s="225">
        <v>5000</v>
      </c>
      <c r="O36" s="102" t="s">
        <v>593</v>
      </c>
      <c r="P36" s="227">
        <v>45328</v>
      </c>
      <c r="Q36" s="264"/>
      <c r="R36" s="140"/>
      <c r="S36" s="55" t="s">
        <v>784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14">
        <v>2</v>
      </c>
      <c r="B37" s="268">
        <v>45328</v>
      </c>
      <c r="C37" s="242"/>
      <c r="D37" s="242" t="s">
        <v>985</v>
      </c>
      <c r="E37" s="214" t="s">
        <v>602</v>
      </c>
      <c r="F37" s="214">
        <v>1428.5</v>
      </c>
      <c r="G37" s="214">
        <v>1410</v>
      </c>
      <c r="H37" s="214">
        <v>1453</v>
      </c>
      <c r="I37" s="209" t="s">
        <v>1004</v>
      </c>
      <c r="J37" s="319" t="s">
        <v>1066</v>
      </c>
      <c r="K37" s="225">
        <f>H37-F37</f>
        <v>24.5</v>
      </c>
      <c r="L37" s="320">
        <f t="shared" ref="L37" si="7">(H37*N37)*0.03%</f>
        <v>283.33499999999998</v>
      </c>
      <c r="M37" s="226">
        <f t="shared" ref="M37" si="8">(K37*N37)-L37</f>
        <v>15641.665000000001</v>
      </c>
      <c r="N37" s="225">
        <v>650</v>
      </c>
      <c r="O37" s="102" t="s">
        <v>593</v>
      </c>
      <c r="P37" s="227">
        <v>45328</v>
      </c>
      <c r="Q37" s="264"/>
      <c r="R37" s="140"/>
      <c r="S37" s="55" t="s">
        <v>784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14">
        <v>3</v>
      </c>
      <c r="B38" s="268">
        <v>45330</v>
      </c>
      <c r="C38" s="242"/>
      <c r="D38" s="242" t="s">
        <v>1069</v>
      </c>
      <c r="E38" s="214" t="s">
        <v>602</v>
      </c>
      <c r="F38" s="214">
        <v>22035</v>
      </c>
      <c r="G38" s="214">
        <v>22200</v>
      </c>
      <c r="H38" s="214">
        <v>21925</v>
      </c>
      <c r="I38" s="209" t="s">
        <v>1070</v>
      </c>
      <c r="J38" s="319" t="s">
        <v>1071</v>
      </c>
      <c r="K38" s="225">
        <f>F38-H38</f>
        <v>110</v>
      </c>
      <c r="L38" s="320">
        <f t="shared" ref="L38" si="9">(H38*N38)*0.03%</f>
        <v>328.87499999999994</v>
      </c>
      <c r="M38" s="226">
        <f t="shared" ref="M38" si="10">(K38*N38)-L38</f>
        <v>5171.125</v>
      </c>
      <c r="N38" s="225">
        <v>50</v>
      </c>
      <c r="O38" s="102" t="s">
        <v>593</v>
      </c>
      <c r="P38" s="227">
        <v>45330</v>
      </c>
      <c r="Q38" s="264"/>
      <c r="R38" s="140"/>
      <c r="S38" s="55" t="s">
        <v>592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11"/>
      <c r="B39" s="271"/>
      <c r="C39" s="265"/>
      <c r="D39" s="265"/>
      <c r="E39" s="211"/>
      <c r="F39" s="211"/>
      <c r="G39" s="211"/>
      <c r="H39" s="211"/>
      <c r="I39" s="213"/>
      <c r="J39" s="210"/>
      <c r="K39" s="98"/>
      <c r="L39" s="101"/>
      <c r="M39" s="267"/>
      <c r="N39" s="98"/>
      <c r="O39" s="100"/>
      <c r="P39" s="272"/>
      <c r="Q39" s="264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11"/>
      <c r="B40" s="271"/>
      <c r="C40" s="265"/>
      <c r="D40" s="265"/>
      <c r="E40" s="211"/>
      <c r="F40" s="211"/>
      <c r="G40" s="211"/>
      <c r="H40" s="211"/>
      <c r="I40" s="213"/>
      <c r="J40" s="210"/>
      <c r="K40" s="98"/>
      <c r="L40" s="101"/>
      <c r="M40" s="267"/>
      <c r="N40" s="98"/>
      <c r="O40" s="100"/>
      <c r="P40" s="272"/>
      <c r="Q40" s="264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2" spans="1:39" ht="12.75" customHeight="1">
      <c r="A42" s="141"/>
      <c r="B42" s="144"/>
      <c r="C42" s="140"/>
      <c r="D42" s="140"/>
      <c r="E42" s="141"/>
      <c r="F42" s="141"/>
      <c r="G42" s="141"/>
      <c r="H42" s="145"/>
      <c r="I42" s="145"/>
      <c r="J42" s="145"/>
      <c r="K42" s="140"/>
      <c r="L42" s="141"/>
      <c r="M42" s="141"/>
      <c r="N42" s="141"/>
      <c r="O42" s="145"/>
      <c r="P42" s="145"/>
      <c r="Q42" s="145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>
      <c r="A43" s="146" t="s">
        <v>608</v>
      </c>
      <c r="B43" s="146"/>
      <c r="C43" s="146"/>
      <c r="D43" s="146"/>
      <c r="E43" s="147"/>
      <c r="F43" s="108"/>
      <c r="G43" s="108"/>
      <c r="H43" s="108"/>
      <c r="I43" s="108"/>
      <c r="J43" s="1"/>
      <c r="K43" s="6"/>
      <c r="L43" s="6"/>
      <c r="M43" s="6"/>
      <c r="N43" s="1"/>
      <c r="O43" s="1"/>
      <c r="P43" s="37"/>
      <c r="Q43" s="37"/>
      <c r="R43" s="37"/>
      <c r="S43" s="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7"/>
      <c r="AH43" s="37"/>
      <c r="AI43" s="37"/>
      <c r="AJ43" s="37"/>
      <c r="AK43" s="37"/>
      <c r="AL43" s="37"/>
      <c r="AM43" s="37"/>
    </row>
    <row r="44" spans="1:39" ht="38.25">
      <c r="A44" s="95" t="s">
        <v>16</v>
      </c>
      <c r="B44" s="95" t="s">
        <v>565</v>
      </c>
      <c r="C44" s="95"/>
      <c r="D44" s="96" t="s">
        <v>577</v>
      </c>
      <c r="E44" s="95" t="s">
        <v>578</v>
      </c>
      <c r="F44" s="95" t="s">
        <v>579</v>
      </c>
      <c r="G44" s="95" t="s">
        <v>600</v>
      </c>
      <c r="H44" s="95" t="s">
        <v>581</v>
      </c>
      <c r="I44" s="95" t="s">
        <v>582</v>
      </c>
      <c r="J44" s="94" t="s">
        <v>583</v>
      </c>
      <c r="K44" s="94" t="s">
        <v>609</v>
      </c>
      <c r="L44" s="97" t="s">
        <v>585</v>
      </c>
      <c r="M44" s="139" t="s">
        <v>606</v>
      </c>
      <c r="N44" s="95" t="s">
        <v>607</v>
      </c>
      <c r="O44" s="95" t="s">
        <v>587</v>
      </c>
      <c r="P44" s="96" t="s">
        <v>588</v>
      </c>
      <c r="Q44" s="269"/>
      <c r="R44" s="37"/>
      <c r="S44" s="6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7"/>
      <c r="AH44" s="37"/>
      <c r="AI44" s="37"/>
      <c r="AJ44" s="37"/>
      <c r="AK44" s="37"/>
      <c r="AL44" s="37"/>
      <c r="AM44" s="37"/>
    </row>
    <row r="45" spans="1:39" ht="12.75" customHeight="1">
      <c r="A45" s="352">
        <v>1</v>
      </c>
      <c r="B45" s="354">
        <v>45322</v>
      </c>
      <c r="C45" s="298"/>
      <c r="D45" s="298" t="s">
        <v>916</v>
      </c>
      <c r="E45" s="296" t="s">
        <v>602</v>
      </c>
      <c r="F45" s="296">
        <v>220</v>
      </c>
      <c r="G45" s="296">
        <v>82.5</v>
      </c>
      <c r="H45" s="296">
        <v>82.5</v>
      </c>
      <c r="I45" s="299"/>
      <c r="J45" s="360" t="s">
        <v>940</v>
      </c>
      <c r="K45" s="301">
        <f>H45-F45</f>
        <v>-137.5</v>
      </c>
      <c r="L45" s="302">
        <v>50</v>
      </c>
      <c r="M45" s="303">
        <f t="shared" ref="M45" si="11">(K45*N45)-L45</f>
        <v>-6925</v>
      </c>
      <c r="N45" s="304">
        <v>50</v>
      </c>
      <c r="O45" s="356" t="s">
        <v>603</v>
      </c>
      <c r="P45" s="358">
        <v>45324</v>
      </c>
      <c r="Q45" s="264"/>
      <c r="R45" s="140"/>
      <c r="S45" s="55" t="s">
        <v>592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53"/>
      <c r="B46" s="355"/>
      <c r="C46" s="298"/>
      <c r="D46" s="298" t="s">
        <v>917</v>
      </c>
      <c r="E46" s="296" t="s">
        <v>884</v>
      </c>
      <c r="F46" s="296">
        <v>34</v>
      </c>
      <c r="G46" s="296"/>
      <c r="H46" s="296">
        <v>0</v>
      </c>
      <c r="I46" s="299"/>
      <c r="J46" s="361"/>
      <c r="K46" s="301">
        <f>F46-H46</f>
        <v>34</v>
      </c>
      <c r="L46" s="302">
        <v>25</v>
      </c>
      <c r="M46" s="303">
        <f t="shared" ref="M46" si="12">(K46*N46)-L46</f>
        <v>1675</v>
      </c>
      <c r="N46" s="304">
        <v>50</v>
      </c>
      <c r="O46" s="357"/>
      <c r="P46" s="359"/>
      <c r="Q46" s="264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14">
        <v>2</v>
      </c>
      <c r="B47" s="268">
        <v>45323</v>
      </c>
      <c r="C47" s="242"/>
      <c r="D47" s="242" t="s">
        <v>925</v>
      </c>
      <c r="E47" s="214" t="s">
        <v>884</v>
      </c>
      <c r="F47" s="214">
        <v>122.5</v>
      </c>
      <c r="G47" s="214">
        <v>210</v>
      </c>
      <c r="H47" s="214">
        <v>87</v>
      </c>
      <c r="I47" s="209">
        <v>0.1</v>
      </c>
      <c r="J47" s="293" t="s">
        <v>926</v>
      </c>
      <c r="K47" s="294">
        <f>F47-H47</f>
        <v>35.5</v>
      </c>
      <c r="L47" s="295">
        <v>50</v>
      </c>
      <c r="M47" s="226">
        <f t="shared" ref="M47" si="13">(K47*N47)-L47</f>
        <v>1725</v>
      </c>
      <c r="N47" s="225">
        <v>50</v>
      </c>
      <c r="O47" s="102" t="s">
        <v>593</v>
      </c>
      <c r="P47" s="227">
        <v>45323</v>
      </c>
      <c r="Q47" s="264"/>
      <c r="R47" s="140"/>
      <c r="S47" s="55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96">
        <v>3</v>
      </c>
      <c r="B48" s="297">
        <v>45324</v>
      </c>
      <c r="C48" s="298"/>
      <c r="D48" s="298" t="s">
        <v>925</v>
      </c>
      <c r="E48" s="296" t="s">
        <v>884</v>
      </c>
      <c r="F48" s="296">
        <v>127</v>
      </c>
      <c r="G48" s="296">
        <v>220</v>
      </c>
      <c r="H48" s="296">
        <v>197.5</v>
      </c>
      <c r="I48" s="299">
        <v>5</v>
      </c>
      <c r="J48" s="300" t="s">
        <v>935</v>
      </c>
      <c r="K48" s="301">
        <f>F48-H48</f>
        <v>-70.5</v>
      </c>
      <c r="L48" s="302">
        <v>50</v>
      </c>
      <c r="M48" s="303">
        <f t="shared" ref="M48" si="14">(K48*N48)-L48</f>
        <v>-3575</v>
      </c>
      <c r="N48" s="304">
        <v>50</v>
      </c>
      <c r="O48" s="305" t="s">
        <v>603</v>
      </c>
      <c r="P48" s="306">
        <v>45324</v>
      </c>
      <c r="Q48" s="264"/>
      <c r="R48" s="140"/>
      <c r="S48" s="55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37">
        <v>4</v>
      </c>
      <c r="B49" s="335">
        <v>45324</v>
      </c>
      <c r="C49" s="265"/>
      <c r="D49" s="265" t="s">
        <v>936</v>
      </c>
      <c r="E49" s="211" t="s">
        <v>602</v>
      </c>
      <c r="F49" s="211" t="s">
        <v>938</v>
      </c>
      <c r="G49" s="211"/>
      <c r="H49" s="211"/>
      <c r="I49" s="213"/>
      <c r="J49" s="333" t="s">
        <v>591</v>
      </c>
      <c r="K49" s="211"/>
      <c r="L49" s="273"/>
      <c r="M49" s="274"/>
      <c r="N49" s="211"/>
      <c r="O49" s="213"/>
      <c r="P49" s="346"/>
      <c r="Q49" s="264"/>
      <c r="R49" s="140"/>
      <c r="S49" s="55" t="s">
        <v>592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38"/>
      <c r="B50" s="336"/>
      <c r="C50" s="265"/>
      <c r="D50" s="265" t="s">
        <v>937</v>
      </c>
      <c r="E50" s="211" t="s">
        <v>884</v>
      </c>
      <c r="F50" s="211" t="s">
        <v>939</v>
      </c>
      <c r="G50" s="211"/>
      <c r="H50" s="211"/>
      <c r="I50" s="213"/>
      <c r="J50" s="345"/>
      <c r="K50" s="211"/>
      <c r="L50" s="273"/>
      <c r="M50" s="274"/>
      <c r="N50" s="211"/>
      <c r="O50" s="213"/>
      <c r="P50" s="347"/>
      <c r="Q50" s="264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96">
        <v>5</v>
      </c>
      <c r="B51" s="297">
        <v>45324</v>
      </c>
      <c r="C51" s="298"/>
      <c r="D51" s="298" t="s">
        <v>941</v>
      </c>
      <c r="E51" s="296" t="s">
        <v>602</v>
      </c>
      <c r="F51" s="296">
        <v>12.5</v>
      </c>
      <c r="G51" s="296">
        <v>9</v>
      </c>
      <c r="H51" s="296">
        <v>11.25</v>
      </c>
      <c r="I51" s="299" t="s">
        <v>942</v>
      </c>
      <c r="J51" s="300" t="s">
        <v>943</v>
      </c>
      <c r="K51" s="301">
        <f>H51-F51</f>
        <v>-1.25</v>
      </c>
      <c r="L51" s="302">
        <v>50</v>
      </c>
      <c r="M51" s="303">
        <f t="shared" ref="M51:M52" si="15">(K51*N51)-L51</f>
        <v>-1925</v>
      </c>
      <c r="N51" s="304">
        <v>1500</v>
      </c>
      <c r="O51" s="305" t="s">
        <v>603</v>
      </c>
      <c r="P51" s="306">
        <v>45324</v>
      </c>
      <c r="Q51" s="264"/>
      <c r="R51" s="140"/>
      <c r="S51" s="55" t="s">
        <v>592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14">
        <v>6</v>
      </c>
      <c r="B52" s="268">
        <v>45327</v>
      </c>
      <c r="C52" s="242"/>
      <c r="D52" s="242" t="s">
        <v>925</v>
      </c>
      <c r="E52" s="214" t="s">
        <v>884</v>
      </c>
      <c r="F52" s="214">
        <v>145</v>
      </c>
      <c r="G52" s="214">
        <v>235</v>
      </c>
      <c r="H52" s="214">
        <v>95</v>
      </c>
      <c r="I52" s="209">
        <v>5</v>
      </c>
      <c r="J52" s="293" t="s">
        <v>956</v>
      </c>
      <c r="K52" s="294">
        <f>F52-H52</f>
        <v>50</v>
      </c>
      <c r="L52" s="295">
        <v>50</v>
      </c>
      <c r="M52" s="226">
        <f t="shared" si="15"/>
        <v>2450</v>
      </c>
      <c r="N52" s="225">
        <v>50</v>
      </c>
      <c r="O52" s="102" t="s">
        <v>593</v>
      </c>
      <c r="P52" s="268">
        <v>45327</v>
      </c>
      <c r="Q52" s="264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14">
        <v>7</v>
      </c>
      <c r="B53" s="268">
        <v>45327</v>
      </c>
      <c r="C53" s="242"/>
      <c r="D53" s="242" t="s">
        <v>959</v>
      </c>
      <c r="E53" s="214" t="s">
        <v>602</v>
      </c>
      <c r="F53" s="214">
        <v>72.5</v>
      </c>
      <c r="G53" s="214">
        <v>18</v>
      </c>
      <c r="H53" s="214">
        <v>96</v>
      </c>
      <c r="I53" s="209" t="s">
        <v>960</v>
      </c>
      <c r="J53" s="293" t="s">
        <v>961</v>
      </c>
      <c r="K53" s="294">
        <f>H53-F53</f>
        <v>23.5</v>
      </c>
      <c r="L53" s="295">
        <v>50</v>
      </c>
      <c r="M53" s="226">
        <f t="shared" ref="M53" si="16">(K53*N53)-L53</f>
        <v>1125</v>
      </c>
      <c r="N53" s="225">
        <v>50</v>
      </c>
      <c r="O53" s="102" t="s">
        <v>593</v>
      </c>
      <c r="P53" s="268">
        <v>45327</v>
      </c>
      <c r="Q53" s="264"/>
      <c r="R53" s="140"/>
      <c r="S53" s="55" t="s">
        <v>592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14">
        <v>8</v>
      </c>
      <c r="B54" s="268">
        <v>45327</v>
      </c>
      <c r="C54" s="242"/>
      <c r="D54" s="242" t="s">
        <v>962</v>
      </c>
      <c r="E54" s="214" t="s">
        <v>602</v>
      </c>
      <c r="F54" s="214">
        <v>290</v>
      </c>
      <c r="G54" s="214">
        <v>190</v>
      </c>
      <c r="H54" s="214">
        <v>325</v>
      </c>
      <c r="I54" s="209" t="s">
        <v>963</v>
      </c>
      <c r="J54" s="293" t="s">
        <v>975</v>
      </c>
      <c r="K54" s="294">
        <f>H54-F54</f>
        <v>35</v>
      </c>
      <c r="L54" s="295">
        <v>50</v>
      </c>
      <c r="M54" s="226">
        <f t="shared" ref="M54" si="17">(K54*N54)-L54</f>
        <v>475</v>
      </c>
      <c r="N54" s="225">
        <v>15</v>
      </c>
      <c r="O54" s="102" t="s">
        <v>593</v>
      </c>
      <c r="P54" s="268">
        <v>45327</v>
      </c>
      <c r="Q54" s="264"/>
      <c r="R54" s="140"/>
      <c r="S54" s="55" t="s">
        <v>592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39">
        <v>9</v>
      </c>
      <c r="B55" s="341">
        <v>45327</v>
      </c>
      <c r="C55" s="242"/>
      <c r="D55" s="242" t="s">
        <v>964</v>
      </c>
      <c r="E55" s="214" t="s">
        <v>884</v>
      </c>
      <c r="F55" s="214">
        <v>54</v>
      </c>
      <c r="G55" s="214"/>
      <c r="H55" s="214">
        <v>47.5</v>
      </c>
      <c r="I55" s="209"/>
      <c r="J55" s="343" t="s">
        <v>976</v>
      </c>
      <c r="K55" s="294">
        <f>F55-H55</f>
        <v>6.5</v>
      </c>
      <c r="L55" s="295">
        <v>50</v>
      </c>
      <c r="M55" s="348">
        <v>1080</v>
      </c>
      <c r="N55" s="225">
        <v>40</v>
      </c>
      <c r="O55" s="350" t="s">
        <v>593</v>
      </c>
      <c r="P55" s="341">
        <v>45328</v>
      </c>
      <c r="Q55" s="264"/>
      <c r="R55" s="140"/>
      <c r="S55" s="55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40"/>
      <c r="B56" s="342"/>
      <c r="C56" s="242"/>
      <c r="D56" s="242" t="s">
        <v>965</v>
      </c>
      <c r="E56" s="214" t="s">
        <v>884</v>
      </c>
      <c r="F56" s="214">
        <v>44</v>
      </c>
      <c r="G56" s="214"/>
      <c r="H56" s="214">
        <v>21</v>
      </c>
      <c r="I56" s="209"/>
      <c r="J56" s="344"/>
      <c r="K56" s="294">
        <f>F56-H56</f>
        <v>23</v>
      </c>
      <c r="L56" s="295">
        <v>50</v>
      </c>
      <c r="M56" s="349"/>
      <c r="N56" s="225">
        <v>40</v>
      </c>
      <c r="O56" s="351"/>
      <c r="P56" s="342"/>
      <c r="Q56" s="264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14">
        <v>10</v>
      </c>
      <c r="B57" s="268">
        <v>45328</v>
      </c>
      <c r="C57" s="242"/>
      <c r="D57" s="242" t="s">
        <v>925</v>
      </c>
      <c r="E57" s="214" t="s">
        <v>884</v>
      </c>
      <c r="F57" s="214">
        <v>101</v>
      </c>
      <c r="G57" s="214">
        <v>158</v>
      </c>
      <c r="H57" s="214">
        <v>94</v>
      </c>
      <c r="I57" s="209">
        <v>5</v>
      </c>
      <c r="J57" s="293" t="s">
        <v>1067</v>
      </c>
      <c r="K57" s="294">
        <f>F57-H57</f>
        <v>7</v>
      </c>
      <c r="L57" s="295">
        <v>50</v>
      </c>
      <c r="M57" s="226">
        <f t="shared" ref="M57" si="18">(K57*N57)-L57</f>
        <v>300</v>
      </c>
      <c r="N57" s="225">
        <v>50</v>
      </c>
      <c r="O57" s="102" t="s">
        <v>593</v>
      </c>
      <c r="P57" s="268">
        <v>45328</v>
      </c>
      <c r="Q57" s="264"/>
      <c r="R57" s="140"/>
      <c r="S57" s="55" t="s">
        <v>592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14">
        <v>11</v>
      </c>
      <c r="B58" s="268">
        <v>45328</v>
      </c>
      <c r="C58" s="242"/>
      <c r="D58" s="242" t="s">
        <v>982</v>
      </c>
      <c r="E58" s="214" t="s">
        <v>602</v>
      </c>
      <c r="F58" s="214">
        <v>65</v>
      </c>
      <c r="G58" s="214">
        <v>25</v>
      </c>
      <c r="H58" s="214">
        <v>85</v>
      </c>
      <c r="I58" s="209" t="s">
        <v>983</v>
      </c>
      <c r="J58" s="293" t="s">
        <v>984</v>
      </c>
      <c r="K58" s="294">
        <f>H58-F58</f>
        <v>20</v>
      </c>
      <c r="L58" s="295">
        <v>50</v>
      </c>
      <c r="M58" s="226">
        <f t="shared" ref="M58" si="19">(K58*N58)-L58</f>
        <v>950</v>
      </c>
      <c r="N58" s="225">
        <v>50</v>
      </c>
      <c r="O58" s="102" t="s">
        <v>593</v>
      </c>
      <c r="P58" s="268">
        <v>45328</v>
      </c>
      <c r="Q58" s="264"/>
      <c r="R58" s="140"/>
      <c r="S58" s="55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14">
        <v>12</v>
      </c>
      <c r="B59" s="268">
        <v>45330</v>
      </c>
      <c r="C59" s="242"/>
      <c r="D59" s="242" t="s">
        <v>959</v>
      </c>
      <c r="E59" s="214" t="s">
        <v>602</v>
      </c>
      <c r="F59" s="214">
        <v>41.5</v>
      </c>
      <c r="G59" s="214">
        <v>9</v>
      </c>
      <c r="H59" s="214">
        <v>67.5</v>
      </c>
      <c r="I59" s="209" t="s">
        <v>1074</v>
      </c>
      <c r="J59" s="293" t="s">
        <v>1075</v>
      </c>
      <c r="K59" s="294">
        <f>H59-F59</f>
        <v>26</v>
      </c>
      <c r="L59" s="295">
        <v>50</v>
      </c>
      <c r="M59" s="226">
        <f t="shared" ref="M59" si="20">(K59*N59)-L59</f>
        <v>1250</v>
      </c>
      <c r="N59" s="225">
        <v>50</v>
      </c>
      <c r="O59" s="102" t="s">
        <v>593</v>
      </c>
      <c r="P59" s="268">
        <v>45330</v>
      </c>
      <c r="Q59" s="264"/>
      <c r="R59" s="140"/>
      <c r="S59" s="55" t="s">
        <v>784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37">
        <v>13</v>
      </c>
      <c r="B60" s="335">
        <v>45299</v>
      </c>
      <c r="C60" s="265"/>
      <c r="D60" s="265" t="s">
        <v>1076</v>
      </c>
      <c r="E60" s="211" t="s">
        <v>884</v>
      </c>
      <c r="F60" s="211" t="s">
        <v>1077</v>
      </c>
      <c r="G60" s="211"/>
      <c r="H60" s="211"/>
      <c r="I60" s="213"/>
      <c r="J60" s="333" t="s">
        <v>591</v>
      </c>
      <c r="K60" s="211"/>
      <c r="L60" s="273"/>
      <c r="M60" s="274"/>
      <c r="N60" s="211"/>
      <c r="O60" s="213"/>
      <c r="P60" s="335"/>
      <c r="Q60" s="264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38"/>
      <c r="B61" s="336"/>
      <c r="C61" s="265"/>
      <c r="D61" s="265" t="s">
        <v>1078</v>
      </c>
      <c r="E61" s="211" t="s">
        <v>884</v>
      </c>
      <c r="F61" s="211" t="s">
        <v>1079</v>
      </c>
      <c r="G61" s="211"/>
      <c r="H61" s="211"/>
      <c r="I61" s="213"/>
      <c r="J61" s="334"/>
      <c r="K61" s="211"/>
      <c r="L61" s="273"/>
      <c r="M61" s="274"/>
      <c r="N61" s="211"/>
      <c r="O61" s="213"/>
      <c r="P61" s="336"/>
      <c r="Q61" s="264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11"/>
      <c r="B62" s="271"/>
      <c r="C62" s="265"/>
      <c r="D62" s="265"/>
      <c r="E62" s="211"/>
      <c r="F62" s="211"/>
      <c r="G62" s="211"/>
      <c r="H62" s="211"/>
      <c r="I62" s="213"/>
      <c r="J62" s="213"/>
      <c r="K62" s="211"/>
      <c r="L62" s="273"/>
      <c r="M62" s="274"/>
      <c r="N62" s="211"/>
      <c r="O62" s="213"/>
      <c r="P62" s="271"/>
      <c r="Q62" s="264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11"/>
      <c r="B63" s="271"/>
      <c r="C63" s="265"/>
      <c r="D63" s="265"/>
      <c r="E63" s="211"/>
      <c r="F63" s="211"/>
      <c r="G63" s="211"/>
      <c r="H63" s="211"/>
      <c r="I63" s="213"/>
      <c r="J63" s="213"/>
      <c r="K63" s="211"/>
      <c r="L63" s="273"/>
      <c r="M63" s="274"/>
      <c r="N63" s="211"/>
      <c r="O63" s="213"/>
      <c r="P63" s="271"/>
      <c r="Q63" s="264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38.25" customHeight="1">
      <c r="A64" s="93" t="s">
        <v>614</v>
      </c>
      <c r="B64" s="148"/>
      <c r="C64" s="148"/>
      <c r="D64" s="149"/>
      <c r="E64" s="129"/>
      <c r="F64" s="6"/>
      <c r="G64" s="6"/>
      <c r="H64" s="130"/>
      <c r="I64" s="150"/>
      <c r="J64" s="1"/>
      <c r="K64" s="6"/>
      <c r="L64" s="6"/>
      <c r="M64" s="6"/>
      <c r="N64" s="1"/>
      <c r="O64" s="1"/>
      <c r="R64" s="1"/>
      <c r="S64" s="6"/>
      <c r="T64" s="1"/>
      <c r="U64" s="1"/>
      <c r="V64" s="1"/>
      <c r="W64" s="1"/>
      <c r="X64" s="1"/>
      <c r="Y64" s="6"/>
      <c r="Z64" s="1"/>
      <c r="AA64" s="1"/>
      <c r="AB64" s="1"/>
      <c r="AC64" s="1"/>
      <c r="AD64" s="1"/>
      <c r="AE64" s="6"/>
      <c r="AF64" s="1"/>
      <c r="AG64" s="1"/>
      <c r="AH64" s="1"/>
      <c r="AI64" s="1"/>
      <c r="AJ64" s="1"/>
      <c r="AK64" s="6"/>
      <c r="AL64" s="1"/>
    </row>
    <row r="65" spans="1:39" ht="38.25">
      <c r="A65" s="94" t="s">
        <v>16</v>
      </c>
      <c r="B65" s="95" t="s">
        <v>565</v>
      </c>
      <c r="C65" s="95"/>
      <c r="D65" s="96" t="s">
        <v>577</v>
      </c>
      <c r="E65" s="95" t="s">
        <v>578</v>
      </c>
      <c r="F65" s="95" t="s">
        <v>579</v>
      </c>
      <c r="G65" s="95" t="s">
        <v>580</v>
      </c>
      <c r="H65" s="95" t="s">
        <v>581</v>
      </c>
      <c r="I65" s="95" t="s">
        <v>582</v>
      </c>
      <c r="J65" s="94" t="s">
        <v>583</v>
      </c>
      <c r="K65" s="133" t="s">
        <v>601</v>
      </c>
      <c r="L65" s="134" t="s">
        <v>585</v>
      </c>
      <c r="M65" s="97" t="s">
        <v>586</v>
      </c>
      <c r="N65" s="95" t="s">
        <v>587</v>
      </c>
      <c r="O65" s="96" t="s">
        <v>588</v>
      </c>
      <c r="P65" s="222" t="s">
        <v>589</v>
      </c>
      <c r="Q65" s="224" t="s">
        <v>872</v>
      </c>
      <c r="R65" s="37"/>
      <c r="S65" s="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</row>
    <row r="66" spans="1:39" ht="14.25" customHeight="1">
      <c r="A66" s="316">
        <v>1</v>
      </c>
      <c r="B66" s="317">
        <v>45252</v>
      </c>
      <c r="C66" s="318"/>
      <c r="D66" s="318" t="s">
        <v>365</v>
      </c>
      <c r="E66" s="316" t="s">
        <v>590</v>
      </c>
      <c r="F66" s="316">
        <v>2715</v>
      </c>
      <c r="G66" s="316">
        <v>2480</v>
      </c>
      <c r="H66" s="316">
        <v>2975</v>
      </c>
      <c r="I66" s="316" t="s">
        <v>880</v>
      </c>
      <c r="J66" s="289" t="s">
        <v>981</v>
      </c>
      <c r="K66" s="289">
        <f>H66-F66</f>
        <v>260</v>
      </c>
      <c r="L66" s="290">
        <f>(F66*-0.3)/100</f>
        <v>-8.1449999999999996</v>
      </c>
      <c r="M66" s="291">
        <f t="shared" ref="M66" si="21">(K66+L66)/F66</f>
        <v>9.2764272559852673E-2</v>
      </c>
      <c r="N66" s="289" t="s">
        <v>593</v>
      </c>
      <c r="O66" s="292">
        <v>45328</v>
      </c>
      <c r="P66" s="292"/>
      <c r="Q66" s="212"/>
      <c r="R66" s="37"/>
      <c r="S66" s="37" t="s">
        <v>592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4.25" customHeight="1">
      <c r="A67" s="98">
        <v>2</v>
      </c>
      <c r="B67" s="99">
        <v>45261</v>
      </c>
      <c r="C67" s="143"/>
      <c r="D67" s="143" t="s">
        <v>406</v>
      </c>
      <c r="E67" s="98" t="s">
        <v>590</v>
      </c>
      <c r="F67" s="98" t="s">
        <v>882</v>
      </c>
      <c r="G67" s="98">
        <v>477</v>
      </c>
      <c r="H67" s="98"/>
      <c r="I67" s="98" t="s">
        <v>883</v>
      </c>
      <c r="J67" s="100" t="s">
        <v>591</v>
      </c>
      <c r="K67" s="100"/>
      <c r="L67" s="275"/>
      <c r="M67" s="219"/>
      <c r="N67" s="213"/>
      <c r="O67" s="220"/>
      <c r="P67" s="215">
        <f>VLOOKUP(D67,'MidCap Intra'!$B$11:$C$568,2,0)</f>
        <v>520.1</v>
      </c>
      <c r="Q67" s="212"/>
      <c r="R67" s="37"/>
      <c r="S67" s="37" t="s">
        <v>592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4.25" customHeight="1">
      <c r="A68" s="316">
        <v>3</v>
      </c>
      <c r="B68" s="317">
        <v>45271</v>
      </c>
      <c r="C68" s="318"/>
      <c r="D68" s="318" t="s">
        <v>447</v>
      </c>
      <c r="E68" s="316" t="s">
        <v>590</v>
      </c>
      <c r="F68" s="316">
        <v>465</v>
      </c>
      <c r="G68" s="316">
        <v>390</v>
      </c>
      <c r="H68" s="316">
        <v>517.5</v>
      </c>
      <c r="I68" s="316" t="s">
        <v>886</v>
      </c>
      <c r="J68" s="289" t="s">
        <v>977</v>
      </c>
      <c r="K68" s="289">
        <f>H68-F68</f>
        <v>52.5</v>
      </c>
      <c r="L68" s="290">
        <f>(F68*-0.3)/100</f>
        <v>-1.395</v>
      </c>
      <c r="M68" s="291">
        <f t="shared" ref="M68" si="22">(K68+L68)/F68</f>
        <v>0.10990322580645161</v>
      </c>
      <c r="N68" s="289" t="s">
        <v>593</v>
      </c>
      <c r="O68" s="292">
        <v>45328</v>
      </c>
      <c r="P68" s="292"/>
      <c r="Q68" s="212"/>
      <c r="R68" s="37"/>
      <c r="S68" s="37" t="s">
        <v>592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14.25" customHeight="1">
      <c r="A69" s="98"/>
      <c r="B69" s="99"/>
      <c r="C69" s="143"/>
      <c r="D69" s="143"/>
      <c r="E69" s="98"/>
      <c r="F69" s="98"/>
      <c r="G69" s="98"/>
      <c r="H69" s="98"/>
      <c r="I69" s="98"/>
      <c r="J69" s="100"/>
      <c r="K69" s="100"/>
      <c r="L69" s="275"/>
      <c r="M69" s="219"/>
      <c r="N69" s="213"/>
      <c r="O69" s="220"/>
      <c r="P69" s="212"/>
      <c r="Q69" s="212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</row>
    <row r="70" spans="1:39" ht="12.75" customHeight="1">
      <c r="A70" s="98"/>
      <c r="B70" s="99"/>
      <c r="C70" s="143"/>
      <c r="D70" s="143"/>
      <c r="E70" s="98"/>
      <c r="F70" s="98"/>
      <c r="G70" s="98"/>
      <c r="H70" s="98"/>
      <c r="I70" s="98"/>
      <c r="J70" s="100"/>
      <c r="K70" s="100"/>
      <c r="L70" s="275"/>
      <c r="M70" s="276"/>
      <c r="N70" s="213"/>
      <c r="O70" s="213"/>
      <c r="P70" s="212"/>
      <c r="Q70" s="212"/>
      <c r="S70" s="6"/>
      <c r="T70" s="1"/>
      <c r="U70" s="1"/>
      <c r="V70" s="1"/>
      <c r="W70" s="1"/>
      <c r="X70" s="1"/>
      <c r="Y70" s="1"/>
      <c r="Z70" s="1"/>
    </row>
    <row r="71" spans="1:39" ht="12.75" customHeight="1">
      <c r="A71" s="115" t="s">
        <v>594</v>
      </c>
      <c r="B71" s="115"/>
      <c r="C71" s="115"/>
      <c r="D71" s="115"/>
      <c r="E71" s="37"/>
      <c r="F71" s="122" t="s">
        <v>596</v>
      </c>
      <c r="G71" s="55"/>
      <c r="H71" s="55"/>
      <c r="I71" s="55"/>
      <c r="J71" s="6"/>
      <c r="K71" s="135"/>
      <c r="L71" s="136"/>
      <c r="M71" s="6"/>
      <c r="N71" s="105"/>
      <c r="O71" s="151"/>
      <c r="P71" s="1"/>
      <c r="Q71" s="233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39" ht="12.75" customHeight="1">
      <c r="A72" s="121" t="s">
        <v>595</v>
      </c>
      <c r="B72" s="115"/>
      <c r="C72" s="115"/>
      <c r="D72" s="115"/>
      <c r="E72" s="6"/>
      <c r="F72" s="122" t="s">
        <v>599</v>
      </c>
      <c r="G72" s="6"/>
      <c r="H72" s="6" t="s">
        <v>616</v>
      </c>
      <c r="I72" s="6"/>
      <c r="J72" s="1"/>
      <c r="K72" s="6"/>
      <c r="L72" s="6"/>
      <c r="M72" s="6"/>
      <c r="N72" s="1"/>
      <c r="O72" s="1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39" ht="12.75" customHeight="1">
      <c r="A73" s="121"/>
      <c r="B73" s="115"/>
      <c r="C73" s="115"/>
      <c r="D73" s="115"/>
      <c r="E73" s="6"/>
      <c r="F73" s="122"/>
      <c r="G73" s="6"/>
      <c r="H73" s="6"/>
      <c r="I73" s="6"/>
      <c r="J73" s="1"/>
      <c r="K73" s="6"/>
      <c r="L73" s="6"/>
      <c r="M73" s="6"/>
      <c r="N73" s="1"/>
      <c r="O73" s="1"/>
      <c r="R73" s="1"/>
      <c r="S73" s="55"/>
      <c r="T73" s="1"/>
      <c r="U73" s="1"/>
      <c r="V73" s="1"/>
      <c r="W73" s="1"/>
      <c r="X73" s="1"/>
      <c r="Y73" s="1"/>
      <c r="Z73" s="1"/>
      <c r="AA73" s="1"/>
    </row>
    <row r="74" spans="1:39" ht="12.75" customHeight="1">
      <c r="A74" s="121"/>
      <c r="B74" s="115"/>
      <c r="C74" s="115"/>
      <c r="D74" s="115"/>
      <c r="E74" s="6"/>
      <c r="F74" s="122"/>
      <c r="G74" s="55"/>
      <c r="H74" s="37"/>
      <c r="I74" s="55"/>
      <c r="J74" s="6"/>
      <c r="K74" s="135"/>
      <c r="L74" s="136"/>
      <c r="M74" s="6"/>
      <c r="N74" s="105"/>
      <c r="O74" s="137"/>
      <c r="P74" s="1"/>
      <c r="Q74" s="233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21"/>
      <c r="B75" s="115"/>
      <c r="C75" s="115"/>
      <c r="D75" s="115"/>
      <c r="E75" s="6"/>
      <c r="F75" s="122"/>
      <c r="G75" s="55"/>
      <c r="H75" s="37"/>
      <c r="I75" s="55"/>
      <c r="J75" s="6"/>
      <c r="K75" s="135"/>
      <c r="L75" s="136"/>
      <c r="M75" s="6"/>
      <c r="N75" s="105"/>
      <c r="O75" s="137"/>
      <c r="P75" s="1"/>
      <c r="Q75" s="233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21"/>
      <c r="B76" s="115"/>
      <c r="C76" s="115"/>
      <c r="D76" s="115"/>
      <c r="E76" s="6"/>
      <c r="F76" s="122"/>
      <c r="G76" s="55"/>
      <c r="H76" s="37"/>
      <c r="I76" s="55"/>
      <c r="J76" s="6"/>
      <c r="K76" s="135"/>
      <c r="L76" s="136"/>
      <c r="M76" s="6"/>
      <c r="N76" s="105"/>
      <c r="O76" s="137"/>
      <c r="P76" s="1"/>
      <c r="Q76" s="233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21"/>
      <c r="B77" s="115"/>
      <c r="C77" s="115"/>
      <c r="D77" s="115"/>
      <c r="E77" s="6"/>
      <c r="F77" s="122"/>
      <c r="G77" s="55"/>
      <c r="H77" s="37"/>
      <c r="I77" s="55"/>
      <c r="J77" s="6"/>
      <c r="K77" s="135"/>
      <c r="L77" s="136"/>
      <c r="M77" s="6"/>
      <c r="N77" s="105"/>
      <c r="O77" s="137"/>
      <c r="P77" s="1"/>
      <c r="Q77" s="233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1"/>
      <c r="B78" s="115"/>
      <c r="C78" s="115"/>
      <c r="D78" s="115"/>
      <c r="E78" s="6"/>
      <c r="F78" s="122"/>
      <c r="G78" s="55"/>
      <c r="H78" s="37"/>
      <c r="I78" s="55"/>
      <c r="J78" s="6"/>
      <c r="K78" s="135"/>
      <c r="L78" s="136"/>
      <c r="M78" s="6"/>
      <c r="N78" s="105"/>
      <c r="O78" s="137"/>
      <c r="P78" s="1"/>
      <c r="Q78" s="233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21"/>
      <c r="B79" s="115"/>
      <c r="C79" s="115"/>
      <c r="D79" s="115"/>
      <c r="E79" s="6"/>
      <c r="F79" s="122"/>
      <c r="G79" s="55"/>
      <c r="H79" s="37"/>
      <c r="I79" s="55"/>
      <c r="J79" s="6"/>
      <c r="K79" s="135"/>
      <c r="L79" s="136"/>
      <c r="M79" s="6"/>
      <c r="N79" s="105"/>
      <c r="O79" s="137"/>
      <c r="P79" s="1"/>
      <c r="Q79" s="23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55"/>
      <c r="B80" s="104"/>
      <c r="C80" s="104"/>
      <c r="D80" s="37"/>
      <c r="E80" s="55"/>
      <c r="F80" s="55"/>
      <c r="G80" s="55"/>
      <c r="H80" s="37"/>
      <c r="I80" s="55"/>
      <c r="J80" s="6"/>
      <c r="K80" s="135"/>
      <c r="L80" s="136"/>
      <c r="M80" s="6"/>
      <c r="N80" s="105"/>
      <c r="O80" s="137"/>
      <c r="P80" s="1"/>
      <c r="Q80" s="23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38.25" customHeight="1">
      <c r="A81" s="37"/>
      <c r="B81" s="152" t="s">
        <v>617</v>
      </c>
      <c r="C81" s="152"/>
      <c r="D81" s="152"/>
      <c r="E81" s="152"/>
      <c r="F81" s="6"/>
      <c r="G81" s="6"/>
      <c r="H81" s="131"/>
      <c r="I81" s="6"/>
      <c r="J81" s="131"/>
      <c r="K81" s="132"/>
      <c r="L81" s="6"/>
      <c r="M81" s="6"/>
      <c r="N81" s="1"/>
      <c r="O81" s="1"/>
      <c r="P81" s="1"/>
      <c r="Q81" s="23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94" t="s">
        <v>16</v>
      </c>
      <c r="B82" s="95" t="s">
        <v>565</v>
      </c>
      <c r="C82" s="95"/>
      <c r="D82" s="96" t="s">
        <v>577</v>
      </c>
      <c r="E82" s="95" t="s">
        <v>578</v>
      </c>
      <c r="F82" s="95" t="s">
        <v>579</v>
      </c>
      <c r="G82" s="95" t="s">
        <v>618</v>
      </c>
      <c r="H82" s="95" t="s">
        <v>619</v>
      </c>
      <c r="I82" s="95" t="s">
        <v>582</v>
      </c>
      <c r="J82" s="153" t="s">
        <v>583</v>
      </c>
      <c r="K82" s="95" t="s">
        <v>584</v>
      </c>
      <c r="L82" s="95" t="s">
        <v>620</v>
      </c>
      <c r="M82" s="95" t="s">
        <v>587</v>
      </c>
      <c r="N82" s="96" t="s">
        <v>588</v>
      </c>
      <c r="O82" s="1"/>
      <c r="P82" s="1"/>
      <c r="Q82" s="23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1</v>
      </c>
      <c r="B83" s="155">
        <v>41579</v>
      </c>
      <c r="C83" s="155"/>
      <c r="D83" s="156" t="s">
        <v>621</v>
      </c>
      <c r="E83" s="157" t="s">
        <v>590</v>
      </c>
      <c r="F83" s="158">
        <v>82</v>
      </c>
      <c r="G83" s="157" t="s">
        <v>622</v>
      </c>
      <c r="H83" s="157">
        <v>100</v>
      </c>
      <c r="I83" s="159">
        <v>100</v>
      </c>
      <c r="J83" s="160" t="s">
        <v>623</v>
      </c>
      <c r="K83" s="161">
        <f t="shared" ref="K83:K135" si="23">H83-F83</f>
        <v>18</v>
      </c>
      <c r="L83" s="162">
        <f t="shared" ref="L83:L135" si="24">K83/F83</f>
        <v>0.21951219512195122</v>
      </c>
      <c r="M83" s="157" t="s">
        <v>593</v>
      </c>
      <c r="N83" s="163">
        <v>42657</v>
      </c>
      <c r="O83" s="1"/>
      <c r="P83" s="1"/>
      <c r="Q83" s="23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2</v>
      </c>
      <c r="B84" s="155">
        <v>41794</v>
      </c>
      <c r="C84" s="155"/>
      <c r="D84" s="156" t="s">
        <v>624</v>
      </c>
      <c r="E84" s="157" t="s">
        <v>602</v>
      </c>
      <c r="F84" s="158">
        <v>257</v>
      </c>
      <c r="G84" s="157" t="s">
        <v>622</v>
      </c>
      <c r="H84" s="157">
        <v>300</v>
      </c>
      <c r="I84" s="159">
        <v>300</v>
      </c>
      <c r="J84" s="160" t="s">
        <v>623</v>
      </c>
      <c r="K84" s="161">
        <f t="shared" si="23"/>
        <v>43</v>
      </c>
      <c r="L84" s="162">
        <f t="shared" si="24"/>
        <v>0.16731517509727625</v>
      </c>
      <c r="M84" s="157" t="s">
        <v>593</v>
      </c>
      <c r="N84" s="163">
        <v>41822</v>
      </c>
      <c r="O84" s="1"/>
      <c r="P84" s="1"/>
      <c r="Q84" s="23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3</v>
      </c>
      <c r="B85" s="155">
        <v>41828</v>
      </c>
      <c r="C85" s="155"/>
      <c r="D85" s="156" t="s">
        <v>625</v>
      </c>
      <c r="E85" s="157" t="s">
        <v>602</v>
      </c>
      <c r="F85" s="158">
        <v>393</v>
      </c>
      <c r="G85" s="157" t="s">
        <v>622</v>
      </c>
      <c r="H85" s="157">
        <v>468</v>
      </c>
      <c r="I85" s="159">
        <v>468</v>
      </c>
      <c r="J85" s="160" t="s">
        <v>623</v>
      </c>
      <c r="K85" s="161">
        <f t="shared" si="23"/>
        <v>75</v>
      </c>
      <c r="L85" s="162">
        <f t="shared" si="24"/>
        <v>0.19083969465648856</v>
      </c>
      <c r="M85" s="157" t="s">
        <v>593</v>
      </c>
      <c r="N85" s="163">
        <v>41863</v>
      </c>
      <c r="O85" s="1"/>
      <c r="P85" s="1"/>
      <c r="Q85" s="23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4</v>
      </c>
      <c r="B86" s="155">
        <v>41857</v>
      </c>
      <c r="C86" s="155"/>
      <c r="D86" s="156" t="s">
        <v>626</v>
      </c>
      <c r="E86" s="157" t="s">
        <v>602</v>
      </c>
      <c r="F86" s="158">
        <v>205</v>
      </c>
      <c r="G86" s="157" t="s">
        <v>622</v>
      </c>
      <c r="H86" s="157">
        <v>275</v>
      </c>
      <c r="I86" s="159">
        <v>250</v>
      </c>
      <c r="J86" s="160" t="s">
        <v>623</v>
      </c>
      <c r="K86" s="161">
        <f t="shared" si="23"/>
        <v>70</v>
      </c>
      <c r="L86" s="162">
        <f t="shared" si="24"/>
        <v>0.34146341463414637</v>
      </c>
      <c r="M86" s="157" t="s">
        <v>593</v>
      </c>
      <c r="N86" s="163">
        <v>41962</v>
      </c>
      <c r="O86" s="1"/>
      <c r="P86" s="1"/>
      <c r="Q86" s="23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5</v>
      </c>
      <c r="B87" s="155">
        <v>41886</v>
      </c>
      <c r="C87" s="155"/>
      <c r="D87" s="156" t="s">
        <v>627</v>
      </c>
      <c r="E87" s="157" t="s">
        <v>602</v>
      </c>
      <c r="F87" s="158">
        <v>162</v>
      </c>
      <c r="G87" s="157" t="s">
        <v>622</v>
      </c>
      <c r="H87" s="157">
        <v>190</v>
      </c>
      <c r="I87" s="159">
        <v>190</v>
      </c>
      <c r="J87" s="160" t="s">
        <v>623</v>
      </c>
      <c r="K87" s="161">
        <f t="shared" si="23"/>
        <v>28</v>
      </c>
      <c r="L87" s="162">
        <f t="shared" si="24"/>
        <v>0.1728395061728395</v>
      </c>
      <c r="M87" s="157" t="s">
        <v>593</v>
      </c>
      <c r="N87" s="163">
        <v>42006</v>
      </c>
      <c r="O87" s="1"/>
      <c r="P87" s="1"/>
      <c r="Q87" s="23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6</v>
      </c>
      <c r="B88" s="155">
        <v>41886</v>
      </c>
      <c r="C88" s="155"/>
      <c r="D88" s="156" t="s">
        <v>628</v>
      </c>
      <c r="E88" s="157" t="s">
        <v>602</v>
      </c>
      <c r="F88" s="158">
        <v>75</v>
      </c>
      <c r="G88" s="157" t="s">
        <v>622</v>
      </c>
      <c r="H88" s="157">
        <v>91.5</v>
      </c>
      <c r="I88" s="159" t="s">
        <v>615</v>
      </c>
      <c r="J88" s="160" t="s">
        <v>629</v>
      </c>
      <c r="K88" s="161">
        <f t="shared" si="23"/>
        <v>16.5</v>
      </c>
      <c r="L88" s="162">
        <f t="shared" si="24"/>
        <v>0.22</v>
      </c>
      <c r="M88" s="157" t="s">
        <v>593</v>
      </c>
      <c r="N88" s="163">
        <v>41954</v>
      </c>
      <c r="O88" s="1"/>
      <c r="P88" s="1"/>
      <c r="Q88" s="23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7</v>
      </c>
      <c r="B89" s="155">
        <v>41913</v>
      </c>
      <c r="C89" s="155"/>
      <c r="D89" s="156" t="s">
        <v>630</v>
      </c>
      <c r="E89" s="157" t="s">
        <v>602</v>
      </c>
      <c r="F89" s="158">
        <v>850</v>
      </c>
      <c r="G89" s="157" t="s">
        <v>622</v>
      </c>
      <c r="H89" s="157">
        <v>982.5</v>
      </c>
      <c r="I89" s="159">
        <v>1050</v>
      </c>
      <c r="J89" s="160" t="s">
        <v>631</v>
      </c>
      <c r="K89" s="161">
        <f t="shared" si="23"/>
        <v>132.5</v>
      </c>
      <c r="L89" s="162">
        <f t="shared" si="24"/>
        <v>0.15588235294117647</v>
      </c>
      <c r="M89" s="157" t="s">
        <v>593</v>
      </c>
      <c r="N89" s="163">
        <v>42039</v>
      </c>
      <c r="O89" s="1"/>
      <c r="P89" s="1"/>
      <c r="Q89" s="23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8</v>
      </c>
      <c r="B90" s="155">
        <v>41913</v>
      </c>
      <c r="C90" s="155"/>
      <c r="D90" s="156" t="s">
        <v>632</v>
      </c>
      <c r="E90" s="157" t="s">
        <v>602</v>
      </c>
      <c r="F90" s="158">
        <v>475</v>
      </c>
      <c r="G90" s="157" t="s">
        <v>622</v>
      </c>
      <c r="H90" s="157">
        <v>515</v>
      </c>
      <c r="I90" s="159">
        <v>600</v>
      </c>
      <c r="J90" s="160" t="s">
        <v>633</v>
      </c>
      <c r="K90" s="161">
        <f t="shared" si="23"/>
        <v>40</v>
      </c>
      <c r="L90" s="162">
        <f t="shared" si="24"/>
        <v>8.4210526315789472E-2</v>
      </c>
      <c r="M90" s="157" t="s">
        <v>593</v>
      </c>
      <c r="N90" s="163">
        <v>41939</v>
      </c>
      <c r="O90" s="1"/>
      <c r="P90" s="1"/>
      <c r="Q90" s="23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9</v>
      </c>
      <c r="B91" s="155">
        <v>41913</v>
      </c>
      <c r="C91" s="155"/>
      <c r="D91" s="156" t="s">
        <v>634</v>
      </c>
      <c r="E91" s="157" t="s">
        <v>602</v>
      </c>
      <c r="F91" s="158">
        <v>86</v>
      </c>
      <c r="G91" s="157" t="s">
        <v>622</v>
      </c>
      <c r="H91" s="157">
        <v>99</v>
      </c>
      <c r="I91" s="159">
        <v>140</v>
      </c>
      <c r="J91" s="160" t="s">
        <v>635</v>
      </c>
      <c r="K91" s="161">
        <f t="shared" si="23"/>
        <v>13</v>
      </c>
      <c r="L91" s="162">
        <f t="shared" si="24"/>
        <v>0.15116279069767441</v>
      </c>
      <c r="M91" s="157" t="s">
        <v>593</v>
      </c>
      <c r="N91" s="163">
        <v>41939</v>
      </c>
      <c r="O91" s="1"/>
      <c r="P91" s="1"/>
      <c r="Q91" s="23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10</v>
      </c>
      <c r="B92" s="155">
        <v>41926</v>
      </c>
      <c r="C92" s="155"/>
      <c r="D92" s="156" t="s">
        <v>636</v>
      </c>
      <c r="E92" s="157" t="s">
        <v>602</v>
      </c>
      <c r="F92" s="158">
        <v>496.6</v>
      </c>
      <c r="G92" s="157" t="s">
        <v>622</v>
      </c>
      <c r="H92" s="157">
        <v>621</v>
      </c>
      <c r="I92" s="159">
        <v>580</v>
      </c>
      <c r="J92" s="160" t="s">
        <v>623</v>
      </c>
      <c r="K92" s="161">
        <f t="shared" si="23"/>
        <v>124.39999999999998</v>
      </c>
      <c r="L92" s="162">
        <f t="shared" si="24"/>
        <v>0.25050342327829234</v>
      </c>
      <c r="M92" s="157" t="s">
        <v>593</v>
      </c>
      <c r="N92" s="163">
        <v>42605</v>
      </c>
      <c r="O92" s="1"/>
      <c r="P92" s="1"/>
      <c r="Q92" s="23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11</v>
      </c>
      <c r="B93" s="155">
        <v>41926</v>
      </c>
      <c r="C93" s="155"/>
      <c r="D93" s="156" t="s">
        <v>637</v>
      </c>
      <c r="E93" s="157" t="s">
        <v>602</v>
      </c>
      <c r="F93" s="158">
        <v>2481.9</v>
      </c>
      <c r="G93" s="157" t="s">
        <v>622</v>
      </c>
      <c r="H93" s="157">
        <v>2840</v>
      </c>
      <c r="I93" s="159">
        <v>2870</v>
      </c>
      <c r="J93" s="160" t="s">
        <v>638</v>
      </c>
      <c r="K93" s="161">
        <f t="shared" si="23"/>
        <v>358.09999999999991</v>
      </c>
      <c r="L93" s="162">
        <f t="shared" si="24"/>
        <v>0.14428462065353154</v>
      </c>
      <c r="M93" s="157" t="s">
        <v>593</v>
      </c>
      <c r="N93" s="163">
        <v>42017</v>
      </c>
      <c r="O93" s="1"/>
      <c r="P93" s="1"/>
      <c r="Q93" s="23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12</v>
      </c>
      <c r="B94" s="155">
        <v>41928</v>
      </c>
      <c r="C94" s="155"/>
      <c r="D94" s="156" t="s">
        <v>639</v>
      </c>
      <c r="E94" s="157" t="s">
        <v>602</v>
      </c>
      <c r="F94" s="158">
        <v>84.5</v>
      </c>
      <c r="G94" s="157" t="s">
        <v>622</v>
      </c>
      <c r="H94" s="157">
        <v>93</v>
      </c>
      <c r="I94" s="159">
        <v>110</v>
      </c>
      <c r="J94" s="160" t="s">
        <v>640</v>
      </c>
      <c r="K94" s="161">
        <f t="shared" si="23"/>
        <v>8.5</v>
      </c>
      <c r="L94" s="162">
        <f t="shared" si="24"/>
        <v>0.10059171597633136</v>
      </c>
      <c r="M94" s="157" t="s">
        <v>593</v>
      </c>
      <c r="N94" s="163">
        <v>41939</v>
      </c>
      <c r="O94" s="1"/>
      <c r="P94" s="1"/>
      <c r="Q94" s="23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13</v>
      </c>
      <c r="B95" s="155">
        <v>41928</v>
      </c>
      <c r="C95" s="155"/>
      <c r="D95" s="156" t="s">
        <v>641</v>
      </c>
      <c r="E95" s="157" t="s">
        <v>602</v>
      </c>
      <c r="F95" s="158">
        <v>401</v>
      </c>
      <c r="G95" s="157" t="s">
        <v>622</v>
      </c>
      <c r="H95" s="157">
        <v>428</v>
      </c>
      <c r="I95" s="159">
        <v>450</v>
      </c>
      <c r="J95" s="160" t="s">
        <v>642</v>
      </c>
      <c r="K95" s="161">
        <f t="shared" si="23"/>
        <v>27</v>
      </c>
      <c r="L95" s="162">
        <f t="shared" si="24"/>
        <v>6.7331670822942641E-2</v>
      </c>
      <c r="M95" s="157" t="s">
        <v>593</v>
      </c>
      <c r="N95" s="163">
        <v>42020</v>
      </c>
      <c r="O95" s="1"/>
      <c r="P95" s="1"/>
      <c r="Q95" s="23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14</v>
      </c>
      <c r="B96" s="155">
        <v>41928</v>
      </c>
      <c r="C96" s="155"/>
      <c r="D96" s="156" t="s">
        <v>643</v>
      </c>
      <c r="E96" s="157" t="s">
        <v>602</v>
      </c>
      <c r="F96" s="158">
        <v>101</v>
      </c>
      <c r="G96" s="157" t="s">
        <v>622</v>
      </c>
      <c r="H96" s="157">
        <v>112</v>
      </c>
      <c r="I96" s="159">
        <v>120</v>
      </c>
      <c r="J96" s="160" t="s">
        <v>644</v>
      </c>
      <c r="K96" s="161">
        <f t="shared" si="23"/>
        <v>11</v>
      </c>
      <c r="L96" s="162">
        <f t="shared" si="24"/>
        <v>0.10891089108910891</v>
      </c>
      <c r="M96" s="157" t="s">
        <v>593</v>
      </c>
      <c r="N96" s="163">
        <v>41939</v>
      </c>
      <c r="O96" s="1"/>
      <c r="P96" s="1"/>
      <c r="Q96" s="23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15</v>
      </c>
      <c r="B97" s="155">
        <v>41954</v>
      </c>
      <c r="C97" s="155"/>
      <c r="D97" s="156" t="s">
        <v>645</v>
      </c>
      <c r="E97" s="157" t="s">
        <v>602</v>
      </c>
      <c r="F97" s="158">
        <v>59</v>
      </c>
      <c r="G97" s="157" t="s">
        <v>622</v>
      </c>
      <c r="H97" s="157">
        <v>76</v>
      </c>
      <c r="I97" s="159">
        <v>76</v>
      </c>
      <c r="J97" s="160" t="s">
        <v>623</v>
      </c>
      <c r="K97" s="161">
        <f t="shared" si="23"/>
        <v>17</v>
      </c>
      <c r="L97" s="162">
        <f t="shared" si="24"/>
        <v>0.28813559322033899</v>
      </c>
      <c r="M97" s="157" t="s">
        <v>593</v>
      </c>
      <c r="N97" s="163">
        <v>43032</v>
      </c>
      <c r="O97" s="1"/>
      <c r="P97" s="1"/>
      <c r="Q97" s="23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16</v>
      </c>
      <c r="B98" s="155">
        <v>41954</v>
      </c>
      <c r="C98" s="155"/>
      <c r="D98" s="156" t="s">
        <v>634</v>
      </c>
      <c r="E98" s="157" t="s">
        <v>602</v>
      </c>
      <c r="F98" s="158">
        <v>99</v>
      </c>
      <c r="G98" s="157" t="s">
        <v>622</v>
      </c>
      <c r="H98" s="157">
        <v>120</v>
      </c>
      <c r="I98" s="159">
        <v>120</v>
      </c>
      <c r="J98" s="160" t="s">
        <v>611</v>
      </c>
      <c r="K98" s="161">
        <f t="shared" si="23"/>
        <v>21</v>
      </c>
      <c r="L98" s="162">
        <f t="shared" si="24"/>
        <v>0.21212121212121213</v>
      </c>
      <c r="M98" s="157" t="s">
        <v>593</v>
      </c>
      <c r="N98" s="163">
        <v>41960</v>
      </c>
      <c r="O98" s="1"/>
      <c r="P98" s="1"/>
      <c r="Q98" s="23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17</v>
      </c>
      <c r="B99" s="155">
        <v>41956</v>
      </c>
      <c r="C99" s="155"/>
      <c r="D99" s="156" t="s">
        <v>646</v>
      </c>
      <c r="E99" s="157" t="s">
        <v>602</v>
      </c>
      <c r="F99" s="158">
        <v>22</v>
      </c>
      <c r="G99" s="157" t="s">
        <v>622</v>
      </c>
      <c r="H99" s="157">
        <v>33.549999999999997</v>
      </c>
      <c r="I99" s="159">
        <v>32</v>
      </c>
      <c r="J99" s="160" t="s">
        <v>647</v>
      </c>
      <c r="K99" s="161">
        <f t="shared" si="23"/>
        <v>11.549999999999997</v>
      </c>
      <c r="L99" s="162">
        <f t="shared" si="24"/>
        <v>0.52499999999999991</v>
      </c>
      <c r="M99" s="157" t="s">
        <v>593</v>
      </c>
      <c r="N99" s="163">
        <v>42188</v>
      </c>
      <c r="O99" s="1"/>
      <c r="P99" s="1"/>
      <c r="Q99" s="23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18</v>
      </c>
      <c r="B100" s="155">
        <v>41976</v>
      </c>
      <c r="C100" s="155"/>
      <c r="D100" s="156" t="s">
        <v>648</v>
      </c>
      <c r="E100" s="157" t="s">
        <v>602</v>
      </c>
      <c r="F100" s="158">
        <v>440</v>
      </c>
      <c r="G100" s="157" t="s">
        <v>622</v>
      </c>
      <c r="H100" s="157">
        <v>520</v>
      </c>
      <c r="I100" s="159">
        <v>520</v>
      </c>
      <c r="J100" s="160" t="s">
        <v>649</v>
      </c>
      <c r="K100" s="161">
        <f t="shared" si="23"/>
        <v>80</v>
      </c>
      <c r="L100" s="162">
        <f t="shared" si="24"/>
        <v>0.18181818181818182</v>
      </c>
      <c r="M100" s="157" t="s">
        <v>593</v>
      </c>
      <c r="N100" s="163">
        <v>42208</v>
      </c>
      <c r="O100" s="1"/>
      <c r="P100" s="1"/>
      <c r="Q100" s="23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19</v>
      </c>
      <c r="B101" s="155">
        <v>41976</v>
      </c>
      <c r="C101" s="155"/>
      <c r="D101" s="156" t="s">
        <v>650</v>
      </c>
      <c r="E101" s="157" t="s">
        <v>602</v>
      </c>
      <c r="F101" s="158">
        <v>360</v>
      </c>
      <c r="G101" s="157" t="s">
        <v>622</v>
      </c>
      <c r="H101" s="157">
        <v>427</v>
      </c>
      <c r="I101" s="159">
        <v>425</v>
      </c>
      <c r="J101" s="160" t="s">
        <v>651</v>
      </c>
      <c r="K101" s="161">
        <f t="shared" si="23"/>
        <v>67</v>
      </c>
      <c r="L101" s="162">
        <f t="shared" si="24"/>
        <v>0.18611111111111112</v>
      </c>
      <c r="M101" s="157" t="s">
        <v>593</v>
      </c>
      <c r="N101" s="163">
        <v>42058</v>
      </c>
      <c r="O101" s="1"/>
      <c r="P101" s="1"/>
      <c r="Q101" s="23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20</v>
      </c>
      <c r="B102" s="155">
        <v>42012</v>
      </c>
      <c r="C102" s="155"/>
      <c r="D102" s="156" t="s">
        <v>652</v>
      </c>
      <c r="E102" s="157" t="s">
        <v>602</v>
      </c>
      <c r="F102" s="158">
        <v>360</v>
      </c>
      <c r="G102" s="157" t="s">
        <v>622</v>
      </c>
      <c r="H102" s="157">
        <v>455</v>
      </c>
      <c r="I102" s="159">
        <v>420</v>
      </c>
      <c r="J102" s="160" t="s">
        <v>653</v>
      </c>
      <c r="K102" s="161">
        <f t="shared" si="23"/>
        <v>95</v>
      </c>
      <c r="L102" s="162">
        <f t="shared" si="24"/>
        <v>0.2638888888888889</v>
      </c>
      <c r="M102" s="157" t="s">
        <v>593</v>
      </c>
      <c r="N102" s="163">
        <v>42024</v>
      </c>
      <c r="O102" s="1"/>
      <c r="P102" s="1"/>
      <c r="Q102" s="23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21</v>
      </c>
      <c r="B103" s="155">
        <v>42012</v>
      </c>
      <c r="C103" s="155"/>
      <c r="D103" s="156" t="s">
        <v>654</v>
      </c>
      <c r="E103" s="157" t="s">
        <v>602</v>
      </c>
      <c r="F103" s="158">
        <v>130</v>
      </c>
      <c r="G103" s="157"/>
      <c r="H103" s="157">
        <v>175.5</v>
      </c>
      <c r="I103" s="159">
        <v>165</v>
      </c>
      <c r="J103" s="160" t="s">
        <v>655</v>
      </c>
      <c r="K103" s="161">
        <f t="shared" si="23"/>
        <v>45.5</v>
      </c>
      <c r="L103" s="162">
        <f t="shared" si="24"/>
        <v>0.35</v>
      </c>
      <c r="M103" s="157" t="s">
        <v>593</v>
      </c>
      <c r="N103" s="163">
        <v>43088</v>
      </c>
      <c r="O103" s="1"/>
      <c r="P103" s="1"/>
      <c r="Q103" s="23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22</v>
      </c>
      <c r="B104" s="155">
        <v>42040</v>
      </c>
      <c r="C104" s="155"/>
      <c r="D104" s="156" t="s">
        <v>403</v>
      </c>
      <c r="E104" s="157" t="s">
        <v>590</v>
      </c>
      <c r="F104" s="158">
        <v>98</v>
      </c>
      <c r="G104" s="157"/>
      <c r="H104" s="157">
        <v>120</v>
      </c>
      <c r="I104" s="159">
        <v>120</v>
      </c>
      <c r="J104" s="160" t="s">
        <v>623</v>
      </c>
      <c r="K104" s="161">
        <f t="shared" si="23"/>
        <v>22</v>
      </c>
      <c r="L104" s="162">
        <f t="shared" si="24"/>
        <v>0.22448979591836735</v>
      </c>
      <c r="M104" s="157" t="s">
        <v>593</v>
      </c>
      <c r="N104" s="163">
        <v>42753</v>
      </c>
      <c r="O104" s="1"/>
      <c r="P104" s="1"/>
      <c r="Q104" s="23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23</v>
      </c>
      <c r="B105" s="155">
        <v>42040</v>
      </c>
      <c r="C105" s="155"/>
      <c r="D105" s="156" t="s">
        <v>656</v>
      </c>
      <c r="E105" s="157" t="s">
        <v>590</v>
      </c>
      <c r="F105" s="158">
        <v>196</v>
      </c>
      <c r="G105" s="157"/>
      <c r="H105" s="157">
        <v>262</v>
      </c>
      <c r="I105" s="159">
        <v>255</v>
      </c>
      <c r="J105" s="160" t="s">
        <v>623</v>
      </c>
      <c r="K105" s="161">
        <f t="shared" si="23"/>
        <v>66</v>
      </c>
      <c r="L105" s="162">
        <f t="shared" si="24"/>
        <v>0.33673469387755101</v>
      </c>
      <c r="M105" s="157" t="s">
        <v>593</v>
      </c>
      <c r="N105" s="163">
        <v>42599</v>
      </c>
      <c r="O105" s="1"/>
      <c r="P105" s="1"/>
      <c r="Q105" s="23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64">
        <v>24</v>
      </c>
      <c r="B106" s="165">
        <v>42067</v>
      </c>
      <c r="C106" s="165"/>
      <c r="D106" s="166" t="s">
        <v>402</v>
      </c>
      <c r="E106" s="167" t="s">
        <v>590</v>
      </c>
      <c r="F106" s="168">
        <v>235</v>
      </c>
      <c r="G106" s="168"/>
      <c r="H106" s="169">
        <v>77</v>
      </c>
      <c r="I106" s="169" t="s">
        <v>657</v>
      </c>
      <c r="J106" s="170" t="s">
        <v>658</v>
      </c>
      <c r="K106" s="171">
        <f t="shared" si="23"/>
        <v>-158</v>
      </c>
      <c r="L106" s="172">
        <f t="shared" si="24"/>
        <v>-0.67234042553191486</v>
      </c>
      <c r="M106" s="168" t="s">
        <v>603</v>
      </c>
      <c r="N106" s="165">
        <v>43522</v>
      </c>
      <c r="O106" s="1"/>
      <c r="P106" s="1"/>
      <c r="Q106" s="23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25</v>
      </c>
      <c r="B107" s="155">
        <v>42067</v>
      </c>
      <c r="C107" s="155"/>
      <c r="D107" s="156" t="s">
        <v>659</v>
      </c>
      <c r="E107" s="157" t="s">
        <v>590</v>
      </c>
      <c r="F107" s="158">
        <v>185</v>
      </c>
      <c r="G107" s="157"/>
      <c r="H107" s="157">
        <v>224</v>
      </c>
      <c r="I107" s="159" t="s">
        <v>660</v>
      </c>
      <c r="J107" s="160" t="s">
        <v>623</v>
      </c>
      <c r="K107" s="161">
        <f t="shared" si="23"/>
        <v>39</v>
      </c>
      <c r="L107" s="162">
        <f t="shared" si="24"/>
        <v>0.21081081081081082</v>
      </c>
      <c r="M107" s="157" t="s">
        <v>593</v>
      </c>
      <c r="N107" s="163">
        <v>42647</v>
      </c>
      <c r="O107" s="1"/>
      <c r="P107" s="1"/>
      <c r="Q107" s="23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64">
        <v>26</v>
      </c>
      <c r="B108" s="165">
        <v>42090</v>
      </c>
      <c r="C108" s="165"/>
      <c r="D108" s="173" t="s">
        <v>661</v>
      </c>
      <c r="E108" s="168" t="s">
        <v>590</v>
      </c>
      <c r="F108" s="168">
        <v>49.5</v>
      </c>
      <c r="G108" s="169"/>
      <c r="H108" s="169">
        <v>15.85</v>
      </c>
      <c r="I108" s="169">
        <v>67</v>
      </c>
      <c r="J108" s="170" t="s">
        <v>662</v>
      </c>
      <c r="K108" s="169">
        <f t="shared" si="23"/>
        <v>-33.65</v>
      </c>
      <c r="L108" s="174">
        <f t="shared" si="24"/>
        <v>-0.67979797979797973</v>
      </c>
      <c r="M108" s="168" t="s">
        <v>603</v>
      </c>
      <c r="N108" s="175">
        <v>43627</v>
      </c>
      <c r="O108" s="1"/>
      <c r="P108" s="1"/>
      <c r="Q108" s="23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27</v>
      </c>
      <c r="B109" s="155">
        <v>42093</v>
      </c>
      <c r="C109" s="155"/>
      <c r="D109" s="156" t="s">
        <v>663</v>
      </c>
      <c r="E109" s="157" t="s">
        <v>590</v>
      </c>
      <c r="F109" s="158">
        <v>183.5</v>
      </c>
      <c r="G109" s="157"/>
      <c r="H109" s="157">
        <v>219</v>
      </c>
      <c r="I109" s="159">
        <v>218</v>
      </c>
      <c r="J109" s="160" t="s">
        <v>664</v>
      </c>
      <c r="K109" s="161">
        <f t="shared" si="23"/>
        <v>35.5</v>
      </c>
      <c r="L109" s="162">
        <f t="shared" si="24"/>
        <v>0.19346049046321526</v>
      </c>
      <c r="M109" s="157" t="s">
        <v>593</v>
      </c>
      <c r="N109" s="163">
        <v>42103</v>
      </c>
      <c r="O109" s="1"/>
      <c r="P109" s="1"/>
      <c r="Q109" s="23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28</v>
      </c>
      <c r="B110" s="155">
        <v>42114</v>
      </c>
      <c r="C110" s="155"/>
      <c r="D110" s="156" t="s">
        <v>665</v>
      </c>
      <c r="E110" s="157" t="s">
        <v>590</v>
      </c>
      <c r="F110" s="158">
        <f>(227+237)/2</f>
        <v>232</v>
      </c>
      <c r="G110" s="157"/>
      <c r="H110" s="157">
        <v>298</v>
      </c>
      <c r="I110" s="159">
        <v>298</v>
      </c>
      <c r="J110" s="160" t="s">
        <v>623</v>
      </c>
      <c r="K110" s="161">
        <f t="shared" si="23"/>
        <v>66</v>
      </c>
      <c r="L110" s="162">
        <f t="shared" si="24"/>
        <v>0.28448275862068967</v>
      </c>
      <c r="M110" s="157" t="s">
        <v>593</v>
      </c>
      <c r="N110" s="163">
        <v>42823</v>
      </c>
      <c r="O110" s="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29</v>
      </c>
      <c r="B111" s="155">
        <v>42128</v>
      </c>
      <c r="C111" s="155"/>
      <c r="D111" s="156" t="s">
        <v>666</v>
      </c>
      <c r="E111" s="157" t="s">
        <v>602</v>
      </c>
      <c r="F111" s="158">
        <v>385</v>
      </c>
      <c r="G111" s="157"/>
      <c r="H111" s="157">
        <f>212.5+331</f>
        <v>543.5</v>
      </c>
      <c r="I111" s="159">
        <v>510</v>
      </c>
      <c r="J111" s="160" t="s">
        <v>667</v>
      </c>
      <c r="K111" s="161">
        <f t="shared" si="23"/>
        <v>158.5</v>
      </c>
      <c r="L111" s="162">
        <f t="shared" si="24"/>
        <v>0.41168831168831171</v>
      </c>
      <c r="M111" s="157" t="s">
        <v>593</v>
      </c>
      <c r="N111" s="163">
        <v>42235</v>
      </c>
      <c r="O111" s="1"/>
      <c r="P111" s="1"/>
      <c r="Q111" s="23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30</v>
      </c>
      <c r="B112" s="155">
        <v>42128</v>
      </c>
      <c r="C112" s="155"/>
      <c r="D112" s="156" t="s">
        <v>668</v>
      </c>
      <c r="E112" s="157" t="s">
        <v>602</v>
      </c>
      <c r="F112" s="158">
        <v>115.5</v>
      </c>
      <c r="G112" s="157"/>
      <c r="H112" s="157">
        <v>146</v>
      </c>
      <c r="I112" s="159">
        <v>142</v>
      </c>
      <c r="J112" s="160" t="s">
        <v>669</v>
      </c>
      <c r="K112" s="161">
        <f t="shared" si="23"/>
        <v>30.5</v>
      </c>
      <c r="L112" s="162">
        <f t="shared" si="24"/>
        <v>0.26406926406926406</v>
      </c>
      <c r="M112" s="157" t="s">
        <v>593</v>
      </c>
      <c r="N112" s="163">
        <v>42202</v>
      </c>
      <c r="O112" s="1"/>
      <c r="P112" s="1"/>
      <c r="Q112" s="23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31</v>
      </c>
      <c r="B113" s="155">
        <v>42151</v>
      </c>
      <c r="C113" s="155"/>
      <c r="D113" s="156" t="s">
        <v>540</v>
      </c>
      <c r="E113" s="157" t="s">
        <v>602</v>
      </c>
      <c r="F113" s="158">
        <v>237.5</v>
      </c>
      <c r="G113" s="157"/>
      <c r="H113" s="157">
        <v>279.5</v>
      </c>
      <c r="I113" s="159">
        <v>278</v>
      </c>
      <c r="J113" s="160" t="s">
        <v>623</v>
      </c>
      <c r="K113" s="161">
        <f t="shared" si="23"/>
        <v>42</v>
      </c>
      <c r="L113" s="162">
        <f t="shared" si="24"/>
        <v>0.17684210526315788</v>
      </c>
      <c r="M113" s="157" t="s">
        <v>593</v>
      </c>
      <c r="N113" s="163">
        <v>42222</v>
      </c>
      <c r="O113" s="1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32</v>
      </c>
      <c r="B114" s="155">
        <v>42174</v>
      </c>
      <c r="C114" s="155"/>
      <c r="D114" s="156" t="s">
        <v>641</v>
      </c>
      <c r="E114" s="157" t="s">
        <v>590</v>
      </c>
      <c r="F114" s="158">
        <v>340</v>
      </c>
      <c r="G114" s="157"/>
      <c r="H114" s="157">
        <v>448</v>
      </c>
      <c r="I114" s="159">
        <v>448</v>
      </c>
      <c r="J114" s="160" t="s">
        <v>623</v>
      </c>
      <c r="K114" s="161">
        <f t="shared" si="23"/>
        <v>108</v>
      </c>
      <c r="L114" s="162">
        <f t="shared" si="24"/>
        <v>0.31764705882352939</v>
      </c>
      <c r="M114" s="157" t="s">
        <v>593</v>
      </c>
      <c r="N114" s="163">
        <v>43018</v>
      </c>
      <c r="O114" s="1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33</v>
      </c>
      <c r="B115" s="155">
        <v>42191</v>
      </c>
      <c r="C115" s="155"/>
      <c r="D115" s="156" t="s">
        <v>670</v>
      </c>
      <c r="E115" s="157" t="s">
        <v>590</v>
      </c>
      <c r="F115" s="158">
        <v>390</v>
      </c>
      <c r="G115" s="157"/>
      <c r="H115" s="157">
        <v>460</v>
      </c>
      <c r="I115" s="159">
        <v>460</v>
      </c>
      <c r="J115" s="160" t="s">
        <v>623</v>
      </c>
      <c r="K115" s="161">
        <f t="shared" si="23"/>
        <v>70</v>
      </c>
      <c r="L115" s="162">
        <f t="shared" si="24"/>
        <v>0.17948717948717949</v>
      </c>
      <c r="M115" s="157" t="s">
        <v>593</v>
      </c>
      <c r="N115" s="163">
        <v>42478</v>
      </c>
      <c r="O115" s="1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64">
        <v>34</v>
      </c>
      <c r="B116" s="165">
        <v>42195</v>
      </c>
      <c r="C116" s="165"/>
      <c r="D116" s="166" t="s">
        <v>671</v>
      </c>
      <c r="E116" s="167" t="s">
        <v>590</v>
      </c>
      <c r="F116" s="168">
        <v>122.5</v>
      </c>
      <c r="G116" s="168"/>
      <c r="H116" s="169">
        <v>61</v>
      </c>
      <c r="I116" s="169">
        <v>172</v>
      </c>
      <c r="J116" s="170" t="s">
        <v>672</v>
      </c>
      <c r="K116" s="171">
        <f t="shared" si="23"/>
        <v>-61.5</v>
      </c>
      <c r="L116" s="172">
        <f t="shared" si="24"/>
        <v>-0.50204081632653064</v>
      </c>
      <c r="M116" s="168" t="s">
        <v>603</v>
      </c>
      <c r="N116" s="165">
        <v>43333</v>
      </c>
      <c r="O116" s="1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35</v>
      </c>
      <c r="B117" s="155">
        <v>42219</v>
      </c>
      <c r="C117" s="155"/>
      <c r="D117" s="156" t="s">
        <v>673</v>
      </c>
      <c r="E117" s="157" t="s">
        <v>590</v>
      </c>
      <c r="F117" s="158">
        <v>297.5</v>
      </c>
      <c r="G117" s="157"/>
      <c r="H117" s="157">
        <v>350</v>
      </c>
      <c r="I117" s="159">
        <v>360</v>
      </c>
      <c r="J117" s="160" t="s">
        <v>674</v>
      </c>
      <c r="K117" s="161">
        <f t="shared" si="23"/>
        <v>52.5</v>
      </c>
      <c r="L117" s="162">
        <f t="shared" si="24"/>
        <v>0.17647058823529413</v>
      </c>
      <c r="M117" s="157" t="s">
        <v>593</v>
      </c>
      <c r="N117" s="163">
        <v>42232</v>
      </c>
      <c r="O117" s="1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36</v>
      </c>
      <c r="B118" s="155">
        <v>42219</v>
      </c>
      <c r="C118" s="155"/>
      <c r="D118" s="156" t="s">
        <v>675</v>
      </c>
      <c r="E118" s="157" t="s">
        <v>590</v>
      </c>
      <c r="F118" s="158">
        <v>115.5</v>
      </c>
      <c r="G118" s="157"/>
      <c r="H118" s="157">
        <v>149</v>
      </c>
      <c r="I118" s="159">
        <v>140</v>
      </c>
      <c r="J118" s="160" t="s">
        <v>676</v>
      </c>
      <c r="K118" s="161">
        <f t="shared" si="23"/>
        <v>33.5</v>
      </c>
      <c r="L118" s="162">
        <f t="shared" si="24"/>
        <v>0.29004329004329005</v>
      </c>
      <c r="M118" s="157" t="s">
        <v>593</v>
      </c>
      <c r="N118" s="163">
        <v>42740</v>
      </c>
      <c r="O118" s="1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37</v>
      </c>
      <c r="B119" s="155">
        <v>42251</v>
      </c>
      <c r="C119" s="155"/>
      <c r="D119" s="156" t="s">
        <v>540</v>
      </c>
      <c r="E119" s="157" t="s">
        <v>590</v>
      </c>
      <c r="F119" s="158">
        <v>226</v>
      </c>
      <c r="G119" s="157"/>
      <c r="H119" s="157">
        <v>292</v>
      </c>
      <c r="I119" s="159">
        <v>292</v>
      </c>
      <c r="J119" s="160" t="s">
        <v>677</v>
      </c>
      <c r="K119" s="161">
        <f t="shared" si="23"/>
        <v>66</v>
      </c>
      <c r="L119" s="162">
        <f t="shared" si="24"/>
        <v>0.29203539823008851</v>
      </c>
      <c r="M119" s="157" t="s">
        <v>593</v>
      </c>
      <c r="N119" s="163">
        <v>42286</v>
      </c>
      <c r="O119" s="1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38</v>
      </c>
      <c r="B120" s="155">
        <v>42254</v>
      </c>
      <c r="C120" s="155"/>
      <c r="D120" s="156" t="s">
        <v>665</v>
      </c>
      <c r="E120" s="157" t="s">
        <v>590</v>
      </c>
      <c r="F120" s="158">
        <v>232.5</v>
      </c>
      <c r="G120" s="157"/>
      <c r="H120" s="157">
        <v>312.5</v>
      </c>
      <c r="I120" s="159">
        <v>310</v>
      </c>
      <c r="J120" s="160" t="s">
        <v>623</v>
      </c>
      <c r="K120" s="161">
        <f t="shared" si="23"/>
        <v>80</v>
      </c>
      <c r="L120" s="162">
        <f t="shared" si="24"/>
        <v>0.34408602150537637</v>
      </c>
      <c r="M120" s="157" t="s">
        <v>593</v>
      </c>
      <c r="N120" s="163">
        <v>42823</v>
      </c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39</v>
      </c>
      <c r="B121" s="155">
        <v>42268</v>
      </c>
      <c r="C121" s="155"/>
      <c r="D121" s="156" t="s">
        <v>678</v>
      </c>
      <c r="E121" s="157" t="s">
        <v>590</v>
      </c>
      <c r="F121" s="158">
        <v>196.5</v>
      </c>
      <c r="G121" s="157"/>
      <c r="H121" s="157">
        <v>238</v>
      </c>
      <c r="I121" s="159">
        <v>238</v>
      </c>
      <c r="J121" s="160" t="s">
        <v>677</v>
      </c>
      <c r="K121" s="161">
        <f t="shared" si="23"/>
        <v>41.5</v>
      </c>
      <c r="L121" s="162">
        <f t="shared" si="24"/>
        <v>0.21119592875318066</v>
      </c>
      <c r="M121" s="157" t="s">
        <v>593</v>
      </c>
      <c r="N121" s="163">
        <v>42291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40</v>
      </c>
      <c r="B122" s="155">
        <v>42271</v>
      </c>
      <c r="C122" s="155"/>
      <c r="D122" s="156" t="s">
        <v>621</v>
      </c>
      <c r="E122" s="157" t="s">
        <v>590</v>
      </c>
      <c r="F122" s="158">
        <v>65</v>
      </c>
      <c r="G122" s="157"/>
      <c r="H122" s="157">
        <v>82</v>
      </c>
      <c r="I122" s="159">
        <v>82</v>
      </c>
      <c r="J122" s="160" t="s">
        <v>677</v>
      </c>
      <c r="K122" s="161">
        <f t="shared" si="23"/>
        <v>17</v>
      </c>
      <c r="L122" s="162">
        <f t="shared" si="24"/>
        <v>0.26153846153846155</v>
      </c>
      <c r="M122" s="157" t="s">
        <v>593</v>
      </c>
      <c r="N122" s="163">
        <v>42578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41</v>
      </c>
      <c r="B123" s="155">
        <v>42291</v>
      </c>
      <c r="C123" s="155"/>
      <c r="D123" s="156" t="s">
        <v>679</v>
      </c>
      <c r="E123" s="157" t="s">
        <v>590</v>
      </c>
      <c r="F123" s="158">
        <v>144</v>
      </c>
      <c r="G123" s="157"/>
      <c r="H123" s="157">
        <v>182.5</v>
      </c>
      <c r="I123" s="159">
        <v>181</v>
      </c>
      <c r="J123" s="160" t="s">
        <v>677</v>
      </c>
      <c r="K123" s="161">
        <f t="shared" si="23"/>
        <v>38.5</v>
      </c>
      <c r="L123" s="162">
        <f t="shared" si="24"/>
        <v>0.2673611111111111</v>
      </c>
      <c r="M123" s="157" t="s">
        <v>593</v>
      </c>
      <c r="N123" s="163">
        <v>42817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42</v>
      </c>
      <c r="B124" s="155">
        <v>42291</v>
      </c>
      <c r="C124" s="155"/>
      <c r="D124" s="156" t="s">
        <v>680</v>
      </c>
      <c r="E124" s="157" t="s">
        <v>590</v>
      </c>
      <c r="F124" s="158">
        <v>264</v>
      </c>
      <c r="G124" s="157"/>
      <c r="H124" s="157">
        <v>311</v>
      </c>
      <c r="I124" s="159">
        <v>311</v>
      </c>
      <c r="J124" s="160" t="s">
        <v>677</v>
      </c>
      <c r="K124" s="161">
        <f t="shared" si="23"/>
        <v>47</v>
      </c>
      <c r="L124" s="162">
        <f t="shared" si="24"/>
        <v>0.17803030303030304</v>
      </c>
      <c r="M124" s="157" t="s">
        <v>593</v>
      </c>
      <c r="N124" s="163">
        <v>42604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43</v>
      </c>
      <c r="B125" s="155">
        <v>42318</v>
      </c>
      <c r="C125" s="155"/>
      <c r="D125" s="156" t="s">
        <v>681</v>
      </c>
      <c r="E125" s="157" t="s">
        <v>602</v>
      </c>
      <c r="F125" s="158">
        <v>549.5</v>
      </c>
      <c r="G125" s="157"/>
      <c r="H125" s="157">
        <v>630</v>
      </c>
      <c r="I125" s="159">
        <v>630</v>
      </c>
      <c r="J125" s="160" t="s">
        <v>677</v>
      </c>
      <c r="K125" s="161">
        <f t="shared" si="23"/>
        <v>80.5</v>
      </c>
      <c r="L125" s="162">
        <f t="shared" si="24"/>
        <v>0.1464968152866242</v>
      </c>
      <c r="M125" s="157" t="s">
        <v>593</v>
      </c>
      <c r="N125" s="163">
        <v>42419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44</v>
      </c>
      <c r="B126" s="155">
        <v>42342</v>
      </c>
      <c r="C126" s="155"/>
      <c r="D126" s="156" t="s">
        <v>682</v>
      </c>
      <c r="E126" s="157" t="s">
        <v>590</v>
      </c>
      <c r="F126" s="158">
        <v>1027.5</v>
      </c>
      <c r="G126" s="157"/>
      <c r="H126" s="157">
        <v>1315</v>
      </c>
      <c r="I126" s="159">
        <v>1250</v>
      </c>
      <c r="J126" s="160" t="s">
        <v>677</v>
      </c>
      <c r="K126" s="161">
        <f t="shared" si="23"/>
        <v>287.5</v>
      </c>
      <c r="L126" s="162">
        <f t="shared" si="24"/>
        <v>0.27980535279805352</v>
      </c>
      <c r="M126" s="157" t="s">
        <v>593</v>
      </c>
      <c r="N126" s="163">
        <v>43244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45</v>
      </c>
      <c r="B127" s="155">
        <v>42367</v>
      </c>
      <c r="C127" s="155"/>
      <c r="D127" s="156" t="s">
        <v>683</v>
      </c>
      <c r="E127" s="157" t="s">
        <v>590</v>
      </c>
      <c r="F127" s="158">
        <v>465</v>
      </c>
      <c r="G127" s="157"/>
      <c r="H127" s="157">
        <v>540</v>
      </c>
      <c r="I127" s="159">
        <v>540</v>
      </c>
      <c r="J127" s="160" t="s">
        <v>677</v>
      </c>
      <c r="K127" s="161">
        <f t="shared" si="23"/>
        <v>75</v>
      </c>
      <c r="L127" s="162">
        <f t="shared" si="24"/>
        <v>0.16129032258064516</v>
      </c>
      <c r="M127" s="157" t="s">
        <v>593</v>
      </c>
      <c r="N127" s="163">
        <v>42530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46</v>
      </c>
      <c r="B128" s="155">
        <v>42380</v>
      </c>
      <c r="C128" s="155"/>
      <c r="D128" s="156" t="s">
        <v>403</v>
      </c>
      <c r="E128" s="157" t="s">
        <v>602</v>
      </c>
      <c r="F128" s="158">
        <v>81</v>
      </c>
      <c r="G128" s="157"/>
      <c r="H128" s="157">
        <v>110</v>
      </c>
      <c r="I128" s="159">
        <v>110</v>
      </c>
      <c r="J128" s="160" t="s">
        <v>677</v>
      </c>
      <c r="K128" s="161">
        <f t="shared" si="23"/>
        <v>29</v>
      </c>
      <c r="L128" s="162">
        <f t="shared" si="24"/>
        <v>0.35802469135802467</v>
      </c>
      <c r="M128" s="157" t="s">
        <v>593</v>
      </c>
      <c r="N128" s="163">
        <v>42745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47</v>
      </c>
      <c r="B129" s="155">
        <v>42382</v>
      </c>
      <c r="C129" s="155"/>
      <c r="D129" s="156" t="s">
        <v>684</v>
      </c>
      <c r="E129" s="157" t="s">
        <v>602</v>
      </c>
      <c r="F129" s="158">
        <v>417.5</v>
      </c>
      <c r="G129" s="157"/>
      <c r="H129" s="157">
        <v>547</v>
      </c>
      <c r="I129" s="159">
        <v>535</v>
      </c>
      <c r="J129" s="160" t="s">
        <v>677</v>
      </c>
      <c r="K129" s="161">
        <f t="shared" si="23"/>
        <v>129.5</v>
      </c>
      <c r="L129" s="162">
        <f t="shared" si="24"/>
        <v>0.31017964071856285</v>
      </c>
      <c r="M129" s="157" t="s">
        <v>593</v>
      </c>
      <c r="N129" s="163">
        <v>42578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48</v>
      </c>
      <c r="B130" s="155">
        <v>42408</v>
      </c>
      <c r="C130" s="155"/>
      <c r="D130" s="156" t="s">
        <v>685</v>
      </c>
      <c r="E130" s="157" t="s">
        <v>590</v>
      </c>
      <c r="F130" s="158">
        <v>650</v>
      </c>
      <c r="G130" s="157"/>
      <c r="H130" s="157">
        <v>800</v>
      </c>
      <c r="I130" s="159">
        <v>800</v>
      </c>
      <c r="J130" s="160" t="s">
        <v>677</v>
      </c>
      <c r="K130" s="161">
        <f t="shared" si="23"/>
        <v>150</v>
      </c>
      <c r="L130" s="162">
        <f t="shared" si="24"/>
        <v>0.23076923076923078</v>
      </c>
      <c r="M130" s="157" t="s">
        <v>593</v>
      </c>
      <c r="N130" s="163">
        <v>43154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49</v>
      </c>
      <c r="B131" s="155">
        <v>42433</v>
      </c>
      <c r="C131" s="155"/>
      <c r="D131" s="156" t="s">
        <v>237</v>
      </c>
      <c r="E131" s="157" t="s">
        <v>590</v>
      </c>
      <c r="F131" s="158">
        <v>437.5</v>
      </c>
      <c r="G131" s="157"/>
      <c r="H131" s="157">
        <v>504.5</v>
      </c>
      <c r="I131" s="159">
        <v>522</v>
      </c>
      <c r="J131" s="160" t="s">
        <v>686</v>
      </c>
      <c r="K131" s="161">
        <f t="shared" si="23"/>
        <v>67</v>
      </c>
      <c r="L131" s="162">
        <f t="shared" si="24"/>
        <v>0.15314285714285714</v>
      </c>
      <c r="M131" s="157" t="s">
        <v>593</v>
      </c>
      <c r="N131" s="163">
        <v>42480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50</v>
      </c>
      <c r="B132" s="155">
        <v>42438</v>
      </c>
      <c r="C132" s="155"/>
      <c r="D132" s="156" t="s">
        <v>687</v>
      </c>
      <c r="E132" s="157" t="s">
        <v>590</v>
      </c>
      <c r="F132" s="158">
        <v>189.5</v>
      </c>
      <c r="G132" s="157"/>
      <c r="H132" s="157">
        <v>218</v>
      </c>
      <c r="I132" s="159">
        <v>218</v>
      </c>
      <c r="J132" s="160" t="s">
        <v>677</v>
      </c>
      <c r="K132" s="161">
        <f t="shared" si="23"/>
        <v>28.5</v>
      </c>
      <c r="L132" s="162">
        <f t="shared" si="24"/>
        <v>0.15039577836411611</v>
      </c>
      <c r="M132" s="157" t="s">
        <v>593</v>
      </c>
      <c r="N132" s="163">
        <v>43034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4">
        <v>51</v>
      </c>
      <c r="B133" s="165">
        <v>42471</v>
      </c>
      <c r="C133" s="165"/>
      <c r="D133" s="173" t="s">
        <v>688</v>
      </c>
      <c r="E133" s="168" t="s">
        <v>590</v>
      </c>
      <c r="F133" s="168">
        <v>36.5</v>
      </c>
      <c r="G133" s="169"/>
      <c r="H133" s="169">
        <v>15.85</v>
      </c>
      <c r="I133" s="169">
        <v>60</v>
      </c>
      <c r="J133" s="170" t="s">
        <v>689</v>
      </c>
      <c r="K133" s="171">
        <f t="shared" si="23"/>
        <v>-20.65</v>
      </c>
      <c r="L133" s="172">
        <f t="shared" si="24"/>
        <v>-0.5657534246575342</v>
      </c>
      <c r="M133" s="168" t="s">
        <v>603</v>
      </c>
      <c r="N133" s="176">
        <v>43627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52</v>
      </c>
      <c r="B134" s="155">
        <v>42472</v>
      </c>
      <c r="C134" s="155"/>
      <c r="D134" s="156" t="s">
        <v>690</v>
      </c>
      <c r="E134" s="157" t="s">
        <v>590</v>
      </c>
      <c r="F134" s="158">
        <v>93</v>
      </c>
      <c r="G134" s="157"/>
      <c r="H134" s="157">
        <v>149</v>
      </c>
      <c r="I134" s="159">
        <v>140</v>
      </c>
      <c r="J134" s="160" t="s">
        <v>691</v>
      </c>
      <c r="K134" s="161">
        <f t="shared" si="23"/>
        <v>56</v>
      </c>
      <c r="L134" s="162">
        <f t="shared" si="24"/>
        <v>0.60215053763440862</v>
      </c>
      <c r="M134" s="157" t="s">
        <v>593</v>
      </c>
      <c r="N134" s="163">
        <v>42740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53</v>
      </c>
      <c r="B135" s="155">
        <v>42472</v>
      </c>
      <c r="C135" s="155"/>
      <c r="D135" s="156" t="s">
        <v>692</v>
      </c>
      <c r="E135" s="157" t="s">
        <v>590</v>
      </c>
      <c r="F135" s="158">
        <v>130</v>
      </c>
      <c r="G135" s="157"/>
      <c r="H135" s="157">
        <v>150</v>
      </c>
      <c r="I135" s="159" t="s">
        <v>693</v>
      </c>
      <c r="J135" s="160" t="s">
        <v>677</v>
      </c>
      <c r="K135" s="161">
        <f t="shared" si="23"/>
        <v>20</v>
      </c>
      <c r="L135" s="162">
        <f t="shared" si="24"/>
        <v>0.15384615384615385</v>
      </c>
      <c r="M135" s="157" t="s">
        <v>593</v>
      </c>
      <c r="N135" s="163">
        <v>42564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54</v>
      </c>
      <c r="B136" s="155">
        <v>42473</v>
      </c>
      <c r="C136" s="155"/>
      <c r="D136" s="156" t="s">
        <v>694</v>
      </c>
      <c r="E136" s="157" t="s">
        <v>590</v>
      </c>
      <c r="F136" s="158">
        <v>196</v>
      </c>
      <c r="G136" s="157"/>
      <c r="H136" s="157">
        <v>299</v>
      </c>
      <c r="I136" s="159">
        <v>299</v>
      </c>
      <c r="J136" s="160" t="s">
        <v>677</v>
      </c>
      <c r="K136" s="161">
        <v>103</v>
      </c>
      <c r="L136" s="162">
        <v>0.52551020408163296</v>
      </c>
      <c r="M136" s="157" t="s">
        <v>593</v>
      </c>
      <c r="N136" s="163">
        <v>42620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55</v>
      </c>
      <c r="B137" s="155">
        <v>42473</v>
      </c>
      <c r="C137" s="155"/>
      <c r="D137" s="156" t="s">
        <v>695</v>
      </c>
      <c r="E137" s="157" t="s">
        <v>590</v>
      </c>
      <c r="F137" s="158">
        <v>88</v>
      </c>
      <c r="G137" s="157"/>
      <c r="H137" s="157">
        <v>103</v>
      </c>
      <c r="I137" s="159">
        <v>103</v>
      </c>
      <c r="J137" s="160" t="s">
        <v>677</v>
      </c>
      <c r="K137" s="161">
        <v>15</v>
      </c>
      <c r="L137" s="162">
        <v>0.170454545454545</v>
      </c>
      <c r="M137" s="157" t="s">
        <v>593</v>
      </c>
      <c r="N137" s="163">
        <v>42530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56</v>
      </c>
      <c r="B138" s="155">
        <v>42492</v>
      </c>
      <c r="C138" s="155"/>
      <c r="D138" s="156" t="s">
        <v>696</v>
      </c>
      <c r="E138" s="157" t="s">
        <v>590</v>
      </c>
      <c r="F138" s="158">
        <v>127.5</v>
      </c>
      <c r="G138" s="157"/>
      <c r="H138" s="157">
        <v>148</v>
      </c>
      <c r="I138" s="159" t="s">
        <v>697</v>
      </c>
      <c r="J138" s="160" t="s">
        <v>677</v>
      </c>
      <c r="K138" s="161">
        <f t="shared" ref="K138:K142" si="25">H138-F138</f>
        <v>20.5</v>
      </c>
      <c r="L138" s="162">
        <f t="shared" ref="L138:L142" si="26">K138/F138</f>
        <v>0.16078431372549021</v>
      </c>
      <c r="M138" s="157" t="s">
        <v>593</v>
      </c>
      <c r="N138" s="163">
        <v>42564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57</v>
      </c>
      <c r="B139" s="155">
        <v>42493</v>
      </c>
      <c r="C139" s="155"/>
      <c r="D139" s="156" t="s">
        <v>698</v>
      </c>
      <c r="E139" s="157" t="s">
        <v>590</v>
      </c>
      <c r="F139" s="158">
        <v>675</v>
      </c>
      <c r="G139" s="157"/>
      <c r="H139" s="157">
        <v>815</v>
      </c>
      <c r="I139" s="159" t="s">
        <v>699</v>
      </c>
      <c r="J139" s="160" t="s">
        <v>677</v>
      </c>
      <c r="K139" s="161">
        <f t="shared" si="25"/>
        <v>140</v>
      </c>
      <c r="L139" s="162">
        <f t="shared" si="26"/>
        <v>0.2074074074074074</v>
      </c>
      <c r="M139" s="157" t="s">
        <v>593</v>
      </c>
      <c r="N139" s="163">
        <v>43154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64">
        <v>58</v>
      </c>
      <c r="B140" s="165">
        <v>42522</v>
      </c>
      <c r="C140" s="165"/>
      <c r="D140" s="166" t="s">
        <v>700</v>
      </c>
      <c r="E140" s="167" t="s">
        <v>590</v>
      </c>
      <c r="F140" s="168">
        <v>500</v>
      </c>
      <c r="G140" s="168"/>
      <c r="H140" s="169">
        <v>232.5</v>
      </c>
      <c r="I140" s="169" t="s">
        <v>701</v>
      </c>
      <c r="J140" s="170" t="s">
        <v>702</v>
      </c>
      <c r="K140" s="171">
        <f t="shared" si="25"/>
        <v>-267.5</v>
      </c>
      <c r="L140" s="172">
        <f t="shared" si="26"/>
        <v>-0.53500000000000003</v>
      </c>
      <c r="M140" s="168" t="s">
        <v>603</v>
      </c>
      <c r="N140" s="165">
        <v>43735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59</v>
      </c>
      <c r="B141" s="155">
        <v>42527</v>
      </c>
      <c r="C141" s="155"/>
      <c r="D141" s="156" t="s">
        <v>542</v>
      </c>
      <c r="E141" s="157" t="s">
        <v>590</v>
      </c>
      <c r="F141" s="158">
        <v>110</v>
      </c>
      <c r="G141" s="157"/>
      <c r="H141" s="157">
        <v>126.5</v>
      </c>
      <c r="I141" s="159">
        <v>125</v>
      </c>
      <c r="J141" s="160" t="s">
        <v>629</v>
      </c>
      <c r="K141" s="161">
        <f t="shared" si="25"/>
        <v>16.5</v>
      </c>
      <c r="L141" s="162">
        <f t="shared" si="26"/>
        <v>0.15</v>
      </c>
      <c r="M141" s="157" t="s">
        <v>593</v>
      </c>
      <c r="N141" s="163">
        <v>42552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60</v>
      </c>
      <c r="B142" s="155">
        <v>42538</v>
      </c>
      <c r="C142" s="155"/>
      <c r="D142" s="156" t="s">
        <v>703</v>
      </c>
      <c r="E142" s="157" t="s">
        <v>590</v>
      </c>
      <c r="F142" s="158">
        <v>44</v>
      </c>
      <c r="G142" s="157"/>
      <c r="H142" s="157">
        <v>69.5</v>
      </c>
      <c r="I142" s="159">
        <v>69.5</v>
      </c>
      <c r="J142" s="160" t="s">
        <v>704</v>
      </c>
      <c r="K142" s="161">
        <f t="shared" si="25"/>
        <v>25.5</v>
      </c>
      <c r="L142" s="162">
        <f t="shared" si="26"/>
        <v>0.57954545454545459</v>
      </c>
      <c r="M142" s="157" t="s">
        <v>593</v>
      </c>
      <c r="N142" s="163">
        <v>42977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61</v>
      </c>
      <c r="B143" s="155">
        <v>42549</v>
      </c>
      <c r="C143" s="155"/>
      <c r="D143" s="156" t="s">
        <v>705</v>
      </c>
      <c r="E143" s="157" t="s">
        <v>590</v>
      </c>
      <c r="F143" s="158">
        <v>262.5</v>
      </c>
      <c r="G143" s="157"/>
      <c r="H143" s="157">
        <v>340</v>
      </c>
      <c r="I143" s="159">
        <v>333</v>
      </c>
      <c r="J143" s="160" t="s">
        <v>706</v>
      </c>
      <c r="K143" s="161">
        <v>77.5</v>
      </c>
      <c r="L143" s="162">
        <v>0.29523809523809502</v>
      </c>
      <c r="M143" s="157" t="s">
        <v>593</v>
      </c>
      <c r="N143" s="163">
        <v>43017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62</v>
      </c>
      <c r="B144" s="155">
        <v>42549</v>
      </c>
      <c r="C144" s="155"/>
      <c r="D144" s="156" t="s">
        <v>707</v>
      </c>
      <c r="E144" s="157" t="s">
        <v>590</v>
      </c>
      <c r="F144" s="158">
        <v>840</v>
      </c>
      <c r="G144" s="157"/>
      <c r="H144" s="157">
        <v>1230</v>
      </c>
      <c r="I144" s="159">
        <v>1230</v>
      </c>
      <c r="J144" s="160" t="s">
        <v>677</v>
      </c>
      <c r="K144" s="161">
        <v>390</v>
      </c>
      <c r="L144" s="162">
        <v>0.46428571428571402</v>
      </c>
      <c r="M144" s="157" t="s">
        <v>593</v>
      </c>
      <c r="N144" s="163">
        <v>42649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77">
        <v>63</v>
      </c>
      <c r="B145" s="178">
        <v>42556</v>
      </c>
      <c r="C145" s="178"/>
      <c r="D145" s="179" t="s">
        <v>708</v>
      </c>
      <c r="E145" s="180" t="s">
        <v>590</v>
      </c>
      <c r="F145" s="180">
        <v>395</v>
      </c>
      <c r="G145" s="181"/>
      <c r="H145" s="181">
        <f>(468.5+342.5)/2</f>
        <v>405.5</v>
      </c>
      <c r="I145" s="181">
        <v>510</v>
      </c>
      <c r="J145" s="182" t="s">
        <v>709</v>
      </c>
      <c r="K145" s="183">
        <f t="shared" ref="K145:K151" si="27">H145-F145</f>
        <v>10.5</v>
      </c>
      <c r="L145" s="184">
        <f t="shared" ref="L145:L151" si="28">K145/F145</f>
        <v>2.6582278481012658E-2</v>
      </c>
      <c r="M145" s="180" t="s">
        <v>610</v>
      </c>
      <c r="N145" s="178">
        <v>43606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64</v>
      </c>
      <c r="B146" s="165">
        <v>42584</v>
      </c>
      <c r="C146" s="165"/>
      <c r="D146" s="166" t="s">
        <v>710</v>
      </c>
      <c r="E146" s="167" t="s">
        <v>602</v>
      </c>
      <c r="F146" s="168">
        <f>169.5-12.8</f>
        <v>156.69999999999999</v>
      </c>
      <c r="G146" s="168"/>
      <c r="H146" s="169">
        <v>77</v>
      </c>
      <c r="I146" s="169" t="s">
        <v>711</v>
      </c>
      <c r="J146" s="170" t="s">
        <v>712</v>
      </c>
      <c r="K146" s="171">
        <f t="shared" si="27"/>
        <v>-79.699999999999989</v>
      </c>
      <c r="L146" s="172">
        <f t="shared" si="28"/>
        <v>-0.50861518825781749</v>
      </c>
      <c r="M146" s="168" t="s">
        <v>603</v>
      </c>
      <c r="N146" s="165">
        <v>43522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64">
        <v>65</v>
      </c>
      <c r="B147" s="165">
        <v>42586</v>
      </c>
      <c r="C147" s="165"/>
      <c r="D147" s="166" t="s">
        <v>713</v>
      </c>
      <c r="E147" s="167" t="s">
        <v>590</v>
      </c>
      <c r="F147" s="168">
        <v>400</v>
      </c>
      <c r="G147" s="168"/>
      <c r="H147" s="169">
        <v>305</v>
      </c>
      <c r="I147" s="169">
        <v>475</v>
      </c>
      <c r="J147" s="170" t="s">
        <v>714</v>
      </c>
      <c r="K147" s="171">
        <f t="shared" si="27"/>
        <v>-95</v>
      </c>
      <c r="L147" s="172">
        <f t="shared" si="28"/>
        <v>-0.23749999999999999</v>
      </c>
      <c r="M147" s="168" t="s">
        <v>603</v>
      </c>
      <c r="N147" s="165">
        <v>43606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66</v>
      </c>
      <c r="B148" s="155">
        <v>42593</v>
      </c>
      <c r="C148" s="155"/>
      <c r="D148" s="156" t="s">
        <v>715</v>
      </c>
      <c r="E148" s="157" t="s">
        <v>590</v>
      </c>
      <c r="F148" s="158">
        <v>86.5</v>
      </c>
      <c r="G148" s="157"/>
      <c r="H148" s="157">
        <v>130</v>
      </c>
      <c r="I148" s="159">
        <v>130</v>
      </c>
      <c r="J148" s="160" t="s">
        <v>716</v>
      </c>
      <c r="K148" s="161">
        <f t="shared" si="27"/>
        <v>43.5</v>
      </c>
      <c r="L148" s="162">
        <f t="shared" si="28"/>
        <v>0.50289017341040465</v>
      </c>
      <c r="M148" s="157" t="s">
        <v>593</v>
      </c>
      <c r="N148" s="163">
        <v>43091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67</v>
      </c>
      <c r="B149" s="165">
        <v>42600</v>
      </c>
      <c r="C149" s="165"/>
      <c r="D149" s="166" t="s">
        <v>122</v>
      </c>
      <c r="E149" s="167" t="s">
        <v>590</v>
      </c>
      <c r="F149" s="168">
        <v>133.5</v>
      </c>
      <c r="G149" s="168"/>
      <c r="H149" s="169">
        <v>126.5</v>
      </c>
      <c r="I149" s="169">
        <v>178</v>
      </c>
      <c r="J149" s="170" t="s">
        <v>717</v>
      </c>
      <c r="K149" s="171">
        <f t="shared" si="27"/>
        <v>-7</v>
      </c>
      <c r="L149" s="172">
        <f t="shared" si="28"/>
        <v>-5.2434456928838954E-2</v>
      </c>
      <c r="M149" s="168" t="s">
        <v>603</v>
      </c>
      <c r="N149" s="165">
        <v>42615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68</v>
      </c>
      <c r="B150" s="155">
        <v>42613</v>
      </c>
      <c r="C150" s="155"/>
      <c r="D150" s="156" t="s">
        <v>718</v>
      </c>
      <c r="E150" s="157" t="s">
        <v>590</v>
      </c>
      <c r="F150" s="158">
        <v>560</v>
      </c>
      <c r="G150" s="157"/>
      <c r="H150" s="157">
        <v>725</v>
      </c>
      <c r="I150" s="159">
        <v>725</v>
      </c>
      <c r="J150" s="160" t="s">
        <v>623</v>
      </c>
      <c r="K150" s="161">
        <f t="shared" si="27"/>
        <v>165</v>
      </c>
      <c r="L150" s="162">
        <f t="shared" si="28"/>
        <v>0.29464285714285715</v>
      </c>
      <c r="M150" s="157" t="s">
        <v>593</v>
      </c>
      <c r="N150" s="163">
        <v>42456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69</v>
      </c>
      <c r="B151" s="155">
        <v>42614</v>
      </c>
      <c r="C151" s="155"/>
      <c r="D151" s="156" t="s">
        <v>719</v>
      </c>
      <c r="E151" s="157" t="s">
        <v>590</v>
      </c>
      <c r="F151" s="158">
        <v>160.5</v>
      </c>
      <c r="G151" s="157"/>
      <c r="H151" s="157">
        <v>210</v>
      </c>
      <c r="I151" s="159">
        <v>210</v>
      </c>
      <c r="J151" s="160" t="s">
        <v>623</v>
      </c>
      <c r="K151" s="161">
        <f t="shared" si="27"/>
        <v>49.5</v>
      </c>
      <c r="L151" s="162">
        <f t="shared" si="28"/>
        <v>0.30841121495327101</v>
      </c>
      <c r="M151" s="157" t="s">
        <v>593</v>
      </c>
      <c r="N151" s="163">
        <v>42871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70</v>
      </c>
      <c r="B152" s="155">
        <v>42646</v>
      </c>
      <c r="C152" s="155"/>
      <c r="D152" s="156" t="s">
        <v>415</v>
      </c>
      <c r="E152" s="157" t="s">
        <v>590</v>
      </c>
      <c r="F152" s="158">
        <v>430</v>
      </c>
      <c r="G152" s="157"/>
      <c r="H152" s="157">
        <v>596</v>
      </c>
      <c r="I152" s="159">
        <v>575</v>
      </c>
      <c r="J152" s="160" t="s">
        <v>720</v>
      </c>
      <c r="K152" s="161">
        <v>166</v>
      </c>
      <c r="L152" s="162">
        <v>0.38604651162790699</v>
      </c>
      <c r="M152" s="157" t="s">
        <v>593</v>
      </c>
      <c r="N152" s="163">
        <v>42769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71</v>
      </c>
      <c r="B153" s="155">
        <v>42657</v>
      </c>
      <c r="C153" s="155"/>
      <c r="D153" s="156" t="s">
        <v>721</v>
      </c>
      <c r="E153" s="157" t="s">
        <v>590</v>
      </c>
      <c r="F153" s="158">
        <v>280</v>
      </c>
      <c r="G153" s="157"/>
      <c r="H153" s="157">
        <v>345</v>
      </c>
      <c r="I153" s="159">
        <v>345</v>
      </c>
      <c r="J153" s="160" t="s">
        <v>623</v>
      </c>
      <c r="K153" s="161">
        <f t="shared" ref="K153:K158" si="29">H153-F153</f>
        <v>65</v>
      </c>
      <c r="L153" s="162">
        <f t="shared" ref="L153:L154" si="30">K153/F153</f>
        <v>0.23214285714285715</v>
      </c>
      <c r="M153" s="157" t="s">
        <v>593</v>
      </c>
      <c r="N153" s="163">
        <v>42814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72</v>
      </c>
      <c r="B154" s="155">
        <v>42657</v>
      </c>
      <c r="C154" s="155"/>
      <c r="D154" s="156" t="s">
        <v>722</v>
      </c>
      <c r="E154" s="157" t="s">
        <v>590</v>
      </c>
      <c r="F154" s="158">
        <v>245</v>
      </c>
      <c r="G154" s="157"/>
      <c r="H154" s="157">
        <v>325.5</v>
      </c>
      <c r="I154" s="159">
        <v>330</v>
      </c>
      <c r="J154" s="160" t="s">
        <v>723</v>
      </c>
      <c r="K154" s="161">
        <f t="shared" si="29"/>
        <v>80.5</v>
      </c>
      <c r="L154" s="162">
        <f t="shared" si="30"/>
        <v>0.32857142857142857</v>
      </c>
      <c r="M154" s="157" t="s">
        <v>593</v>
      </c>
      <c r="N154" s="163">
        <v>42769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73</v>
      </c>
      <c r="B155" s="155">
        <v>42660</v>
      </c>
      <c r="C155" s="155"/>
      <c r="D155" s="156" t="s">
        <v>724</v>
      </c>
      <c r="E155" s="157" t="s">
        <v>590</v>
      </c>
      <c r="F155" s="158">
        <v>125</v>
      </c>
      <c r="G155" s="157"/>
      <c r="H155" s="157">
        <v>160</v>
      </c>
      <c r="I155" s="159">
        <v>160</v>
      </c>
      <c r="J155" s="160" t="s">
        <v>677</v>
      </c>
      <c r="K155" s="161">
        <f t="shared" si="29"/>
        <v>35</v>
      </c>
      <c r="L155" s="162">
        <v>0.28000000000000003</v>
      </c>
      <c r="M155" s="157" t="s">
        <v>593</v>
      </c>
      <c r="N155" s="163">
        <v>42803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74</v>
      </c>
      <c r="B156" s="155">
        <v>42660</v>
      </c>
      <c r="C156" s="155"/>
      <c r="D156" s="156" t="s">
        <v>725</v>
      </c>
      <c r="E156" s="157" t="s">
        <v>590</v>
      </c>
      <c r="F156" s="158">
        <v>114</v>
      </c>
      <c r="G156" s="157"/>
      <c r="H156" s="157">
        <v>145</v>
      </c>
      <c r="I156" s="159">
        <v>145</v>
      </c>
      <c r="J156" s="160" t="s">
        <v>677</v>
      </c>
      <c r="K156" s="161">
        <f t="shared" si="29"/>
        <v>31</v>
      </c>
      <c r="L156" s="162">
        <f t="shared" ref="L156:L158" si="31">K156/F156</f>
        <v>0.27192982456140352</v>
      </c>
      <c r="M156" s="157" t="s">
        <v>593</v>
      </c>
      <c r="N156" s="163">
        <v>42859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75</v>
      </c>
      <c r="B157" s="155">
        <v>42660</v>
      </c>
      <c r="C157" s="155"/>
      <c r="D157" s="156" t="s">
        <v>726</v>
      </c>
      <c r="E157" s="157" t="s">
        <v>590</v>
      </c>
      <c r="F157" s="158">
        <v>212</v>
      </c>
      <c r="G157" s="157"/>
      <c r="H157" s="157">
        <v>280</v>
      </c>
      <c r="I157" s="159">
        <v>276</v>
      </c>
      <c r="J157" s="160" t="s">
        <v>727</v>
      </c>
      <c r="K157" s="161">
        <f t="shared" si="29"/>
        <v>68</v>
      </c>
      <c r="L157" s="162">
        <f t="shared" si="31"/>
        <v>0.32075471698113206</v>
      </c>
      <c r="M157" s="157" t="s">
        <v>593</v>
      </c>
      <c r="N157" s="163">
        <v>42858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76</v>
      </c>
      <c r="B158" s="155">
        <v>42678</v>
      </c>
      <c r="C158" s="155"/>
      <c r="D158" s="156" t="s">
        <v>464</v>
      </c>
      <c r="E158" s="157" t="s">
        <v>590</v>
      </c>
      <c r="F158" s="158">
        <v>155</v>
      </c>
      <c r="G158" s="157"/>
      <c r="H158" s="157">
        <v>210</v>
      </c>
      <c r="I158" s="159">
        <v>210</v>
      </c>
      <c r="J158" s="160" t="s">
        <v>728</v>
      </c>
      <c r="K158" s="161">
        <f t="shared" si="29"/>
        <v>55</v>
      </c>
      <c r="L158" s="162">
        <f t="shared" si="31"/>
        <v>0.35483870967741937</v>
      </c>
      <c r="M158" s="157" t="s">
        <v>593</v>
      </c>
      <c r="N158" s="163">
        <v>42944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4">
        <v>77</v>
      </c>
      <c r="B159" s="165">
        <v>42710</v>
      </c>
      <c r="C159" s="165"/>
      <c r="D159" s="166" t="s">
        <v>729</v>
      </c>
      <c r="E159" s="167" t="s">
        <v>590</v>
      </c>
      <c r="F159" s="168">
        <v>150.5</v>
      </c>
      <c r="G159" s="168"/>
      <c r="H159" s="169">
        <v>72.5</v>
      </c>
      <c r="I159" s="169">
        <v>174</v>
      </c>
      <c r="J159" s="170" t="s">
        <v>730</v>
      </c>
      <c r="K159" s="171">
        <v>-78</v>
      </c>
      <c r="L159" s="172">
        <v>-0.51827242524916906</v>
      </c>
      <c r="M159" s="168" t="s">
        <v>603</v>
      </c>
      <c r="N159" s="165">
        <v>43333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78</v>
      </c>
      <c r="B160" s="155">
        <v>42712</v>
      </c>
      <c r="C160" s="155"/>
      <c r="D160" s="156" t="s">
        <v>731</v>
      </c>
      <c r="E160" s="157" t="s">
        <v>590</v>
      </c>
      <c r="F160" s="158">
        <v>380</v>
      </c>
      <c r="G160" s="157"/>
      <c r="H160" s="157">
        <v>478</v>
      </c>
      <c r="I160" s="159">
        <v>468</v>
      </c>
      <c r="J160" s="160" t="s">
        <v>677</v>
      </c>
      <c r="K160" s="161">
        <f t="shared" ref="K160:K162" si="32">H160-F160</f>
        <v>98</v>
      </c>
      <c r="L160" s="162">
        <f t="shared" ref="L160:L162" si="33">K160/F160</f>
        <v>0.25789473684210529</v>
      </c>
      <c r="M160" s="157" t="s">
        <v>593</v>
      </c>
      <c r="N160" s="163">
        <v>43025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79</v>
      </c>
      <c r="B161" s="155">
        <v>42734</v>
      </c>
      <c r="C161" s="155"/>
      <c r="D161" s="156" t="s">
        <v>121</v>
      </c>
      <c r="E161" s="157" t="s">
        <v>590</v>
      </c>
      <c r="F161" s="158">
        <v>305</v>
      </c>
      <c r="G161" s="157"/>
      <c r="H161" s="157">
        <v>375</v>
      </c>
      <c r="I161" s="159">
        <v>375</v>
      </c>
      <c r="J161" s="160" t="s">
        <v>677</v>
      </c>
      <c r="K161" s="161">
        <f t="shared" si="32"/>
        <v>70</v>
      </c>
      <c r="L161" s="162">
        <f t="shared" si="33"/>
        <v>0.22950819672131148</v>
      </c>
      <c r="M161" s="157" t="s">
        <v>593</v>
      </c>
      <c r="N161" s="163">
        <v>42768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80</v>
      </c>
      <c r="B162" s="155">
        <v>42739</v>
      </c>
      <c r="C162" s="155"/>
      <c r="D162" s="156" t="s">
        <v>104</v>
      </c>
      <c r="E162" s="157" t="s">
        <v>590</v>
      </c>
      <c r="F162" s="158">
        <v>99.5</v>
      </c>
      <c r="G162" s="157"/>
      <c r="H162" s="157">
        <v>158</v>
      </c>
      <c r="I162" s="159">
        <v>158</v>
      </c>
      <c r="J162" s="160" t="s">
        <v>677</v>
      </c>
      <c r="K162" s="161">
        <f t="shared" si="32"/>
        <v>58.5</v>
      </c>
      <c r="L162" s="162">
        <f t="shared" si="33"/>
        <v>0.5879396984924623</v>
      </c>
      <c r="M162" s="157" t="s">
        <v>593</v>
      </c>
      <c r="N162" s="163">
        <v>42898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81</v>
      </c>
      <c r="B163" s="155">
        <v>42739</v>
      </c>
      <c r="C163" s="155"/>
      <c r="D163" s="156" t="s">
        <v>104</v>
      </c>
      <c r="E163" s="157" t="s">
        <v>590</v>
      </c>
      <c r="F163" s="158">
        <v>99.5</v>
      </c>
      <c r="G163" s="157"/>
      <c r="H163" s="157">
        <v>158</v>
      </c>
      <c r="I163" s="159">
        <v>158</v>
      </c>
      <c r="J163" s="160" t="s">
        <v>677</v>
      </c>
      <c r="K163" s="161">
        <v>58.5</v>
      </c>
      <c r="L163" s="162">
        <v>0.58793969849246197</v>
      </c>
      <c r="M163" s="157" t="s">
        <v>593</v>
      </c>
      <c r="N163" s="163">
        <v>42898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82</v>
      </c>
      <c r="B164" s="155">
        <v>42786</v>
      </c>
      <c r="C164" s="155"/>
      <c r="D164" s="156" t="s">
        <v>210</v>
      </c>
      <c r="E164" s="157" t="s">
        <v>590</v>
      </c>
      <c r="F164" s="158">
        <v>140.5</v>
      </c>
      <c r="G164" s="157"/>
      <c r="H164" s="157">
        <v>220</v>
      </c>
      <c r="I164" s="159">
        <v>220</v>
      </c>
      <c r="J164" s="160" t="s">
        <v>677</v>
      </c>
      <c r="K164" s="161">
        <f>H164-F164</f>
        <v>79.5</v>
      </c>
      <c r="L164" s="162">
        <f>K164/F164</f>
        <v>0.5658362989323843</v>
      </c>
      <c r="M164" s="157" t="s">
        <v>593</v>
      </c>
      <c r="N164" s="163">
        <v>42864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83</v>
      </c>
      <c r="B165" s="155">
        <v>42786</v>
      </c>
      <c r="C165" s="155"/>
      <c r="D165" s="156" t="s">
        <v>732</v>
      </c>
      <c r="E165" s="157" t="s">
        <v>590</v>
      </c>
      <c r="F165" s="158">
        <v>202.5</v>
      </c>
      <c r="G165" s="157"/>
      <c r="H165" s="157">
        <v>234</v>
      </c>
      <c r="I165" s="159">
        <v>234</v>
      </c>
      <c r="J165" s="160" t="s">
        <v>677</v>
      </c>
      <c r="K165" s="161">
        <v>31.5</v>
      </c>
      <c r="L165" s="162">
        <v>0.155555555555556</v>
      </c>
      <c r="M165" s="157" t="s">
        <v>593</v>
      </c>
      <c r="N165" s="163">
        <v>42836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84</v>
      </c>
      <c r="B166" s="155">
        <v>42818</v>
      </c>
      <c r="C166" s="155"/>
      <c r="D166" s="156" t="s">
        <v>733</v>
      </c>
      <c r="E166" s="157" t="s">
        <v>590</v>
      </c>
      <c r="F166" s="158">
        <v>300.5</v>
      </c>
      <c r="G166" s="157"/>
      <c r="H166" s="157">
        <v>417.5</v>
      </c>
      <c r="I166" s="159">
        <v>420</v>
      </c>
      <c r="J166" s="160" t="s">
        <v>734</v>
      </c>
      <c r="K166" s="161">
        <f>H166-F166</f>
        <v>117</v>
      </c>
      <c r="L166" s="162">
        <f>K166/F166</f>
        <v>0.38935108153078202</v>
      </c>
      <c r="M166" s="157" t="s">
        <v>593</v>
      </c>
      <c r="N166" s="163">
        <v>43070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85</v>
      </c>
      <c r="B167" s="155">
        <v>42818</v>
      </c>
      <c r="C167" s="155"/>
      <c r="D167" s="156" t="s">
        <v>707</v>
      </c>
      <c r="E167" s="157" t="s">
        <v>590</v>
      </c>
      <c r="F167" s="158">
        <v>850</v>
      </c>
      <c r="G167" s="157"/>
      <c r="H167" s="157">
        <v>1042.5</v>
      </c>
      <c r="I167" s="159">
        <v>1023</v>
      </c>
      <c r="J167" s="160" t="s">
        <v>735</v>
      </c>
      <c r="K167" s="161">
        <v>192.5</v>
      </c>
      <c r="L167" s="162">
        <v>0.22647058823529401</v>
      </c>
      <c r="M167" s="157" t="s">
        <v>593</v>
      </c>
      <c r="N167" s="163">
        <v>42830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86</v>
      </c>
      <c r="B168" s="155">
        <v>42830</v>
      </c>
      <c r="C168" s="155"/>
      <c r="D168" s="156" t="s">
        <v>495</v>
      </c>
      <c r="E168" s="157" t="s">
        <v>590</v>
      </c>
      <c r="F168" s="158">
        <v>785</v>
      </c>
      <c r="G168" s="157"/>
      <c r="H168" s="157">
        <v>930</v>
      </c>
      <c r="I168" s="159">
        <v>920</v>
      </c>
      <c r="J168" s="160" t="s">
        <v>736</v>
      </c>
      <c r="K168" s="161">
        <f>H168-F168</f>
        <v>145</v>
      </c>
      <c r="L168" s="162">
        <f>K168/F168</f>
        <v>0.18471337579617833</v>
      </c>
      <c r="M168" s="157" t="s">
        <v>593</v>
      </c>
      <c r="N168" s="163">
        <v>42976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87</v>
      </c>
      <c r="B169" s="165">
        <v>42831</v>
      </c>
      <c r="C169" s="165"/>
      <c r="D169" s="166" t="s">
        <v>737</v>
      </c>
      <c r="E169" s="167" t="s">
        <v>590</v>
      </c>
      <c r="F169" s="168">
        <v>40</v>
      </c>
      <c r="G169" s="168"/>
      <c r="H169" s="169">
        <v>13.1</v>
      </c>
      <c r="I169" s="169">
        <v>60</v>
      </c>
      <c r="J169" s="170" t="s">
        <v>738</v>
      </c>
      <c r="K169" s="171">
        <v>-26.9</v>
      </c>
      <c r="L169" s="172">
        <v>-0.67249999999999999</v>
      </c>
      <c r="M169" s="168" t="s">
        <v>603</v>
      </c>
      <c r="N169" s="165">
        <v>43138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88</v>
      </c>
      <c r="B170" s="155">
        <v>42837</v>
      </c>
      <c r="C170" s="155"/>
      <c r="D170" s="156" t="s">
        <v>102</v>
      </c>
      <c r="E170" s="157" t="s">
        <v>590</v>
      </c>
      <c r="F170" s="158">
        <v>289.5</v>
      </c>
      <c r="G170" s="157"/>
      <c r="H170" s="157">
        <v>354</v>
      </c>
      <c r="I170" s="159">
        <v>360</v>
      </c>
      <c r="J170" s="160" t="s">
        <v>739</v>
      </c>
      <c r="K170" s="161">
        <f t="shared" ref="K170:K178" si="34">H170-F170</f>
        <v>64.5</v>
      </c>
      <c r="L170" s="162">
        <f t="shared" ref="L170:L178" si="35">K170/F170</f>
        <v>0.22279792746113988</v>
      </c>
      <c r="M170" s="157" t="s">
        <v>593</v>
      </c>
      <c r="N170" s="163">
        <v>43040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89</v>
      </c>
      <c r="B171" s="155">
        <v>42845</v>
      </c>
      <c r="C171" s="155"/>
      <c r="D171" s="156" t="s">
        <v>435</v>
      </c>
      <c r="E171" s="157" t="s">
        <v>590</v>
      </c>
      <c r="F171" s="158">
        <v>700</v>
      </c>
      <c r="G171" s="157"/>
      <c r="H171" s="157">
        <v>840</v>
      </c>
      <c r="I171" s="159">
        <v>840</v>
      </c>
      <c r="J171" s="160" t="s">
        <v>740</v>
      </c>
      <c r="K171" s="161">
        <f t="shared" si="34"/>
        <v>140</v>
      </c>
      <c r="L171" s="162">
        <f t="shared" si="35"/>
        <v>0.2</v>
      </c>
      <c r="M171" s="157" t="s">
        <v>593</v>
      </c>
      <c r="N171" s="163">
        <v>42893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90</v>
      </c>
      <c r="B172" s="155">
        <v>42887</v>
      </c>
      <c r="C172" s="155"/>
      <c r="D172" s="156" t="s">
        <v>741</v>
      </c>
      <c r="E172" s="157" t="s">
        <v>590</v>
      </c>
      <c r="F172" s="158">
        <v>130</v>
      </c>
      <c r="G172" s="157"/>
      <c r="H172" s="157">
        <v>144.25</v>
      </c>
      <c r="I172" s="159">
        <v>170</v>
      </c>
      <c r="J172" s="160" t="s">
        <v>742</v>
      </c>
      <c r="K172" s="161">
        <f t="shared" si="34"/>
        <v>14.25</v>
      </c>
      <c r="L172" s="162">
        <f t="shared" si="35"/>
        <v>0.10961538461538461</v>
      </c>
      <c r="M172" s="157" t="s">
        <v>593</v>
      </c>
      <c r="N172" s="163">
        <v>43675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91</v>
      </c>
      <c r="B173" s="155">
        <v>42901</v>
      </c>
      <c r="C173" s="155"/>
      <c r="D173" s="156" t="s">
        <v>743</v>
      </c>
      <c r="E173" s="157" t="s">
        <v>590</v>
      </c>
      <c r="F173" s="158">
        <v>214.5</v>
      </c>
      <c r="G173" s="157"/>
      <c r="H173" s="157">
        <v>262</v>
      </c>
      <c r="I173" s="159">
        <v>262</v>
      </c>
      <c r="J173" s="160" t="s">
        <v>612</v>
      </c>
      <c r="K173" s="161">
        <f t="shared" si="34"/>
        <v>47.5</v>
      </c>
      <c r="L173" s="162">
        <f t="shared" si="35"/>
        <v>0.22144522144522144</v>
      </c>
      <c r="M173" s="157" t="s">
        <v>593</v>
      </c>
      <c r="N173" s="163">
        <v>42977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92</v>
      </c>
      <c r="B174" s="186">
        <v>42933</v>
      </c>
      <c r="C174" s="186"/>
      <c r="D174" s="187" t="s">
        <v>744</v>
      </c>
      <c r="E174" s="188" t="s">
        <v>590</v>
      </c>
      <c r="F174" s="189">
        <v>370</v>
      </c>
      <c r="G174" s="188"/>
      <c r="H174" s="188">
        <v>447.5</v>
      </c>
      <c r="I174" s="190">
        <v>450</v>
      </c>
      <c r="J174" s="191" t="s">
        <v>677</v>
      </c>
      <c r="K174" s="161">
        <f t="shared" si="34"/>
        <v>77.5</v>
      </c>
      <c r="L174" s="192">
        <f t="shared" si="35"/>
        <v>0.20945945945945946</v>
      </c>
      <c r="M174" s="188" t="s">
        <v>593</v>
      </c>
      <c r="N174" s="193">
        <v>43035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93</v>
      </c>
      <c r="B175" s="186">
        <v>42943</v>
      </c>
      <c r="C175" s="186"/>
      <c r="D175" s="187" t="s">
        <v>208</v>
      </c>
      <c r="E175" s="188" t="s">
        <v>590</v>
      </c>
      <c r="F175" s="189">
        <v>657.5</v>
      </c>
      <c r="G175" s="188"/>
      <c r="H175" s="188">
        <v>825</v>
      </c>
      <c r="I175" s="190">
        <v>820</v>
      </c>
      <c r="J175" s="191" t="s">
        <v>677</v>
      </c>
      <c r="K175" s="161">
        <f t="shared" si="34"/>
        <v>167.5</v>
      </c>
      <c r="L175" s="192">
        <f t="shared" si="35"/>
        <v>0.25475285171102663</v>
      </c>
      <c r="M175" s="188" t="s">
        <v>593</v>
      </c>
      <c r="N175" s="193">
        <v>43090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94</v>
      </c>
      <c r="B176" s="155">
        <v>42964</v>
      </c>
      <c r="C176" s="155"/>
      <c r="D176" s="156" t="s">
        <v>383</v>
      </c>
      <c r="E176" s="157" t="s">
        <v>590</v>
      </c>
      <c r="F176" s="158">
        <v>605</v>
      </c>
      <c r="G176" s="157"/>
      <c r="H176" s="157">
        <v>750</v>
      </c>
      <c r="I176" s="159">
        <v>750</v>
      </c>
      <c r="J176" s="160" t="s">
        <v>736</v>
      </c>
      <c r="K176" s="161">
        <f t="shared" si="34"/>
        <v>145</v>
      </c>
      <c r="L176" s="162">
        <f t="shared" si="35"/>
        <v>0.23966942148760331</v>
      </c>
      <c r="M176" s="157" t="s">
        <v>593</v>
      </c>
      <c r="N176" s="163">
        <v>43027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95</v>
      </c>
      <c r="B177" s="165">
        <v>42979</v>
      </c>
      <c r="C177" s="165"/>
      <c r="D177" s="173" t="s">
        <v>745</v>
      </c>
      <c r="E177" s="168" t="s">
        <v>590</v>
      </c>
      <c r="F177" s="168">
        <v>255</v>
      </c>
      <c r="G177" s="169"/>
      <c r="H177" s="169">
        <v>217.25</v>
      </c>
      <c r="I177" s="169">
        <v>320</v>
      </c>
      <c r="J177" s="170" t="s">
        <v>746</v>
      </c>
      <c r="K177" s="171">
        <f t="shared" si="34"/>
        <v>-37.75</v>
      </c>
      <c r="L177" s="174">
        <f t="shared" si="35"/>
        <v>-0.14803921568627451</v>
      </c>
      <c r="M177" s="168" t="s">
        <v>603</v>
      </c>
      <c r="N177" s="165">
        <v>43661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96</v>
      </c>
      <c r="B178" s="155">
        <v>42997</v>
      </c>
      <c r="C178" s="155"/>
      <c r="D178" s="156" t="s">
        <v>747</v>
      </c>
      <c r="E178" s="157" t="s">
        <v>590</v>
      </c>
      <c r="F178" s="158">
        <v>215</v>
      </c>
      <c r="G178" s="157"/>
      <c r="H178" s="157">
        <v>258</v>
      </c>
      <c r="I178" s="159">
        <v>258</v>
      </c>
      <c r="J178" s="160" t="s">
        <v>677</v>
      </c>
      <c r="K178" s="161">
        <f t="shared" si="34"/>
        <v>43</v>
      </c>
      <c r="L178" s="162">
        <f t="shared" si="35"/>
        <v>0.2</v>
      </c>
      <c r="M178" s="157" t="s">
        <v>593</v>
      </c>
      <c r="N178" s="163">
        <v>43040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97</v>
      </c>
      <c r="B179" s="155">
        <v>42997</v>
      </c>
      <c r="C179" s="155"/>
      <c r="D179" s="156" t="s">
        <v>747</v>
      </c>
      <c r="E179" s="157" t="s">
        <v>590</v>
      </c>
      <c r="F179" s="158">
        <v>215</v>
      </c>
      <c r="G179" s="157"/>
      <c r="H179" s="157">
        <v>258</v>
      </c>
      <c r="I179" s="159">
        <v>258</v>
      </c>
      <c r="J179" s="191" t="s">
        <v>677</v>
      </c>
      <c r="K179" s="161">
        <v>43</v>
      </c>
      <c r="L179" s="162">
        <v>0.2</v>
      </c>
      <c r="M179" s="157" t="s">
        <v>593</v>
      </c>
      <c r="N179" s="163">
        <v>43040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98</v>
      </c>
      <c r="B180" s="186">
        <v>42998</v>
      </c>
      <c r="C180" s="186"/>
      <c r="D180" s="187" t="s">
        <v>748</v>
      </c>
      <c r="E180" s="188" t="s">
        <v>590</v>
      </c>
      <c r="F180" s="158">
        <v>75</v>
      </c>
      <c r="G180" s="188"/>
      <c r="H180" s="188">
        <v>90</v>
      </c>
      <c r="I180" s="190">
        <v>90</v>
      </c>
      <c r="J180" s="160" t="s">
        <v>749</v>
      </c>
      <c r="K180" s="161">
        <f t="shared" ref="K180:K185" si="36">H180-F180</f>
        <v>15</v>
      </c>
      <c r="L180" s="162">
        <f t="shared" ref="L180:L185" si="37">K180/F180</f>
        <v>0.2</v>
      </c>
      <c r="M180" s="157" t="s">
        <v>593</v>
      </c>
      <c r="N180" s="163">
        <v>43019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99</v>
      </c>
      <c r="B181" s="186">
        <v>43011</v>
      </c>
      <c r="C181" s="186"/>
      <c r="D181" s="187" t="s">
        <v>750</v>
      </c>
      <c r="E181" s="188" t="s">
        <v>590</v>
      </c>
      <c r="F181" s="189">
        <v>315</v>
      </c>
      <c r="G181" s="188"/>
      <c r="H181" s="188">
        <v>392</v>
      </c>
      <c r="I181" s="190">
        <v>384</v>
      </c>
      <c r="J181" s="191" t="s">
        <v>751</v>
      </c>
      <c r="K181" s="161">
        <f t="shared" si="36"/>
        <v>77</v>
      </c>
      <c r="L181" s="192">
        <f t="shared" si="37"/>
        <v>0.24444444444444444</v>
      </c>
      <c r="M181" s="188" t="s">
        <v>593</v>
      </c>
      <c r="N181" s="193">
        <v>43017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5">
        <v>100</v>
      </c>
      <c r="B182" s="186">
        <v>43013</v>
      </c>
      <c r="C182" s="186"/>
      <c r="D182" s="187" t="s">
        <v>468</v>
      </c>
      <c r="E182" s="188" t="s">
        <v>590</v>
      </c>
      <c r="F182" s="189">
        <v>145</v>
      </c>
      <c r="G182" s="188"/>
      <c r="H182" s="188">
        <v>179</v>
      </c>
      <c r="I182" s="190">
        <v>180</v>
      </c>
      <c r="J182" s="191" t="s">
        <v>752</v>
      </c>
      <c r="K182" s="161">
        <f t="shared" si="36"/>
        <v>34</v>
      </c>
      <c r="L182" s="192">
        <f t="shared" si="37"/>
        <v>0.23448275862068965</v>
      </c>
      <c r="M182" s="188" t="s">
        <v>593</v>
      </c>
      <c r="N182" s="193">
        <v>43025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101</v>
      </c>
      <c r="B183" s="186">
        <v>43014</v>
      </c>
      <c r="C183" s="186"/>
      <c r="D183" s="187" t="s">
        <v>358</v>
      </c>
      <c r="E183" s="188" t="s">
        <v>590</v>
      </c>
      <c r="F183" s="189">
        <v>256</v>
      </c>
      <c r="G183" s="188"/>
      <c r="H183" s="188">
        <v>323</v>
      </c>
      <c r="I183" s="190">
        <v>320</v>
      </c>
      <c r="J183" s="191" t="s">
        <v>677</v>
      </c>
      <c r="K183" s="161">
        <f t="shared" si="36"/>
        <v>67</v>
      </c>
      <c r="L183" s="192">
        <f t="shared" si="37"/>
        <v>0.26171875</v>
      </c>
      <c r="M183" s="188" t="s">
        <v>593</v>
      </c>
      <c r="N183" s="193">
        <v>43067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102</v>
      </c>
      <c r="B184" s="186">
        <v>43017</v>
      </c>
      <c r="C184" s="186"/>
      <c r="D184" s="187" t="s">
        <v>372</v>
      </c>
      <c r="E184" s="188" t="s">
        <v>590</v>
      </c>
      <c r="F184" s="189">
        <v>137.5</v>
      </c>
      <c r="G184" s="188"/>
      <c r="H184" s="188">
        <v>184</v>
      </c>
      <c r="I184" s="190">
        <v>183</v>
      </c>
      <c r="J184" s="191" t="s">
        <v>753</v>
      </c>
      <c r="K184" s="161">
        <f t="shared" si="36"/>
        <v>46.5</v>
      </c>
      <c r="L184" s="192">
        <f t="shared" si="37"/>
        <v>0.33818181818181819</v>
      </c>
      <c r="M184" s="188" t="s">
        <v>593</v>
      </c>
      <c r="N184" s="193">
        <v>43108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5">
        <v>103</v>
      </c>
      <c r="B185" s="186">
        <v>43018</v>
      </c>
      <c r="C185" s="186"/>
      <c r="D185" s="187" t="s">
        <v>754</v>
      </c>
      <c r="E185" s="188" t="s">
        <v>590</v>
      </c>
      <c r="F185" s="189">
        <v>125.5</v>
      </c>
      <c r="G185" s="188"/>
      <c r="H185" s="188">
        <v>158</v>
      </c>
      <c r="I185" s="190">
        <v>155</v>
      </c>
      <c r="J185" s="191" t="s">
        <v>755</v>
      </c>
      <c r="K185" s="161">
        <f t="shared" si="36"/>
        <v>32.5</v>
      </c>
      <c r="L185" s="192">
        <f t="shared" si="37"/>
        <v>0.25896414342629481</v>
      </c>
      <c r="M185" s="188" t="s">
        <v>593</v>
      </c>
      <c r="N185" s="193">
        <v>43067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104</v>
      </c>
      <c r="B186" s="186">
        <v>43018</v>
      </c>
      <c r="C186" s="186"/>
      <c r="D186" s="187" t="s">
        <v>756</v>
      </c>
      <c r="E186" s="188" t="s">
        <v>590</v>
      </c>
      <c r="F186" s="189">
        <v>895</v>
      </c>
      <c r="G186" s="188"/>
      <c r="H186" s="188">
        <v>1122.5</v>
      </c>
      <c r="I186" s="190">
        <v>1078</v>
      </c>
      <c r="J186" s="191" t="s">
        <v>757</v>
      </c>
      <c r="K186" s="161">
        <v>227.5</v>
      </c>
      <c r="L186" s="192">
        <v>0.25418994413407803</v>
      </c>
      <c r="M186" s="188" t="s">
        <v>593</v>
      </c>
      <c r="N186" s="193">
        <v>43117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105</v>
      </c>
      <c r="B187" s="186">
        <v>43020</v>
      </c>
      <c r="C187" s="186"/>
      <c r="D187" s="187" t="s">
        <v>367</v>
      </c>
      <c r="E187" s="188" t="s">
        <v>590</v>
      </c>
      <c r="F187" s="189">
        <v>525</v>
      </c>
      <c r="G187" s="188"/>
      <c r="H187" s="188">
        <v>629</v>
      </c>
      <c r="I187" s="190">
        <v>629</v>
      </c>
      <c r="J187" s="191" t="s">
        <v>677</v>
      </c>
      <c r="K187" s="161">
        <v>104</v>
      </c>
      <c r="L187" s="192">
        <v>0.19809523809523799</v>
      </c>
      <c r="M187" s="188" t="s">
        <v>593</v>
      </c>
      <c r="N187" s="193">
        <v>43119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106</v>
      </c>
      <c r="B188" s="186">
        <v>43046</v>
      </c>
      <c r="C188" s="186"/>
      <c r="D188" s="187" t="s">
        <v>408</v>
      </c>
      <c r="E188" s="188" t="s">
        <v>590</v>
      </c>
      <c r="F188" s="189">
        <v>740</v>
      </c>
      <c r="G188" s="188"/>
      <c r="H188" s="188">
        <v>892.5</v>
      </c>
      <c r="I188" s="190">
        <v>900</v>
      </c>
      <c r="J188" s="191" t="s">
        <v>758</v>
      </c>
      <c r="K188" s="161">
        <f t="shared" ref="K188:K190" si="38">H188-F188</f>
        <v>152.5</v>
      </c>
      <c r="L188" s="192">
        <f t="shared" ref="L188:L190" si="39">K188/F188</f>
        <v>0.20608108108108109</v>
      </c>
      <c r="M188" s="188" t="s">
        <v>593</v>
      </c>
      <c r="N188" s="193">
        <v>43052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107</v>
      </c>
      <c r="B189" s="155">
        <v>43073</v>
      </c>
      <c r="C189" s="155"/>
      <c r="D189" s="156" t="s">
        <v>759</v>
      </c>
      <c r="E189" s="157" t="s">
        <v>590</v>
      </c>
      <c r="F189" s="158">
        <v>118.5</v>
      </c>
      <c r="G189" s="157"/>
      <c r="H189" s="157">
        <v>143.5</v>
      </c>
      <c r="I189" s="159">
        <v>145</v>
      </c>
      <c r="J189" s="160" t="s">
        <v>760</v>
      </c>
      <c r="K189" s="161">
        <f t="shared" si="38"/>
        <v>25</v>
      </c>
      <c r="L189" s="162">
        <f t="shared" si="39"/>
        <v>0.2109704641350211</v>
      </c>
      <c r="M189" s="157" t="s">
        <v>593</v>
      </c>
      <c r="N189" s="163">
        <v>43097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4">
        <v>108</v>
      </c>
      <c r="B190" s="165">
        <v>43090</v>
      </c>
      <c r="C190" s="165"/>
      <c r="D190" s="166" t="s">
        <v>440</v>
      </c>
      <c r="E190" s="167" t="s">
        <v>590</v>
      </c>
      <c r="F190" s="168">
        <v>715</v>
      </c>
      <c r="G190" s="168"/>
      <c r="H190" s="169">
        <v>500</v>
      </c>
      <c r="I190" s="169">
        <v>872</v>
      </c>
      <c r="J190" s="170" t="s">
        <v>761</v>
      </c>
      <c r="K190" s="171">
        <f t="shared" si="38"/>
        <v>-215</v>
      </c>
      <c r="L190" s="172">
        <f t="shared" si="39"/>
        <v>-0.30069930069930068</v>
      </c>
      <c r="M190" s="168" t="s">
        <v>603</v>
      </c>
      <c r="N190" s="165">
        <v>43670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109</v>
      </c>
      <c r="B191" s="155">
        <v>43098</v>
      </c>
      <c r="C191" s="155"/>
      <c r="D191" s="156" t="s">
        <v>750</v>
      </c>
      <c r="E191" s="157" t="s">
        <v>590</v>
      </c>
      <c r="F191" s="158">
        <v>435</v>
      </c>
      <c r="G191" s="157"/>
      <c r="H191" s="157">
        <v>542.5</v>
      </c>
      <c r="I191" s="159">
        <v>539</v>
      </c>
      <c r="J191" s="160" t="s">
        <v>677</v>
      </c>
      <c r="K191" s="161">
        <v>107.5</v>
      </c>
      <c r="L191" s="162">
        <v>0.247126436781609</v>
      </c>
      <c r="M191" s="157" t="s">
        <v>593</v>
      </c>
      <c r="N191" s="163">
        <v>43206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110</v>
      </c>
      <c r="B192" s="155">
        <v>43098</v>
      </c>
      <c r="C192" s="155"/>
      <c r="D192" s="156" t="s">
        <v>559</v>
      </c>
      <c r="E192" s="157" t="s">
        <v>590</v>
      </c>
      <c r="F192" s="158">
        <v>885</v>
      </c>
      <c r="G192" s="157"/>
      <c r="H192" s="157">
        <v>1090</v>
      </c>
      <c r="I192" s="159">
        <v>1084</v>
      </c>
      <c r="J192" s="160" t="s">
        <v>677</v>
      </c>
      <c r="K192" s="161">
        <v>205</v>
      </c>
      <c r="L192" s="162">
        <v>0.23163841807909599</v>
      </c>
      <c r="M192" s="157" t="s">
        <v>593</v>
      </c>
      <c r="N192" s="163">
        <v>43213</v>
      </c>
      <c r="O192" s="1"/>
      <c r="P192" s="1"/>
      <c r="Q192" s="23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94">
        <v>111</v>
      </c>
      <c r="B193" s="195">
        <v>43192</v>
      </c>
      <c r="C193" s="195"/>
      <c r="D193" s="173" t="s">
        <v>762</v>
      </c>
      <c r="E193" s="168" t="s">
        <v>590</v>
      </c>
      <c r="F193" s="196">
        <v>478.5</v>
      </c>
      <c r="G193" s="168"/>
      <c r="H193" s="168">
        <v>442</v>
      </c>
      <c r="I193" s="169">
        <v>613</v>
      </c>
      <c r="J193" s="170" t="s">
        <v>763</v>
      </c>
      <c r="K193" s="171">
        <f t="shared" ref="K193:K196" si="40">H193-F193</f>
        <v>-36.5</v>
      </c>
      <c r="L193" s="172">
        <f t="shared" ref="L193:L196" si="41">K193/F193</f>
        <v>-7.6280041797283177E-2</v>
      </c>
      <c r="M193" s="168" t="s">
        <v>603</v>
      </c>
      <c r="N193" s="165">
        <v>43762</v>
      </c>
      <c r="O193" s="1"/>
      <c r="P193" s="1"/>
      <c r="Q193" s="23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112</v>
      </c>
      <c r="B194" s="165">
        <v>43194</v>
      </c>
      <c r="C194" s="165"/>
      <c r="D194" s="166" t="s">
        <v>764</v>
      </c>
      <c r="E194" s="167" t="s">
        <v>590</v>
      </c>
      <c r="F194" s="168">
        <f>141.5-7.3</f>
        <v>134.19999999999999</v>
      </c>
      <c r="G194" s="168"/>
      <c r="H194" s="169">
        <v>77</v>
      </c>
      <c r="I194" s="169">
        <v>180</v>
      </c>
      <c r="J194" s="170" t="s">
        <v>765</v>
      </c>
      <c r="K194" s="171">
        <f t="shared" si="40"/>
        <v>-57.199999999999989</v>
      </c>
      <c r="L194" s="172">
        <f t="shared" si="41"/>
        <v>-0.42622950819672129</v>
      </c>
      <c r="M194" s="168" t="s">
        <v>603</v>
      </c>
      <c r="N194" s="165">
        <v>43522</v>
      </c>
      <c r="O194" s="1"/>
      <c r="P194" s="1"/>
      <c r="Q194" s="23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4">
        <v>113</v>
      </c>
      <c r="B195" s="165">
        <v>43209</v>
      </c>
      <c r="C195" s="165"/>
      <c r="D195" s="166" t="s">
        <v>766</v>
      </c>
      <c r="E195" s="167" t="s">
        <v>590</v>
      </c>
      <c r="F195" s="168">
        <v>430</v>
      </c>
      <c r="G195" s="168"/>
      <c r="H195" s="169">
        <v>220</v>
      </c>
      <c r="I195" s="169">
        <v>537</v>
      </c>
      <c r="J195" s="170" t="s">
        <v>767</v>
      </c>
      <c r="K195" s="171">
        <f t="shared" si="40"/>
        <v>-210</v>
      </c>
      <c r="L195" s="172">
        <f t="shared" si="41"/>
        <v>-0.48837209302325579</v>
      </c>
      <c r="M195" s="168" t="s">
        <v>603</v>
      </c>
      <c r="N195" s="165">
        <v>43252</v>
      </c>
      <c r="O195" s="1"/>
      <c r="P195" s="1"/>
      <c r="Q195" s="23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114</v>
      </c>
      <c r="B196" s="186">
        <v>43220</v>
      </c>
      <c r="C196" s="186"/>
      <c r="D196" s="187" t="s">
        <v>768</v>
      </c>
      <c r="E196" s="188" t="s">
        <v>590</v>
      </c>
      <c r="F196" s="188">
        <v>153.5</v>
      </c>
      <c r="G196" s="188"/>
      <c r="H196" s="188">
        <v>196</v>
      </c>
      <c r="I196" s="190">
        <v>196</v>
      </c>
      <c r="J196" s="160" t="s">
        <v>769</v>
      </c>
      <c r="K196" s="161">
        <f t="shared" si="40"/>
        <v>42.5</v>
      </c>
      <c r="L196" s="162">
        <f t="shared" si="41"/>
        <v>0.27687296416938112</v>
      </c>
      <c r="M196" s="157" t="s">
        <v>593</v>
      </c>
      <c r="N196" s="163">
        <v>43605</v>
      </c>
      <c r="O196" s="1"/>
      <c r="P196" s="1"/>
      <c r="Q196" s="23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115</v>
      </c>
      <c r="B197" s="165">
        <v>43306</v>
      </c>
      <c r="C197" s="165"/>
      <c r="D197" s="166" t="s">
        <v>737</v>
      </c>
      <c r="E197" s="167" t="s">
        <v>590</v>
      </c>
      <c r="F197" s="168">
        <v>27.5</v>
      </c>
      <c r="G197" s="168"/>
      <c r="H197" s="169">
        <v>13.1</v>
      </c>
      <c r="I197" s="169">
        <v>60</v>
      </c>
      <c r="J197" s="170" t="s">
        <v>770</v>
      </c>
      <c r="K197" s="171">
        <v>-14.4</v>
      </c>
      <c r="L197" s="172">
        <v>-0.52363636363636401</v>
      </c>
      <c r="M197" s="168" t="s">
        <v>603</v>
      </c>
      <c r="N197" s="165">
        <v>43138</v>
      </c>
      <c r="O197" s="1"/>
      <c r="P197" s="1"/>
      <c r="Q197" s="23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94">
        <v>116</v>
      </c>
      <c r="B198" s="195">
        <v>43318</v>
      </c>
      <c r="C198" s="195"/>
      <c r="D198" s="173" t="s">
        <v>771</v>
      </c>
      <c r="E198" s="168" t="s">
        <v>590</v>
      </c>
      <c r="F198" s="168">
        <v>148.5</v>
      </c>
      <c r="G198" s="168"/>
      <c r="H198" s="168">
        <v>102</v>
      </c>
      <c r="I198" s="169">
        <v>182</v>
      </c>
      <c r="J198" s="170" t="s">
        <v>772</v>
      </c>
      <c r="K198" s="171">
        <f>H198-F198</f>
        <v>-46.5</v>
      </c>
      <c r="L198" s="172">
        <f>K198/F198</f>
        <v>-0.31313131313131315</v>
      </c>
      <c r="M198" s="168" t="s">
        <v>603</v>
      </c>
      <c r="N198" s="165">
        <v>43661</v>
      </c>
      <c r="O198" s="1"/>
      <c r="P198" s="1"/>
      <c r="Q198" s="23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117</v>
      </c>
      <c r="B199" s="155">
        <v>43335</v>
      </c>
      <c r="C199" s="155"/>
      <c r="D199" s="156" t="s">
        <v>773</v>
      </c>
      <c r="E199" s="157" t="s">
        <v>590</v>
      </c>
      <c r="F199" s="188">
        <v>285</v>
      </c>
      <c r="G199" s="157"/>
      <c r="H199" s="157">
        <v>355</v>
      </c>
      <c r="I199" s="159">
        <v>364</v>
      </c>
      <c r="J199" s="160" t="s">
        <v>774</v>
      </c>
      <c r="K199" s="161">
        <v>70</v>
      </c>
      <c r="L199" s="162">
        <v>0.24561403508771901</v>
      </c>
      <c r="M199" s="157" t="s">
        <v>593</v>
      </c>
      <c r="N199" s="163">
        <v>43455</v>
      </c>
      <c r="O199" s="1"/>
      <c r="P199" s="1"/>
      <c r="Q199" s="23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118</v>
      </c>
      <c r="B200" s="155">
        <v>43341</v>
      </c>
      <c r="C200" s="155"/>
      <c r="D200" s="156" t="s">
        <v>398</v>
      </c>
      <c r="E200" s="157" t="s">
        <v>590</v>
      </c>
      <c r="F200" s="188">
        <v>525</v>
      </c>
      <c r="G200" s="157"/>
      <c r="H200" s="157">
        <v>585</v>
      </c>
      <c r="I200" s="159">
        <v>635</v>
      </c>
      <c r="J200" s="160" t="s">
        <v>775</v>
      </c>
      <c r="K200" s="161">
        <f t="shared" ref="K200:K251" si="42">H200-F200</f>
        <v>60</v>
      </c>
      <c r="L200" s="162">
        <f t="shared" ref="L200:L251" si="43">K200/F200</f>
        <v>0.11428571428571428</v>
      </c>
      <c r="M200" s="157" t="s">
        <v>593</v>
      </c>
      <c r="N200" s="163">
        <v>43662</v>
      </c>
      <c r="O200" s="1"/>
      <c r="P200" s="1"/>
      <c r="Q200" s="23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119</v>
      </c>
      <c r="B201" s="155">
        <v>43395</v>
      </c>
      <c r="C201" s="155"/>
      <c r="D201" s="156" t="s">
        <v>383</v>
      </c>
      <c r="E201" s="157" t="s">
        <v>590</v>
      </c>
      <c r="F201" s="188">
        <v>475</v>
      </c>
      <c r="G201" s="157"/>
      <c r="H201" s="157">
        <v>574</v>
      </c>
      <c r="I201" s="159">
        <v>570</v>
      </c>
      <c r="J201" s="160" t="s">
        <v>677</v>
      </c>
      <c r="K201" s="161">
        <f t="shared" si="42"/>
        <v>99</v>
      </c>
      <c r="L201" s="162">
        <f t="shared" si="43"/>
        <v>0.20842105263157895</v>
      </c>
      <c r="M201" s="157" t="s">
        <v>593</v>
      </c>
      <c r="N201" s="163">
        <v>43403</v>
      </c>
      <c r="O201" s="1"/>
      <c r="P201" s="1"/>
      <c r="Q201" s="23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120</v>
      </c>
      <c r="B202" s="186">
        <v>43397</v>
      </c>
      <c r="C202" s="186"/>
      <c r="D202" s="187" t="s">
        <v>776</v>
      </c>
      <c r="E202" s="188" t="s">
        <v>590</v>
      </c>
      <c r="F202" s="188">
        <v>707.5</v>
      </c>
      <c r="G202" s="188"/>
      <c r="H202" s="188">
        <v>872</v>
      </c>
      <c r="I202" s="190">
        <v>872</v>
      </c>
      <c r="J202" s="191" t="s">
        <v>677</v>
      </c>
      <c r="K202" s="161">
        <f t="shared" si="42"/>
        <v>164.5</v>
      </c>
      <c r="L202" s="192">
        <f t="shared" si="43"/>
        <v>0.23250883392226149</v>
      </c>
      <c r="M202" s="188" t="s">
        <v>593</v>
      </c>
      <c r="N202" s="193">
        <v>43482</v>
      </c>
      <c r="O202" s="1"/>
      <c r="P202" s="1"/>
      <c r="Q202" s="23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121</v>
      </c>
      <c r="B203" s="186">
        <v>43398</v>
      </c>
      <c r="C203" s="186"/>
      <c r="D203" s="187" t="s">
        <v>777</v>
      </c>
      <c r="E203" s="188" t="s">
        <v>590</v>
      </c>
      <c r="F203" s="188">
        <v>162</v>
      </c>
      <c r="G203" s="188"/>
      <c r="H203" s="188">
        <v>204</v>
      </c>
      <c r="I203" s="190">
        <v>209</v>
      </c>
      <c r="J203" s="191" t="s">
        <v>778</v>
      </c>
      <c r="K203" s="161">
        <f t="shared" si="42"/>
        <v>42</v>
      </c>
      <c r="L203" s="192">
        <f t="shared" si="43"/>
        <v>0.25925925925925924</v>
      </c>
      <c r="M203" s="188" t="s">
        <v>593</v>
      </c>
      <c r="N203" s="193">
        <v>43539</v>
      </c>
      <c r="O203" s="1"/>
      <c r="P203" s="1"/>
      <c r="Q203" s="23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122</v>
      </c>
      <c r="B204" s="186">
        <v>43399</v>
      </c>
      <c r="C204" s="186"/>
      <c r="D204" s="187" t="s">
        <v>488</v>
      </c>
      <c r="E204" s="188" t="s">
        <v>590</v>
      </c>
      <c r="F204" s="188">
        <v>240</v>
      </c>
      <c r="G204" s="188"/>
      <c r="H204" s="188">
        <v>297</v>
      </c>
      <c r="I204" s="190">
        <v>297</v>
      </c>
      <c r="J204" s="191" t="s">
        <v>677</v>
      </c>
      <c r="K204" s="197">
        <f t="shared" si="42"/>
        <v>57</v>
      </c>
      <c r="L204" s="192">
        <f t="shared" si="43"/>
        <v>0.23749999999999999</v>
      </c>
      <c r="M204" s="188" t="s">
        <v>593</v>
      </c>
      <c r="N204" s="193">
        <v>43417</v>
      </c>
      <c r="O204" s="1"/>
      <c r="P204" s="1"/>
      <c r="Q204" s="23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123</v>
      </c>
      <c r="B205" s="155">
        <v>43439</v>
      </c>
      <c r="C205" s="155"/>
      <c r="D205" s="156" t="s">
        <v>779</v>
      </c>
      <c r="E205" s="157" t="s">
        <v>590</v>
      </c>
      <c r="F205" s="157">
        <v>202.5</v>
      </c>
      <c r="G205" s="157"/>
      <c r="H205" s="157">
        <v>255</v>
      </c>
      <c r="I205" s="159">
        <v>252</v>
      </c>
      <c r="J205" s="160" t="s">
        <v>677</v>
      </c>
      <c r="K205" s="161">
        <f t="shared" si="42"/>
        <v>52.5</v>
      </c>
      <c r="L205" s="162">
        <f t="shared" si="43"/>
        <v>0.25925925925925924</v>
      </c>
      <c r="M205" s="157" t="s">
        <v>593</v>
      </c>
      <c r="N205" s="163">
        <v>43542</v>
      </c>
      <c r="O205" s="1"/>
      <c r="P205" s="1"/>
      <c r="Q205" s="233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124</v>
      </c>
      <c r="B206" s="186">
        <v>43465</v>
      </c>
      <c r="C206" s="155"/>
      <c r="D206" s="187" t="s">
        <v>159</v>
      </c>
      <c r="E206" s="188" t="s">
        <v>590</v>
      </c>
      <c r="F206" s="188">
        <v>710</v>
      </c>
      <c r="G206" s="188"/>
      <c r="H206" s="188">
        <v>866</v>
      </c>
      <c r="I206" s="190">
        <v>866</v>
      </c>
      <c r="J206" s="191" t="s">
        <v>677</v>
      </c>
      <c r="K206" s="161">
        <f t="shared" si="42"/>
        <v>156</v>
      </c>
      <c r="L206" s="162">
        <f t="shared" si="43"/>
        <v>0.21971830985915494</v>
      </c>
      <c r="M206" s="157" t="s">
        <v>593</v>
      </c>
      <c r="N206" s="163">
        <v>43553</v>
      </c>
      <c r="O206" s="1"/>
      <c r="P206" s="1"/>
      <c r="Q206" s="233"/>
      <c r="R206" s="1"/>
      <c r="S206" s="6" t="s">
        <v>780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125</v>
      </c>
      <c r="B207" s="186">
        <v>43522</v>
      </c>
      <c r="C207" s="186"/>
      <c r="D207" s="187" t="s">
        <v>174</v>
      </c>
      <c r="E207" s="188" t="s">
        <v>590</v>
      </c>
      <c r="F207" s="188">
        <v>337.25</v>
      </c>
      <c r="G207" s="188"/>
      <c r="H207" s="188">
        <v>398.5</v>
      </c>
      <c r="I207" s="190">
        <v>411</v>
      </c>
      <c r="J207" s="160" t="s">
        <v>781</v>
      </c>
      <c r="K207" s="161">
        <f t="shared" si="42"/>
        <v>61.25</v>
      </c>
      <c r="L207" s="162">
        <f t="shared" si="43"/>
        <v>0.1816160118606375</v>
      </c>
      <c r="M207" s="157" t="s">
        <v>593</v>
      </c>
      <c r="N207" s="163">
        <v>43760</v>
      </c>
      <c r="O207" s="1"/>
      <c r="P207" s="1"/>
      <c r="Q207" s="233"/>
      <c r="R207" s="1"/>
      <c r="S207" s="6" t="s">
        <v>780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8">
        <v>126</v>
      </c>
      <c r="B208" s="199">
        <v>43559</v>
      </c>
      <c r="C208" s="199"/>
      <c r="D208" s="200" t="s">
        <v>782</v>
      </c>
      <c r="E208" s="201" t="s">
        <v>590</v>
      </c>
      <c r="F208" s="201">
        <v>130</v>
      </c>
      <c r="G208" s="201"/>
      <c r="H208" s="201">
        <v>65</v>
      </c>
      <c r="I208" s="202">
        <v>158</v>
      </c>
      <c r="J208" s="170" t="s">
        <v>783</v>
      </c>
      <c r="K208" s="171">
        <f t="shared" si="42"/>
        <v>-65</v>
      </c>
      <c r="L208" s="172">
        <f t="shared" si="43"/>
        <v>-0.5</v>
      </c>
      <c r="M208" s="168" t="s">
        <v>603</v>
      </c>
      <c r="N208" s="165">
        <v>43726</v>
      </c>
      <c r="O208" s="1"/>
      <c r="P208" s="1"/>
      <c r="Q208" s="233"/>
      <c r="R208" s="1"/>
      <c r="S208" s="6" t="s">
        <v>784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127</v>
      </c>
      <c r="B209" s="186">
        <v>43017</v>
      </c>
      <c r="C209" s="186"/>
      <c r="D209" s="187" t="s">
        <v>210</v>
      </c>
      <c r="E209" s="188" t="s">
        <v>590</v>
      </c>
      <c r="F209" s="188">
        <v>141.5</v>
      </c>
      <c r="G209" s="188"/>
      <c r="H209" s="188">
        <v>183.5</v>
      </c>
      <c r="I209" s="190">
        <v>210</v>
      </c>
      <c r="J209" s="160" t="s">
        <v>778</v>
      </c>
      <c r="K209" s="161">
        <f t="shared" si="42"/>
        <v>42</v>
      </c>
      <c r="L209" s="162">
        <f t="shared" si="43"/>
        <v>0.29681978798586572</v>
      </c>
      <c r="M209" s="157" t="s">
        <v>593</v>
      </c>
      <c r="N209" s="163">
        <v>43042</v>
      </c>
      <c r="O209" s="1"/>
      <c r="P209" s="1"/>
      <c r="Q209" s="233"/>
      <c r="R209" s="1"/>
      <c r="S209" s="6" t="s">
        <v>784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98">
        <v>128</v>
      </c>
      <c r="B210" s="199">
        <v>43074</v>
      </c>
      <c r="C210" s="199"/>
      <c r="D210" s="200" t="s">
        <v>785</v>
      </c>
      <c r="E210" s="201" t="s">
        <v>590</v>
      </c>
      <c r="F210" s="196">
        <v>172</v>
      </c>
      <c r="G210" s="201"/>
      <c r="H210" s="201">
        <v>155.25</v>
      </c>
      <c r="I210" s="202">
        <v>230</v>
      </c>
      <c r="J210" s="170" t="s">
        <v>786</v>
      </c>
      <c r="K210" s="171">
        <f t="shared" si="42"/>
        <v>-16.75</v>
      </c>
      <c r="L210" s="172">
        <f t="shared" si="43"/>
        <v>-9.7383720930232565E-2</v>
      </c>
      <c r="M210" s="168" t="s">
        <v>603</v>
      </c>
      <c r="N210" s="165">
        <v>43787</v>
      </c>
      <c r="O210" s="1"/>
      <c r="P210" s="1"/>
      <c r="Q210" s="233"/>
      <c r="R210" s="1"/>
      <c r="S210" s="6" t="s">
        <v>784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129</v>
      </c>
      <c r="B211" s="186">
        <v>43398</v>
      </c>
      <c r="C211" s="186"/>
      <c r="D211" s="187" t="s">
        <v>120</v>
      </c>
      <c r="E211" s="188" t="s">
        <v>590</v>
      </c>
      <c r="F211" s="188">
        <v>698.5</v>
      </c>
      <c r="G211" s="188"/>
      <c r="H211" s="188">
        <v>890</v>
      </c>
      <c r="I211" s="190">
        <v>890</v>
      </c>
      <c r="J211" s="160" t="s">
        <v>787</v>
      </c>
      <c r="K211" s="161">
        <f t="shared" si="42"/>
        <v>191.5</v>
      </c>
      <c r="L211" s="162">
        <f t="shared" si="43"/>
        <v>0.27415891195418757</v>
      </c>
      <c r="M211" s="157" t="s">
        <v>593</v>
      </c>
      <c r="N211" s="163">
        <v>44328</v>
      </c>
      <c r="O211" s="1"/>
      <c r="P211" s="1"/>
      <c r="Q211" s="233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130</v>
      </c>
      <c r="B212" s="186">
        <v>42877</v>
      </c>
      <c r="C212" s="186"/>
      <c r="D212" s="187" t="s">
        <v>788</v>
      </c>
      <c r="E212" s="188" t="s">
        <v>590</v>
      </c>
      <c r="F212" s="188">
        <v>127.6</v>
      </c>
      <c r="G212" s="188"/>
      <c r="H212" s="188">
        <v>138</v>
      </c>
      <c r="I212" s="190">
        <v>190</v>
      </c>
      <c r="J212" s="160" t="s">
        <v>789</v>
      </c>
      <c r="K212" s="161">
        <f t="shared" si="42"/>
        <v>10.400000000000006</v>
      </c>
      <c r="L212" s="162">
        <f t="shared" si="43"/>
        <v>8.1504702194357417E-2</v>
      </c>
      <c r="M212" s="157" t="s">
        <v>593</v>
      </c>
      <c r="N212" s="163">
        <v>43774</v>
      </c>
      <c r="O212" s="1"/>
      <c r="P212" s="1"/>
      <c r="Q212" s="233"/>
      <c r="R212" s="1"/>
      <c r="S212" s="6" t="s">
        <v>784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131</v>
      </c>
      <c r="B213" s="186">
        <v>43158</v>
      </c>
      <c r="C213" s="186"/>
      <c r="D213" s="187" t="s">
        <v>790</v>
      </c>
      <c r="E213" s="188" t="s">
        <v>590</v>
      </c>
      <c r="F213" s="188">
        <v>317</v>
      </c>
      <c r="G213" s="188"/>
      <c r="H213" s="188">
        <v>382.5</v>
      </c>
      <c r="I213" s="190">
        <v>398</v>
      </c>
      <c r="J213" s="160" t="s">
        <v>791</v>
      </c>
      <c r="K213" s="161">
        <f t="shared" si="42"/>
        <v>65.5</v>
      </c>
      <c r="L213" s="162">
        <f t="shared" si="43"/>
        <v>0.20662460567823343</v>
      </c>
      <c r="M213" s="157" t="s">
        <v>593</v>
      </c>
      <c r="N213" s="163">
        <v>44238</v>
      </c>
      <c r="O213" s="1"/>
      <c r="P213" s="1"/>
      <c r="Q213" s="233"/>
      <c r="R213" s="1"/>
      <c r="S213" s="6" t="s">
        <v>784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8">
        <v>132</v>
      </c>
      <c r="B214" s="199">
        <v>43164</v>
      </c>
      <c r="C214" s="199"/>
      <c r="D214" s="200" t="s">
        <v>166</v>
      </c>
      <c r="E214" s="201" t="s">
        <v>590</v>
      </c>
      <c r="F214" s="196">
        <f>510-14.4</f>
        <v>495.6</v>
      </c>
      <c r="G214" s="201"/>
      <c r="H214" s="201">
        <v>350</v>
      </c>
      <c r="I214" s="202">
        <v>672</v>
      </c>
      <c r="J214" s="170" t="s">
        <v>792</v>
      </c>
      <c r="K214" s="171">
        <f t="shared" si="42"/>
        <v>-145.60000000000002</v>
      </c>
      <c r="L214" s="172">
        <f t="shared" si="43"/>
        <v>-0.29378531073446329</v>
      </c>
      <c r="M214" s="168" t="s">
        <v>603</v>
      </c>
      <c r="N214" s="165">
        <v>43887</v>
      </c>
      <c r="O214" s="1"/>
      <c r="P214" s="1"/>
      <c r="Q214" s="233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8">
        <v>133</v>
      </c>
      <c r="B215" s="199">
        <v>43237</v>
      </c>
      <c r="C215" s="199"/>
      <c r="D215" s="200" t="s">
        <v>793</v>
      </c>
      <c r="E215" s="201" t="s">
        <v>590</v>
      </c>
      <c r="F215" s="196">
        <v>230.3</v>
      </c>
      <c r="G215" s="201"/>
      <c r="H215" s="201">
        <v>102.5</v>
      </c>
      <c r="I215" s="202">
        <v>348</v>
      </c>
      <c r="J215" s="170" t="s">
        <v>794</v>
      </c>
      <c r="K215" s="171">
        <f t="shared" si="42"/>
        <v>-127.80000000000001</v>
      </c>
      <c r="L215" s="172">
        <f t="shared" si="43"/>
        <v>-0.55492835432045162</v>
      </c>
      <c r="M215" s="168" t="s">
        <v>603</v>
      </c>
      <c r="N215" s="165">
        <v>43896</v>
      </c>
      <c r="O215" s="1"/>
      <c r="P215" s="1"/>
      <c r="Q215" s="233"/>
      <c r="R215" s="1"/>
      <c r="S215" s="6" t="s">
        <v>780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134</v>
      </c>
      <c r="B216" s="186">
        <v>43258</v>
      </c>
      <c r="C216" s="186"/>
      <c r="D216" s="187" t="s">
        <v>444</v>
      </c>
      <c r="E216" s="188" t="s">
        <v>590</v>
      </c>
      <c r="F216" s="188">
        <f>342.5-5.1</f>
        <v>337.4</v>
      </c>
      <c r="G216" s="188"/>
      <c r="H216" s="188">
        <v>412.5</v>
      </c>
      <c r="I216" s="190">
        <v>439</v>
      </c>
      <c r="J216" s="160" t="s">
        <v>795</v>
      </c>
      <c r="K216" s="161">
        <f t="shared" si="42"/>
        <v>75.100000000000023</v>
      </c>
      <c r="L216" s="162">
        <f t="shared" si="43"/>
        <v>0.22258446947243635</v>
      </c>
      <c r="M216" s="157" t="s">
        <v>593</v>
      </c>
      <c r="N216" s="163">
        <v>44230</v>
      </c>
      <c r="O216" s="1"/>
      <c r="P216" s="1"/>
      <c r="Q216" s="233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79">
        <v>135</v>
      </c>
      <c r="B217" s="178">
        <v>43285</v>
      </c>
      <c r="C217" s="178"/>
      <c r="D217" s="179" t="s">
        <v>58</v>
      </c>
      <c r="E217" s="180" t="s">
        <v>590</v>
      </c>
      <c r="F217" s="180">
        <f>127.5-5.53</f>
        <v>121.97</v>
      </c>
      <c r="G217" s="181"/>
      <c r="H217" s="181">
        <v>122.5</v>
      </c>
      <c r="I217" s="181">
        <v>170</v>
      </c>
      <c r="J217" s="182" t="s">
        <v>796</v>
      </c>
      <c r="K217" s="183">
        <f t="shared" si="42"/>
        <v>0.53000000000000114</v>
      </c>
      <c r="L217" s="184">
        <f t="shared" si="43"/>
        <v>4.3453308190538747E-3</v>
      </c>
      <c r="M217" s="180" t="s">
        <v>610</v>
      </c>
      <c r="N217" s="178">
        <v>44431</v>
      </c>
      <c r="O217" s="1"/>
      <c r="P217" s="1"/>
      <c r="Q217" s="233"/>
      <c r="R217" s="1"/>
      <c r="S217" s="6" t="s">
        <v>780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8">
        <v>136</v>
      </c>
      <c r="B218" s="199">
        <v>43294</v>
      </c>
      <c r="C218" s="199"/>
      <c r="D218" s="200" t="s">
        <v>797</v>
      </c>
      <c r="E218" s="201" t="s">
        <v>590</v>
      </c>
      <c r="F218" s="196">
        <v>46.5</v>
      </c>
      <c r="G218" s="201"/>
      <c r="H218" s="201">
        <v>17</v>
      </c>
      <c r="I218" s="202">
        <v>59</v>
      </c>
      <c r="J218" s="170" t="s">
        <v>798</v>
      </c>
      <c r="K218" s="171">
        <f t="shared" si="42"/>
        <v>-29.5</v>
      </c>
      <c r="L218" s="172">
        <f t="shared" si="43"/>
        <v>-0.63440860215053763</v>
      </c>
      <c r="M218" s="168" t="s">
        <v>603</v>
      </c>
      <c r="N218" s="165">
        <v>43887</v>
      </c>
      <c r="O218" s="1"/>
      <c r="P218" s="1"/>
      <c r="Q218" s="233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137</v>
      </c>
      <c r="B219" s="186">
        <v>43396</v>
      </c>
      <c r="C219" s="186"/>
      <c r="D219" s="187" t="s">
        <v>427</v>
      </c>
      <c r="E219" s="188" t="s">
        <v>590</v>
      </c>
      <c r="F219" s="188">
        <v>156.5</v>
      </c>
      <c r="G219" s="188"/>
      <c r="H219" s="188">
        <v>207.5</v>
      </c>
      <c r="I219" s="190">
        <v>191</v>
      </c>
      <c r="J219" s="160" t="s">
        <v>677</v>
      </c>
      <c r="K219" s="161">
        <f t="shared" si="42"/>
        <v>51</v>
      </c>
      <c r="L219" s="162">
        <f t="shared" si="43"/>
        <v>0.32587859424920129</v>
      </c>
      <c r="M219" s="157" t="s">
        <v>593</v>
      </c>
      <c r="N219" s="163">
        <v>44369</v>
      </c>
      <c r="O219" s="1"/>
      <c r="P219" s="1"/>
      <c r="Q219" s="233"/>
      <c r="R219" s="1"/>
      <c r="S219" s="6" t="s">
        <v>780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138</v>
      </c>
      <c r="B220" s="186">
        <v>43439</v>
      </c>
      <c r="C220" s="186"/>
      <c r="D220" s="187" t="s">
        <v>346</v>
      </c>
      <c r="E220" s="188" t="s">
        <v>590</v>
      </c>
      <c r="F220" s="188">
        <v>259.5</v>
      </c>
      <c r="G220" s="188"/>
      <c r="H220" s="188">
        <v>320</v>
      </c>
      <c r="I220" s="190">
        <v>320</v>
      </c>
      <c r="J220" s="160" t="s">
        <v>677</v>
      </c>
      <c r="K220" s="161">
        <f t="shared" si="42"/>
        <v>60.5</v>
      </c>
      <c r="L220" s="162">
        <f t="shared" si="43"/>
        <v>0.23314065510597304</v>
      </c>
      <c r="M220" s="157" t="s">
        <v>593</v>
      </c>
      <c r="N220" s="163">
        <v>44323</v>
      </c>
      <c r="O220" s="1"/>
      <c r="P220" s="1"/>
      <c r="Q220" s="233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139</v>
      </c>
      <c r="B221" s="199">
        <v>43439</v>
      </c>
      <c r="C221" s="199"/>
      <c r="D221" s="200" t="s">
        <v>799</v>
      </c>
      <c r="E221" s="201" t="s">
        <v>590</v>
      </c>
      <c r="F221" s="201">
        <v>715</v>
      </c>
      <c r="G221" s="201"/>
      <c r="H221" s="201">
        <v>445</v>
      </c>
      <c r="I221" s="202">
        <v>840</v>
      </c>
      <c r="J221" s="170" t="s">
        <v>800</v>
      </c>
      <c r="K221" s="171">
        <f t="shared" si="42"/>
        <v>-270</v>
      </c>
      <c r="L221" s="172">
        <f t="shared" si="43"/>
        <v>-0.3776223776223776</v>
      </c>
      <c r="M221" s="168" t="s">
        <v>603</v>
      </c>
      <c r="N221" s="165">
        <v>43800</v>
      </c>
      <c r="O221" s="1"/>
      <c r="P221" s="1"/>
      <c r="Q221" s="233"/>
      <c r="R221" s="1"/>
      <c r="S221" s="6" t="s">
        <v>780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140</v>
      </c>
      <c r="B222" s="186">
        <v>43469</v>
      </c>
      <c r="C222" s="186"/>
      <c r="D222" s="187" t="s">
        <v>180</v>
      </c>
      <c r="E222" s="188" t="s">
        <v>590</v>
      </c>
      <c r="F222" s="188">
        <v>875</v>
      </c>
      <c r="G222" s="188"/>
      <c r="H222" s="188">
        <v>1165</v>
      </c>
      <c r="I222" s="190">
        <v>1185</v>
      </c>
      <c r="J222" s="160" t="s">
        <v>801</v>
      </c>
      <c r="K222" s="161">
        <f t="shared" si="42"/>
        <v>290</v>
      </c>
      <c r="L222" s="162">
        <f t="shared" si="43"/>
        <v>0.33142857142857141</v>
      </c>
      <c r="M222" s="157" t="s">
        <v>593</v>
      </c>
      <c r="N222" s="163">
        <v>43847</v>
      </c>
      <c r="O222" s="1"/>
      <c r="P222" s="1"/>
      <c r="Q222" s="233"/>
      <c r="R222" s="1"/>
      <c r="S222" s="6" t="s">
        <v>780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141</v>
      </c>
      <c r="B223" s="186">
        <v>43559</v>
      </c>
      <c r="C223" s="186"/>
      <c r="D223" s="187" t="s">
        <v>364</v>
      </c>
      <c r="E223" s="188" t="s">
        <v>590</v>
      </c>
      <c r="F223" s="188">
        <f>387-14.63</f>
        <v>372.37</v>
      </c>
      <c r="G223" s="188"/>
      <c r="H223" s="188">
        <v>490</v>
      </c>
      <c r="I223" s="190">
        <v>490</v>
      </c>
      <c r="J223" s="160" t="s">
        <v>677</v>
      </c>
      <c r="K223" s="161">
        <f t="shared" si="42"/>
        <v>117.63</v>
      </c>
      <c r="L223" s="162">
        <f t="shared" si="43"/>
        <v>0.31589548030185027</v>
      </c>
      <c r="M223" s="157" t="s">
        <v>593</v>
      </c>
      <c r="N223" s="163">
        <v>43850</v>
      </c>
      <c r="O223" s="1"/>
      <c r="P223" s="1"/>
      <c r="Q223" s="233"/>
      <c r="R223" s="1"/>
      <c r="S223" s="6" t="s">
        <v>780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8">
        <v>142</v>
      </c>
      <c r="B224" s="199">
        <v>43578</v>
      </c>
      <c r="C224" s="199"/>
      <c r="D224" s="200" t="s">
        <v>802</v>
      </c>
      <c r="E224" s="201" t="s">
        <v>602</v>
      </c>
      <c r="F224" s="201">
        <v>220</v>
      </c>
      <c r="G224" s="201"/>
      <c r="H224" s="201">
        <v>127.5</v>
      </c>
      <c r="I224" s="202">
        <v>284</v>
      </c>
      <c r="J224" s="170" t="s">
        <v>803</v>
      </c>
      <c r="K224" s="171">
        <f t="shared" si="42"/>
        <v>-92.5</v>
      </c>
      <c r="L224" s="172">
        <f t="shared" si="43"/>
        <v>-0.42045454545454547</v>
      </c>
      <c r="M224" s="168" t="s">
        <v>603</v>
      </c>
      <c r="N224" s="165">
        <v>43896</v>
      </c>
      <c r="O224" s="1"/>
      <c r="P224" s="1"/>
      <c r="Q224" s="233"/>
      <c r="R224" s="1"/>
      <c r="S224" s="6" t="s">
        <v>780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143</v>
      </c>
      <c r="B225" s="186">
        <v>43622</v>
      </c>
      <c r="C225" s="186"/>
      <c r="D225" s="187" t="s">
        <v>489</v>
      </c>
      <c r="E225" s="188" t="s">
        <v>602</v>
      </c>
      <c r="F225" s="188">
        <v>332.8</v>
      </c>
      <c r="G225" s="188"/>
      <c r="H225" s="188">
        <v>405</v>
      </c>
      <c r="I225" s="190">
        <v>419</v>
      </c>
      <c r="J225" s="160" t="s">
        <v>804</v>
      </c>
      <c r="K225" s="161">
        <f t="shared" si="42"/>
        <v>72.199999999999989</v>
      </c>
      <c r="L225" s="162">
        <f t="shared" si="43"/>
        <v>0.21694711538461534</v>
      </c>
      <c r="M225" s="157" t="s">
        <v>593</v>
      </c>
      <c r="N225" s="163">
        <v>43860</v>
      </c>
      <c r="O225" s="1"/>
      <c r="P225" s="1"/>
      <c r="Q225" s="233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79">
        <v>144</v>
      </c>
      <c r="B226" s="178">
        <v>43641</v>
      </c>
      <c r="C226" s="178"/>
      <c r="D226" s="179" t="s">
        <v>172</v>
      </c>
      <c r="E226" s="180" t="s">
        <v>590</v>
      </c>
      <c r="F226" s="180">
        <v>386</v>
      </c>
      <c r="G226" s="181"/>
      <c r="H226" s="181">
        <v>395</v>
      </c>
      <c r="I226" s="181">
        <v>452</v>
      </c>
      <c r="J226" s="182" t="s">
        <v>805</v>
      </c>
      <c r="K226" s="183">
        <f t="shared" si="42"/>
        <v>9</v>
      </c>
      <c r="L226" s="184">
        <f t="shared" si="43"/>
        <v>2.3316062176165803E-2</v>
      </c>
      <c r="M226" s="180" t="s">
        <v>610</v>
      </c>
      <c r="N226" s="178">
        <v>43868</v>
      </c>
      <c r="O226" s="1"/>
      <c r="P226" s="1"/>
      <c r="Q226" s="233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79">
        <v>145</v>
      </c>
      <c r="B227" s="178">
        <v>43707</v>
      </c>
      <c r="C227" s="178"/>
      <c r="D227" s="179" t="s">
        <v>146</v>
      </c>
      <c r="E227" s="180" t="s">
        <v>590</v>
      </c>
      <c r="F227" s="180">
        <v>137.5</v>
      </c>
      <c r="G227" s="181"/>
      <c r="H227" s="181">
        <v>138.5</v>
      </c>
      <c r="I227" s="181">
        <v>190</v>
      </c>
      <c r="J227" s="182" t="s">
        <v>806</v>
      </c>
      <c r="K227" s="183">
        <f t="shared" si="42"/>
        <v>1</v>
      </c>
      <c r="L227" s="184">
        <f t="shared" si="43"/>
        <v>7.2727272727272727E-3</v>
      </c>
      <c r="M227" s="180" t="s">
        <v>610</v>
      </c>
      <c r="N227" s="178">
        <v>44432</v>
      </c>
      <c r="O227" s="1"/>
      <c r="P227" s="1"/>
      <c r="Q227" s="233"/>
      <c r="R227" s="1"/>
      <c r="S227" s="6" t="s">
        <v>780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146</v>
      </c>
      <c r="B228" s="186">
        <v>43731</v>
      </c>
      <c r="C228" s="186"/>
      <c r="D228" s="187" t="s">
        <v>437</v>
      </c>
      <c r="E228" s="188" t="s">
        <v>590</v>
      </c>
      <c r="F228" s="188">
        <v>235</v>
      </c>
      <c r="G228" s="188"/>
      <c r="H228" s="188">
        <v>295</v>
      </c>
      <c r="I228" s="190">
        <v>296</v>
      </c>
      <c r="J228" s="160" t="s">
        <v>807</v>
      </c>
      <c r="K228" s="161">
        <f t="shared" si="42"/>
        <v>60</v>
      </c>
      <c r="L228" s="162">
        <f t="shared" si="43"/>
        <v>0.25531914893617019</v>
      </c>
      <c r="M228" s="157" t="s">
        <v>593</v>
      </c>
      <c r="N228" s="163">
        <v>43844</v>
      </c>
      <c r="O228" s="1"/>
      <c r="P228" s="1"/>
      <c r="Q228" s="233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147</v>
      </c>
      <c r="B229" s="186">
        <v>43752</v>
      </c>
      <c r="C229" s="186"/>
      <c r="D229" s="187" t="s">
        <v>808</v>
      </c>
      <c r="E229" s="188" t="s">
        <v>590</v>
      </c>
      <c r="F229" s="188">
        <v>277.5</v>
      </c>
      <c r="G229" s="188"/>
      <c r="H229" s="188">
        <v>333</v>
      </c>
      <c r="I229" s="190">
        <v>333</v>
      </c>
      <c r="J229" s="160" t="s">
        <v>809</v>
      </c>
      <c r="K229" s="161">
        <f t="shared" si="42"/>
        <v>55.5</v>
      </c>
      <c r="L229" s="162">
        <f t="shared" si="43"/>
        <v>0.2</v>
      </c>
      <c r="M229" s="157" t="s">
        <v>593</v>
      </c>
      <c r="N229" s="163">
        <v>43846</v>
      </c>
      <c r="O229" s="1"/>
      <c r="P229" s="1"/>
      <c r="Q229" s="233"/>
      <c r="R229" s="1"/>
      <c r="S229" s="6" t="s">
        <v>780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148</v>
      </c>
      <c r="B230" s="186">
        <v>43752</v>
      </c>
      <c r="C230" s="186"/>
      <c r="D230" s="187" t="s">
        <v>810</v>
      </c>
      <c r="E230" s="188" t="s">
        <v>590</v>
      </c>
      <c r="F230" s="188">
        <v>930</v>
      </c>
      <c r="G230" s="188"/>
      <c r="H230" s="188">
        <v>1165</v>
      </c>
      <c r="I230" s="190">
        <v>1200</v>
      </c>
      <c r="J230" s="160" t="s">
        <v>811</v>
      </c>
      <c r="K230" s="161">
        <f t="shared" si="42"/>
        <v>235</v>
      </c>
      <c r="L230" s="162">
        <f t="shared" si="43"/>
        <v>0.25268817204301075</v>
      </c>
      <c r="M230" s="157" t="s">
        <v>593</v>
      </c>
      <c r="N230" s="163">
        <v>43847</v>
      </c>
      <c r="O230" s="1"/>
      <c r="P230" s="1"/>
      <c r="Q230" s="233"/>
      <c r="R230" s="1"/>
      <c r="S230" s="6" t="s">
        <v>784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149</v>
      </c>
      <c r="B231" s="186">
        <v>43753</v>
      </c>
      <c r="C231" s="186"/>
      <c r="D231" s="187" t="s">
        <v>812</v>
      </c>
      <c r="E231" s="188" t="s">
        <v>590</v>
      </c>
      <c r="F231" s="158">
        <v>111</v>
      </c>
      <c r="G231" s="188"/>
      <c r="H231" s="188">
        <v>141</v>
      </c>
      <c r="I231" s="190">
        <v>141</v>
      </c>
      <c r="J231" s="160" t="s">
        <v>813</v>
      </c>
      <c r="K231" s="161">
        <f t="shared" si="42"/>
        <v>30</v>
      </c>
      <c r="L231" s="162">
        <f t="shared" si="43"/>
        <v>0.27027027027027029</v>
      </c>
      <c r="M231" s="157" t="s">
        <v>593</v>
      </c>
      <c r="N231" s="163">
        <v>44328</v>
      </c>
      <c r="O231" s="1"/>
      <c r="P231" s="1"/>
      <c r="Q231" s="233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150</v>
      </c>
      <c r="B232" s="186">
        <v>43753</v>
      </c>
      <c r="C232" s="186"/>
      <c r="D232" s="187" t="s">
        <v>814</v>
      </c>
      <c r="E232" s="188" t="s">
        <v>590</v>
      </c>
      <c r="F232" s="158">
        <v>296</v>
      </c>
      <c r="G232" s="188"/>
      <c r="H232" s="188">
        <v>370</v>
      </c>
      <c r="I232" s="190">
        <v>370</v>
      </c>
      <c r="J232" s="160" t="s">
        <v>677</v>
      </c>
      <c r="K232" s="161">
        <f t="shared" si="42"/>
        <v>74</v>
      </c>
      <c r="L232" s="162">
        <f t="shared" si="43"/>
        <v>0.25</v>
      </c>
      <c r="M232" s="157" t="s">
        <v>593</v>
      </c>
      <c r="N232" s="163">
        <v>43853</v>
      </c>
      <c r="O232" s="1"/>
      <c r="P232" s="1"/>
      <c r="Q232" s="233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151</v>
      </c>
      <c r="B233" s="186">
        <v>43754</v>
      </c>
      <c r="C233" s="186"/>
      <c r="D233" s="187" t="s">
        <v>815</v>
      </c>
      <c r="E233" s="188" t="s">
        <v>590</v>
      </c>
      <c r="F233" s="158">
        <v>300</v>
      </c>
      <c r="G233" s="188"/>
      <c r="H233" s="188">
        <v>382.5</v>
      </c>
      <c r="I233" s="190">
        <v>344</v>
      </c>
      <c r="J233" s="160" t="s">
        <v>816</v>
      </c>
      <c r="K233" s="161">
        <f t="shared" si="42"/>
        <v>82.5</v>
      </c>
      <c r="L233" s="162">
        <f t="shared" si="43"/>
        <v>0.27500000000000002</v>
      </c>
      <c r="M233" s="157" t="s">
        <v>593</v>
      </c>
      <c r="N233" s="163">
        <v>44238</v>
      </c>
      <c r="O233" s="1"/>
      <c r="P233" s="1"/>
      <c r="Q233" s="233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152</v>
      </c>
      <c r="B234" s="186">
        <v>43832</v>
      </c>
      <c r="C234" s="186"/>
      <c r="D234" s="187" t="s">
        <v>817</v>
      </c>
      <c r="E234" s="188" t="s">
        <v>590</v>
      </c>
      <c r="F234" s="158">
        <v>495</v>
      </c>
      <c r="G234" s="188"/>
      <c r="H234" s="188">
        <v>595</v>
      </c>
      <c r="I234" s="190">
        <v>590</v>
      </c>
      <c r="J234" s="160" t="s">
        <v>613</v>
      </c>
      <c r="K234" s="161">
        <f t="shared" si="42"/>
        <v>100</v>
      </c>
      <c r="L234" s="162">
        <f t="shared" si="43"/>
        <v>0.20202020202020202</v>
      </c>
      <c r="M234" s="157" t="s">
        <v>593</v>
      </c>
      <c r="N234" s="163">
        <v>44589</v>
      </c>
      <c r="O234" s="1"/>
      <c r="P234" s="1"/>
      <c r="Q234" s="233"/>
      <c r="R234" s="1"/>
      <c r="S234" s="6" t="s">
        <v>784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153</v>
      </c>
      <c r="B235" s="186">
        <v>43966</v>
      </c>
      <c r="C235" s="186"/>
      <c r="D235" s="187" t="s">
        <v>76</v>
      </c>
      <c r="E235" s="188" t="s">
        <v>590</v>
      </c>
      <c r="F235" s="158">
        <v>67.5</v>
      </c>
      <c r="G235" s="188"/>
      <c r="H235" s="188">
        <v>86</v>
      </c>
      <c r="I235" s="190">
        <v>86</v>
      </c>
      <c r="J235" s="160" t="s">
        <v>818</v>
      </c>
      <c r="K235" s="161">
        <f t="shared" si="42"/>
        <v>18.5</v>
      </c>
      <c r="L235" s="162">
        <f t="shared" si="43"/>
        <v>0.27407407407407408</v>
      </c>
      <c r="M235" s="157" t="s">
        <v>593</v>
      </c>
      <c r="N235" s="163">
        <v>44008</v>
      </c>
      <c r="O235" s="1"/>
      <c r="P235" s="1"/>
      <c r="Q235" s="233"/>
      <c r="R235" s="1"/>
      <c r="S235" s="6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154</v>
      </c>
      <c r="B236" s="186">
        <v>44035</v>
      </c>
      <c r="C236" s="186"/>
      <c r="D236" s="187" t="s">
        <v>488</v>
      </c>
      <c r="E236" s="188" t="s">
        <v>590</v>
      </c>
      <c r="F236" s="158">
        <v>231</v>
      </c>
      <c r="G236" s="188"/>
      <c r="H236" s="188">
        <v>281</v>
      </c>
      <c r="I236" s="190">
        <v>281</v>
      </c>
      <c r="J236" s="160" t="s">
        <v>677</v>
      </c>
      <c r="K236" s="161">
        <f t="shared" si="42"/>
        <v>50</v>
      </c>
      <c r="L236" s="162">
        <f t="shared" si="43"/>
        <v>0.21645021645021645</v>
      </c>
      <c r="M236" s="157" t="s">
        <v>593</v>
      </c>
      <c r="N236" s="163">
        <v>44358</v>
      </c>
      <c r="O236" s="1"/>
      <c r="P236" s="1"/>
      <c r="Q236" s="233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155</v>
      </c>
      <c r="B237" s="186">
        <v>44092</v>
      </c>
      <c r="C237" s="186"/>
      <c r="D237" s="187" t="s">
        <v>144</v>
      </c>
      <c r="E237" s="188" t="s">
        <v>590</v>
      </c>
      <c r="F237" s="188">
        <v>206</v>
      </c>
      <c r="G237" s="188"/>
      <c r="H237" s="188">
        <v>248</v>
      </c>
      <c r="I237" s="190">
        <v>248</v>
      </c>
      <c r="J237" s="160" t="s">
        <v>677</v>
      </c>
      <c r="K237" s="161">
        <f t="shared" si="42"/>
        <v>42</v>
      </c>
      <c r="L237" s="162">
        <f t="shared" si="43"/>
        <v>0.20388349514563106</v>
      </c>
      <c r="M237" s="157" t="s">
        <v>593</v>
      </c>
      <c r="N237" s="163">
        <v>44214</v>
      </c>
      <c r="O237" s="1"/>
      <c r="P237" s="1"/>
      <c r="Q237" s="233"/>
      <c r="R237" s="1"/>
      <c r="S237" s="6" t="s">
        <v>784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156</v>
      </c>
      <c r="B238" s="186">
        <v>44140</v>
      </c>
      <c r="C238" s="186"/>
      <c r="D238" s="187" t="s">
        <v>144</v>
      </c>
      <c r="E238" s="188" t="s">
        <v>590</v>
      </c>
      <c r="F238" s="188">
        <v>182.5</v>
      </c>
      <c r="G238" s="188"/>
      <c r="H238" s="188">
        <v>248</v>
      </c>
      <c r="I238" s="190">
        <v>248</v>
      </c>
      <c r="J238" s="160" t="s">
        <v>677</v>
      </c>
      <c r="K238" s="161">
        <f t="shared" si="42"/>
        <v>65.5</v>
      </c>
      <c r="L238" s="162">
        <f t="shared" si="43"/>
        <v>0.35890410958904112</v>
      </c>
      <c r="M238" s="157" t="s">
        <v>593</v>
      </c>
      <c r="N238" s="163">
        <v>44214</v>
      </c>
      <c r="O238" s="1"/>
      <c r="P238" s="1"/>
      <c r="Q238" s="233"/>
      <c r="R238" s="1"/>
      <c r="S238" s="6" t="s">
        <v>784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157</v>
      </c>
      <c r="B239" s="186">
        <v>44140</v>
      </c>
      <c r="C239" s="186"/>
      <c r="D239" s="187" t="s">
        <v>346</v>
      </c>
      <c r="E239" s="188" t="s">
        <v>590</v>
      </c>
      <c r="F239" s="188">
        <v>247.5</v>
      </c>
      <c r="G239" s="188"/>
      <c r="H239" s="188">
        <v>320</v>
      </c>
      <c r="I239" s="190">
        <v>320</v>
      </c>
      <c r="J239" s="160" t="s">
        <v>677</v>
      </c>
      <c r="K239" s="161">
        <f t="shared" si="42"/>
        <v>72.5</v>
      </c>
      <c r="L239" s="162">
        <f t="shared" si="43"/>
        <v>0.29292929292929293</v>
      </c>
      <c r="M239" s="157" t="s">
        <v>593</v>
      </c>
      <c r="N239" s="163">
        <v>44323</v>
      </c>
      <c r="O239" s="1"/>
      <c r="P239" s="1"/>
      <c r="Q239" s="233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158</v>
      </c>
      <c r="B240" s="186">
        <v>44140</v>
      </c>
      <c r="C240" s="186"/>
      <c r="D240" s="187" t="s">
        <v>203</v>
      </c>
      <c r="E240" s="188" t="s">
        <v>590</v>
      </c>
      <c r="F240" s="158">
        <v>925</v>
      </c>
      <c r="G240" s="188"/>
      <c r="H240" s="188">
        <v>1095</v>
      </c>
      <c r="I240" s="190">
        <v>1093</v>
      </c>
      <c r="J240" s="160" t="s">
        <v>819</v>
      </c>
      <c r="K240" s="161">
        <f t="shared" si="42"/>
        <v>170</v>
      </c>
      <c r="L240" s="162">
        <f t="shared" si="43"/>
        <v>0.18378378378378379</v>
      </c>
      <c r="M240" s="157" t="s">
        <v>593</v>
      </c>
      <c r="N240" s="163">
        <v>44201</v>
      </c>
      <c r="O240" s="1"/>
      <c r="P240" s="1"/>
      <c r="Q240" s="233"/>
      <c r="R240" s="1"/>
      <c r="S240" s="6" t="s">
        <v>784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159</v>
      </c>
      <c r="B241" s="186">
        <v>44140</v>
      </c>
      <c r="C241" s="186"/>
      <c r="D241" s="187" t="s">
        <v>364</v>
      </c>
      <c r="E241" s="188" t="s">
        <v>590</v>
      </c>
      <c r="F241" s="158">
        <v>332.5</v>
      </c>
      <c r="G241" s="188"/>
      <c r="H241" s="188">
        <v>393</v>
      </c>
      <c r="I241" s="190">
        <v>406</v>
      </c>
      <c r="J241" s="160" t="s">
        <v>820</v>
      </c>
      <c r="K241" s="161">
        <f t="shared" si="42"/>
        <v>60.5</v>
      </c>
      <c r="L241" s="162">
        <f t="shared" si="43"/>
        <v>0.18195488721804512</v>
      </c>
      <c r="M241" s="157" t="s">
        <v>593</v>
      </c>
      <c r="N241" s="163">
        <v>44256</v>
      </c>
      <c r="O241" s="1"/>
      <c r="P241" s="1"/>
      <c r="Q241" s="233"/>
      <c r="R241" s="1"/>
      <c r="S241" s="6" t="s">
        <v>784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160</v>
      </c>
      <c r="B242" s="186">
        <v>44141</v>
      </c>
      <c r="C242" s="186"/>
      <c r="D242" s="187" t="s">
        <v>488</v>
      </c>
      <c r="E242" s="188" t="s">
        <v>590</v>
      </c>
      <c r="F242" s="158">
        <v>231</v>
      </c>
      <c r="G242" s="188"/>
      <c r="H242" s="188">
        <v>281</v>
      </c>
      <c r="I242" s="190">
        <v>281</v>
      </c>
      <c r="J242" s="160" t="s">
        <v>677</v>
      </c>
      <c r="K242" s="161">
        <f t="shared" si="42"/>
        <v>50</v>
      </c>
      <c r="L242" s="162">
        <f t="shared" si="43"/>
        <v>0.21645021645021645</v>
      </c>
      <c r="M242" s="157" t="s">
        <v>593</v>
      </c>
      <c r="N242" s="163">
        <v>44358</v>
      </c>
      <c r="O242" s="1"/>
      <c r="P242" s="1"/>
      <c r="Q242" s="233"/>
      <c r="R242" s="1"/>
      <c r="S242" s="6" t="s">
        <v>784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161</v>
      </c>
      <c r="B243" s="186">
        <v>44187</v>
      </c>
      <c r="C243" s="186"/>
      <c r="D243" s="187" t="s">
        <v>821</v>
      </c>
      <c r="E243" s="188" t="s">
        <v>590</v>
      </c>
      <c r="F243" s="158">
        <v>190</v>
      </c>
      <c r="G243" s="188"/>
      <c r="H243" s="188">
        <v>239</v>
      </c>
      <c r="I243" s="190">
        <v>239</v>
      </c>
      <c r="J243" s="160" t="s">
        <v>822</v>
      </c>
      <c r="K243" s="161">
        <f t="shared" si="42"/>
        <v>49</v>
      </c>
      <c r="L243" s="162">
        <f t="shared" si="43"/>
        <v>0.25789473684210529</v>
      </c>
      <c r="M243" s="157" t="s">
        <v>593</v>
      </c>
      <c r="N243" s="163">
        <v>44844</v>
      </c>
      <c r="O243" s="1"/>
      <c r="P243" s="1"/>
      <c r="Q243" s="233"/>
      <c r="R243" s="1"/>
      <c r="S243" s="6" t="s">
        <v>784</v>
      </c>
    </row>
    <row r="244" spans="1:27" ht="12.75" customHeight="1">
      <c r="A244" s="185">
        <v>162</v>
      </c>
      <c r="B244" s="186">
        <v>44258</v>
      </c>
      <c r="C244" s="186"/>
      <c r="D244" s="187" t="s">
        <v>817</v>
      </c>
      <c r="E244" s="188" t="s">
        <v>590</v>
      </c>
      <c r="F244" s="158">
        <v>495</v>
      </c>
      <c r="G244" s="188"/>
      <c r="H244" s="188">
        <v>595</v>
      </c>
      <c r="I244" s="190">
        <v>590</v>
      </c>
      <c r="J244" s="160" t="s">
        <v>613</v>
      </c>
      <c r="K244" s="161">
        <f t="shared" si="42"/>
        <v>100</v>
      </c>
      <c r="L244" s="162">
        <f t="shared" si="43"/>
        <v>0.20202020202020202</v>
      </c>
      <c r="M244" s="157" t="s">
        <v>593</v>
      </c>
      <c r="N244" s="163">
        <v>44589</v>
      </c>
      <c r="O244" s="1"/>
      <c r="P244" s="1"/>
      <c r="Q244" s="233"/>
      <c r="S244" s="6" t="s">
        <v>784</v>
      </c>
    </row>
    <row r="245" spans="1:27" ht="12.75" customHeight="1">
      <c r="A245" s="185">
        <v>163</v>
      </c>
      <c r="B245" s="186">
        <v>44274</v>
      </c>
      <c r="C245" s="186"/>
      <c r="D245" s="187" t="s">
        <v>364</v>
      </c>
      <c r="E245" s="188" t="s">
        <v>590</v>
      </c>
      <c r="F245" s="158">
        <v>355</v>
      </c>
      <c r="G245" s="188"/>
      <c r="H245" s="188">
        <v>422.5</v>
      </c>
      <c r="I245" s="190">
        <v>420</v>
      </c>
      <c r="J245" s="160" t="s">
        <v>823</v>
      </c>
      <c r="K245" s="161">
        <f t="shared" si="42"/>
        <v>67.5</v>
      </c>
      <c r="L245" s="162">
        <f t="shared" si="43"/>
        <v>0.19014084507042253</v>
      </c>
      <c r="M245" s="157" t="s">
        <v>593</v>
      </c>
      <c r="N245" s="163">
        <v>44361</v>
      </c>
      <c r="O245" s="1"/>
      <c r="S245" s="203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164</v>
      </c>
      <c r="B246" s="186">
        <v>44295</v>
      </c>
      <c r="C246" s="186"/>
      <c r="D246" s="187" t="s">
        <v>326</v>
      </c>
      <c r="E246" s="188" t="s">
        <v>590</v>
      </c>
      <c r="F246" s="158">
        <v>555</v>
      </c>
      <c r="G246" s="188"/>
      <c r="H246" s="188">
        <v>663</v>
      </c>
      <c r="I246" s="190">
        <v>663</v>
      </c>
      <c r="J246" s="160" t="s">
        <v>824</v>
      </c>
      <c r="K246" s="161">
        <f t="shared" si="42"/>
        <v>108</v>
      </c>
      <c r="L246" s="162">
        <f t="shared" si="43"/>
        <v>0.19459459459459461</v>
      </c>
      <c r="M246" s="157" t="s">
        <v>593</v>
      </c>
      <c r="N246" s="163">
        <v>44321</v>
      </c>
      <c r="O246" s="1"/>
      <c r="P246" s="1"/>
      <c r="Q246" s="233"/>
      <c r="R246" s="1"/>
      <c r="S246" s="203" t="s">
        <v>784</v>
      </c>
    </row>
    <row r="247" spans="1:27" ht="12.75" customHeight="1">
      <c r="A247" s="185">
        <v>165</v>
      </c>
      <c r="B247" s="186">
        <v>44308</v>
      </c>
      <c r="C247" s="186"/>
      <c r="D247" s="187" t="s">
        <v>788</v>
      </c>
      <c r="E247" s="188" t="s">
        <v>590</v>
      </c>
      <c r="F247" s="158">
        <v>126.5</v>
      </c>
      <c r="G247" s="188"/>
      <c r="H247" s="188">
        <v>155</v>
      </c>
      <c r="I247" s="190">
        <v>155</v>
      </c>
      <c r="J247" s="160" t="s">
        <v>677</v>
      </c>
      <c r="K247" s="161">
        <f t="shared" si="42"/>
        <v>28.5</v>
      </c>
      <c r="L247" s="162">
        <f t="shared" si="43"/>
        <v>0.22529644268774704</v>
      </c>
      <c r="M247" s="157" t="s">
        <v>593</v>
      </c>
      <c r="N247" s="163">
        <v>44362</v>
      </c>
      <c r="O247" s="1"/>
      <c r="S247" s="203" t="s">
        <v>784</v>
      </c>
    </row>
    <row r="248" spans="1:27" ht="12.75" customHeight="1">
      <c r="A248" s="164">
        <v>166</v>
      </c>
      <c r="B248" s="195">
        <v>44368</v>
      </c>
      <c r="C248" s="195"/>
      <c r="D248" s="166" t="s">
        <v>825</v>
      </c>
      <c r="E248" s="168" t="s">
        <v>590</v>
      </c>
      <c r="F248" s="196">
        <v>287.5</v>
      </c>
      <c r="G248" s="168"/>
      <c r="H248" s="168">
        <v>245</v>
      </c>
      <c r="I248" s="169">
        <v>344</v>
      </c>
      <c r="J248" s="170" t="s">
        <v>826</v>
      </c>
      <c r="K248" s="171">
        <f t="shared" si="42"/>
        <v>-42.5</v>
      </c>
      <c r="L248" s="172">
        <f t="shared" si="43"/>
        <v>-0.14782608695652175</v>
      </c>
      <c r="M248" s="168" t="s">
        <v>603</v>
      </c>
      <c r="N248" s="165">
        <v>44508</v>
      </c>
      <c r="O248" s="1"/>
      <c r="S248" s="203" t="s">
        <v>784</v>
      </c>
    </row>
    <row r="249" spans="1:27" ht="12.75" customHeight="1">
      <c r="A249" s="185">
        <v>167</v>
      </c>
      <c r="B249" s="186">
        <v>44368</v>
      </c>
      <c r="C249" s="186"/>
      <c r="D249" s="187" t="s">
        <v>488</v>
      </c>
      <c r="E249" s="188" t="s">
        <v>590</v>
      </c>
      <c r="F249" s="158">
        <v>241</v>
      </c>
      <c r="G249" s="188"/>
      <c r="H249" s="188">
        <v>298</v>
      </c>
      <c r="I249" s="190">
        <v>320</v>
      </c>
      <c r="J249" s="160" t="s">
        <v>677</v>
      </c>
      <c r="K249" s="161">
        <f t="shared" si="42"/>
        <v>57</v>
      </c>
      <c r="L249" s="162">
        <f t="shared" si="43"/>
        <v>0.23651452282157676</v>
      </c>
      <c r="M249" s="157" t="s">
        <v>593</v>
      </c>
      <c r="N249" s="163">
        <v>44802</v>
      </c>
      <c r="O249" s="37"/>
      <c r="S249" s="203" t="s">
        <v>784</v>
      </c>
    </row>
    <row r="250" spans="1:27" ht="12.75" customHeight="1">
      <c r="A250" s="185">
        <v>168</v>
      </c>
      <c r="B250" s="186">
        <v>44406</v>
      </c>
      <c r="C250" s="186"/>
      <c r="D250" s="187" t="s">
        <v>788</v>
      </c>
      <c r="E250" s="188" t="s">
        <v>590</v>
      </c>
      <c r="F250" s="158">
        <v>162.5</v>
      </c>
      <c r="G250" s="188"/>
      <c r="H250" s="188">
        <v>200</v>
      </c>
      <c r="I250" s="190">
        <v>200</v>
      </c>
      <c r="J250" s="160" t="s">
        <v>677</v>
      </c>
      <c r="K250" s="161">
        <f t="shared" si="42"/>
        <v>37.5</v>
      </c>
      <c r="L250" s="162">
        <f t="shared" si="43"/>
        <v>0.23076923076923078</v>
      </c>
      <c r="M250" s="157" t="s">
        <v>593</v>
      </c>
      <c r="N250" s="163">
        <v>44802</v>
      </c>
      <c r="O250" s="1"/>
      <c r="S250" s="203" t="s">
        <v>784</v>
      </c>
    </row>
    <row r="251" spans="1:27" ht="12.75" customHeight="1">
      <c r="A251" s="185">
        <v>169</v>
      </c>
      <c r="B251" s="186">
        <v>44462</v>
      </c>
      <c r="C251" s="186"/>
      <c r="D251" s="187" t="s">
        <v>445</v>
      </c>
      <c r="E251" s="188" t="s">
        <v>590</v>
      </c>
      <c r="F251" s="158">
        <v>1235</v>
      </c>
      <c r="G251" s="188"/>
      <c r="H251" s="188">
        <v>1505</v>
      </c>
      <c r="I251" s="190">
        <v>1500</v>
      </c>
      <c r="J251" s="160" t="s">
        <v>677</v>
      </c>
      <c r="K251" s="161">
        <f t="shared" si="42"/>
        <v>270</v>
      </c>
      <c r="L251" s="162">
        <f t="shared" si="43"/>
        <v>0.21862348178137653</v>
      </c>
      <c r="M251" s="157" t="s">
        <v>593</v>
      </c>
      <c r="N251" s="163">
        <v>44564</v>
      </c>
      <c r="O251" s="1"/>
      <c r="S251" s="203" t="s">
        <v>784</v>
      </c>
    </row>
    <row r="252" spans="1:27" ht="12.75" customHeight="1">
      <c r="A252" s="185">
        <v>170</v>
      </c>
      <c r="B252" s="186">
        <v>44480</v>
      </c>
      <c r="C252" s="186"/>
      <c r="D252" s="187" t="s">
        <v>827</v>
      </c>
      <c r="E252" s="188" t="s">
        <v>590</v>
      </c>
      <c r="F252" s="158">
        <v>58.75</v>
      </c>
      <c r="G252" s="188"/>
      <c r="H252" s="188">
        <v>64.25</v>
      </c>
      <c r="I252" s="190"/>
      <c r="J252" s="160" t="s">
        <v>677</v>
      </c>
      <c r="K252" s="161">
        <f t="shared" ref="K252" si="44">H252-F252</f>
        <v>5.5</v>
      </c>
      <c r="L252" s="162">
        <f t="shared" ref="L252" si="45">K252/F252</f>
        <v>9.3617021276595741E-2</v>
      </c>
      <c r="M252" s="157" t="s">
        <v>593</v>
      </c>
      <c r="N252" s="163">
        <v>45322</v>
      </c>
      <c r="O252" s="37"/>
      <c r="S252" s="203" t="s">
        <v>784</v>
      </c>
    </row>
    <row r="253" spans="1:27" ht="12.75" customHeight="1">
      <c r="A253" s="154">
        <v>171</v>
      </c>
      <c r="B253" s="155">
        <v>44481</v>
      </c>
      <c r="C253" s="155"/>
      <c r="D253" s="156" t="s">
        <v>278</v>
      </c>
      <c r="E253" s="157" t="s">
        <v>590</v>
      </c>
      <c r="F253" s="158">
        <v>315</v>
      </c>
      <c r="G253" s="157"/>
      <c r="H253" s="157">
        <v>335</v>
      </c>
      <c r="I253" s="159">
        <v>380</v>
      </c>
      <c r="J253" s="160" t="s">
        <v>896</v>
      </c>
      <c r="K253" s="161">
        <f t="shared" ref="K253" si="46">H253-F253</f>
        <v>20</v>
      </c>
      <c r="L253" s="162">
        <f t="shared" ref="L253" si="47">K253/F253</f>
        <v>6.3492063492063489E-2</v>
      </c>
      <c r="M253" s="157" t="s">
        <v>593</v>
      </c>
      <c r="N253" s="163">
        <v>45297</v>
      </c>
      <c r="O253" s="37"/>
      <c r="S253" s="203" t="s">
        <v>784</v>
      </c>
    </row>
    <row r="254" spans="1:27" ht="12.75" customHeight="1">
      <c r="A254" s="154">
        <v>172</v>
      </c>
      <c r="B254" s="155">
        <v>44481</v>
      </c>
      <c r="C254" s="155"/>
      <c r="D254" s="156" t="s">
        <v>828</v>
      </c>
      <c r="E254" s="157" t="s">
        <v>590</v>
      </c>
      <c r="F254" s="158">
        <v>45.5</v>
      </c>
      <c r="G254" s="157"/>
      <c r="H254" s="157">
        <v>56.5</v>
      </c>
      <c r="I254" s="159">
        <v>56</v>
      </c>
      <c r="J254" s="160" t="s">
        <v>677</v>
      </c>
      <c r="K254" s="161">
        <f t="shared" ref="K254:K255" si="48">H254-F254</f>
        <v>11</v>
      </c>
      <c r="L254" s="162">
        <f t="shared" ref="L254:L255" si="49">K254/F254</f>
        <v>0.24175824175824176</v>
      </c>
      <c r="M254" s="157" t="s">
        <v>593</v>
      </c>
      <c r="N254" s="163">
        <v>44881</v>
      </c>
      <c r="O254" s="37"/>
      <c r="S254" s="203"/>
    </row>
    <row r="255" spans="1:27" ht="12.75" customHeight="1">
      <c r="A255" s="154">
        <v>173</v>
      </c>
      <c r="B255" s="155">
        <v>44551</v>
      </c>
      <c r="C255" s="155"/>
      <c r="D255" s="156" t="s">
        <v>131</v>
      </c>
      <c r="E255" s="157" t="s">
        <v>590</v>
      </c>
      <c r="F255" s="158">
        <v>2300</v>
      </c>
      <c r="G255" s="157"/>
      <c r="H255" s="157">
        <f>(2820+2200)/2</f>
        <v>2510</v>
      </c>
      <c r="I255" s="159">
        <v>3000</v>
      </c>
      <c r="J255" s="160" t="s">
        <v>829</v>
      </c>
      <c r="K255" s="161">
        <f t="shared" si="48"/>
        <v>210</v>
      </c>
      <c r="L255" s="162">
        <f t="shared" si="49"/>
        <v>9.1304347826086957E-2</v>
      </c>
      <c r="M255" s="157" t="s">
        <v>593</v>
      </c>
      <c r="N255" s="163">
        <v>44649</v>
      </c>
      <c r="O255" s="1"/>
      <c r="S255" s="203"/>
    </row>
    <row r="256" spans="1:27" ht="12.75" customHeight="1">
      <c r="A256" s="154">
        <v>174</v>
      </c>
      <c r="B256" s="155">
        <v>44606</v>
      </c>
      <c r="C256" s="155"/>
      <c r="D256" s="156" t="s">
        <v>435</v>
      </c>
      <c r="E256" s="157" t="s">
        <v>590</v>
      </c>
      <c r="F256" s="158">
        <v>635</v>
      </c>
      <c r="G256" s="157"/>
      <c r="H256" s="157">
        <v>700</v>
      </c>
      <c r="I256" s="159">
        <v>764</v>
      </c>
      <c r="J256" s="160" t="s">
        <v>863</v>
      </c>
      <c r="K256" s="161">
        <f t="shared" ref="K256" si="50">H256-F256</f>
        <v>65</v>
      </c>
      <c r="L256" s="162">
        <f t="shared" ref="L256" si="51">K256/F256</f>
        <v>0.10236220472440945</v>
      </c>
      <c r="M256" s="157" t="s">
        <v>593</v>
      </c>
      <c r="N256" s="163">
        <v>45159</v>
      </c>
      <c r="O256" s="37"/>
      <c r="S256" s="203"/>
    </row>
    <row r="257" spans="1:39" ht="12.75" customHeight="1">
      <c r="A257" s="154">
        <v>175</v>
      </c>
      <c r="B257" s="155">
        <v>44613</v>
      </c>
      <c r="C257" s="155"/>
      <c r="D257" s="156" t="s">
        <v>445</v>
      </c>
      <c r="E257" s="157" t="s">
        <v>590</v>
      </c>
      <c r="F257" s="158">
        <v>1255</v>
      </c>
      <c r="G257" s="157"/>
      <c r="H257" s="157">
        <v>1515</v>
      </c>
      <c r="I257" s="159">
        <v>1510</v>
      </c>
      <c r="J257" s="160" t="s">
        <v>677</v>
      </c>
      <c r="K257" s="161">
        <f>H257-F257</f>
        <v>260</v>
      </c>
      <c r="L257" s="162">
        <f>K257/F257</f>
        <v>0.20717131474103587</v>
      </c>
      <c r="M257" s="157" t="s">
        <v>593</v>
      </c>
      <c r="N257" s="163">
        <v>44834</v>
      </c>
      <c r="O257" s="37"/>
      <c r="S257" s="203"/>
    </row>
    <row r="258" spans="1:39" ht="12.75" customHeight="1">
      <c r="A258">
        <v>176</v>
      </c>
      <c r="B258" s="205">
        <v>44670</v>
      </c>
      <c r="C258" s="205"/>
      <c r="D258" s="53" t="s">
        <v>551</v>
      </c>
      <c r="E258" s="206" t="s">
        <v>590</v>
      </c>
      <c r="F258" s="51" t="s">
        <v>830</v>
      </c>
      <c r="G258" s="51"/>
      <c r="H258" s="51"/>
      <c r="I258" s="51">
        <v>553</v>
      </c>
      <c r="J258" s="51" t="s">
        <v>591</v>
      </c>
      <c r="K258" s="51"/>
      <c r="L258" s="51"/>
      <c r="M258" s="51"/>
      <c r="N258" s="51"/>
      <c r="O258" s="37"/>
      <c r="S258" s="203"/>
    </row>
    <row r="259" spans="1:39" ht="12.75" customHeight="1">
      <c r="A259" s="185">
        <v>177</v>
      </c>
      <c r="B259" s="186">
        <v>44746</v>
      </c>
      <c r="C259" s="186"/>
      <c r="D259" s="187" t="s">
        <v>831</v>
      </c>
      <c r="E259" s="188" t="s">
        <v>590</v>
      </c>
      <c r="F259" s="188">
        <v>207.5</v>
      </c>
      <c r="G259" s="188"/>
      <c r="H259" s="188">
        <v>254</v>
      </c>
      <c r="I259" s="190">
        <v>254</v>
      </c>
      <c r="J259" s="160" t="s">
        <v>677</v>
      </c>
      <c r="K259" s="161">
        <f t="shared" ref="K259:K261" si="52">H259-F259</f>
        <v>46.5</v>
      </c>
      <c r="L259" s="162">
        <f t="shared" ref="L259:L261" si="53">K259/F259</f>
        <v>0.22409638554216868</v>
      </c>
      <c r="M259" s="157" t="s">
        <v>593</v>
      </c>
      <c r="N259" s="163">
        <v>44792</v>
      </c>
      <c r="O259" s="1"/>
      <c r="S259" s="203"/>
    </row>
    <row r="260" spans="1:39" ht="12.75" customHeight="1">
      <c r="A260" s="185">
        <v>178</v>
      </c>
      <c r="B260" s="186">
        <v>44775</v>
      </c>
      <c r="C260" s="186"/>
      <c r="D260" s="187" t="s">
        <v>490</v>
      </c>
      <c r="E260" s="188" t="s">
        <v>590</v>
      </c>
      <c r="F260" s="188">
        <v>31.25</v>
      </c>
      <c r="G260" s="188"/>
      <c r="H260" s="188">
        <v>38.75</v>
      </c>
      <c r="I260" s="190">
        <v>38</v>
      </c>
      <c r="J260" s="160" t="s">
        <v>677</v>
      </c>
      <c r="K260" s="161">
        <f t="shared" si="52"/>
        <v>7.5</v>
      </c>
      <c r="L260" s="162">
        <f t="shared" si="53"/>
        <v>0.24</v>
      </c>
      <c r="M260" s="157" t="s">
        <v>593</v>
      </c>
      <c r="N260" s="163">
        <v>44844</v>
      </c>
      <c r="O260" s="37"/>
      <c r="S260" s="55"/>
    </row>
    <row r="261" spans="1:39" ht="12.75" customHeight="1">
      <c r="A261" s="185">
        <v>179</v>
      </c>
      <c r="B261" s="186">
        <v>44841</v>
      </c>
      <c r="C261" s="186"/>
      <c r="D261" s="187" t="s">
        <v>832</v>
      </c>
      <c r="E261" s="188" t="s">
        <v>590</v>
      </c>
      <c r="F261" s="158">
        <v>665</v>
      </c>
      <c r="G261" s="188"/>
      <c r="H261" s="188">
        <v>807.5</v>
      </c>
      <c r="I261" s="190">
        <v>840</v>
      </c>
      <c r="J261" s="160" t="s">
        <v>829</v>
      </c>
      <c r="K261" s="161">
        <f t="shared" si="52"/>
        <v>142.5</v>
      </c>
      <c r="L261" s="162">
        <f t="shared" si="53"/>
        <v>0.21428571428571427</v>
      </c>
      <c r="M261" s="157" t="s">
        <v>593</v>
      </c>
      <c r="N261" s="163">
        <v>45097</v>
      </c>
      <c r="O261" s="37"/>
      <c r="S261" s="55"/>
    </row>
    <row r="262" spans="1:39" ht="12.75" customHeight="1">
      <c r="A262" s="185">
        <v>180</v>
      </c>
      <c r="B262" s="186">
        <v>44844</v>
      </c>
      <c r="C262" s="186"/>
      <c r="D262" s="187" t="s">
        <v>437</v>
      </c>
      <c r="E262" s="188" t="s">
        <v>590</v>
      </c>
      <c r="F262" s="158">
        <v>227.5</v>
      </c>
      <c r="G262" s="188"/>
      <c r="H262" s="188">
        <v>270</v>
      </c>
      <c r="I262" s="190">
        <v>291</v>
      </c>
      <c r="J262" s="160" t="s">
        <v>865</v>
      </c>
      <c r="K262" s="161">
        <f t="shared" ref="K262" si="54">H262-F262</f>
        <v>42.5</v>
      </c>
      <c r="L262" s="162">
        <f t="shared" ref="L262" si="55">K262/F262</f>
        <v>0.18681318681318682</v>
      </c>
      <c r="M262" s="157" t="s">
        <v>593</v>
      </c>
      <c r="N262" s="163">
        <v>45160</v>
      </c>
      <c r="O262" s="37"/>
      <c r="R262" s="37"/>
      <c r="S262" s="55"/>
    </row>
    <row r="263" spans="1:39" ht="12.75" customHeight="1">
      <c r="A263" s="185">
        <v>181</v>
      </c>
      <c r="B263" s="186">
        <v>44845</v>
      </c>
      <c r="C263" s="186"/>
      <c r="D263" s="187" t="s">
        <v>435</v>
      </c>
      <c r="E263" s="188" t="s">
        <v>590</v>
      </c>
      <c r="F263" s="158">
        <v>555</v>
      </c>
      <c r="G263" s="188"/>
      <c r="H263" s="188">
        <v>700</v>
      </c>
      <c r="I263" s="190">
        <v>765</v>
      </c>
      <c r="J263" s="160" t="s">
        <v>864</v>
      </c>
      <c r="K263" s="161">
        <f t="shared" ref="K263" si="56">H263-F263</f>
        <v>145</v>
      </c>
      <c r="L263" s="162">
        <f t="shared" ref="L263" si="57">K263/F263</f>
        <v>0.26126126126126126</v>
      </c>
      <c r="M263" s="157" t="s">
        <v>593</v>
      </c>
      <c r="N263" s="163">
        <v>45159</v>
      </c>
      <c r="O263" s="37"/>
      <c r="R263" s="37"/>
      <c r="S263" s="55"/>
    </row>
    <row r="264" spans="1:39" ht="12.75" customHeight="1">
      <c r="A264" s="185">
        <v>182</v>
      </c>
      <c r="B264" s="186">
        <v>44981</v>
      </c>
      <c r="C264" s="186"/>
      <c r="D264" s="187" t="s">
        <v>452</v>
      </c>
      <c r="E264" s="188" t="s">
        <v>590</v>
      </c>
      <c r="F264" s="158">
        <v>1675</v>
      </c>
      <c r="G264" s="188"/>
      <c r="H264" s="188">
        <v>2080</v>
      </c>
      <c r="I264" s="190">
        <v>2080</v>
      </c>
      <c r="J264" s="160" t="s">
        <v>677</v>
      </c>
      <c r="K264" s="161">
        <f>H264-F264</f>
        <v>405</v>
      </c>
      <c r="L264" s="162">
        <f>K264/F264</f>
        <v>0.2417910447761194</v>
      </c>
      <c r="M264" s="157" t="s">
        <v>593</v>
      </c>
      <c r="N264" s="163">
        <v>45119</v>
      </c>
      <c r="O264" s="37"/>
      <c r="S264" s="55" t="s">
        <v>861</v>
      </c>
    </row>
    <row r="265" spans="1:39" ht="12.75" customHeight="1">
      <c r="A265" s="185">
        <v>183</v>
      </c>
      <c r="B265" s="186">
        <v>44986</v>
      </c>
      <c r="C265" s="186"/>
      <c r="D265" s="187" t="s">
        <v>490</v>
      </c>
      <c r="E265" s="188" t="s">
        <v>590</v>
      </c>
      <c r="F265" s="158">
        <v>57.5</v>
      </c>
      <c r="G265" s="188"/>
      <c r="H265" s="188">
        <v>120</v>
      </c>
      <c r="I265" s="190">
        <v>120</v>
      </c>
      <c r="J265" s="160" t="s">
        <v>677</v>
      </c>
      <c r="K265" s="161">
        <f>H265-F265</f>
        <v>62.5</v>
      </c>
      <c r="L265" s="162">
        <f>K265/F265</f>
        <v>1.0869565217391304</v>
      </c>
      <c r="M265" s="157" t="s">
        <v>593</v>
      </c>
      <c r="N265" s="163">
        <v>45049</v>
      </c>
      <c r="O265" s="37"/>
      <c r="S265" s="55" t="s">
        <v>861</v>
      </c>
    </row>
    <row r="266" spans="1:39" ht="12.75" customHeight="1">
      <c r="A266" s="185">
        <v>184</v>
      </c>
      <c r="B266" s="186">
        <v>45008</v>
      </c>
      <c r="C266" s="186"/>
      <c r="D266" s="187" t="s">
        <v>507</v>
      </c>
      <c r="E266" s="188" t="s">
        <v>590</v>
      </c>
      <c r="F266" s="158">
        <v>2765</v>
      </c>
      <c r="G266" s="188"/>
      <c r="H266" s="188">
        <v>3547.5</v>
      </c>
      <c r="I266" s="190">
        <v>3523</v>
      </c>
      <c r="J266" s="160" t="s">
        <v>677</v>
      </c>
      <c r="K266" s="161">
        <f>H266-F266</f>
        <v>782.5</v>
      </c>
      <c r="L266" s="162">
        <f>K266/F266</f>
        <v>0.28300180831826399</v>
      </c>
      <c r="M266" s="157" t="s">
        <v>593</v>
      </c>
      <c r="N266" s="163">
        <v>45177</v>
      </c>
      <c r="O266" s="37"/>
      <c r="S266" s="55" t="s">
        <v>861</v>
      </c>
    </row>
    <row r="267" spans="1:39" ht="12.75" customHeight="1">
      <c r="A267" s="185">
        <v>185</v>
      </c>
      <c r="B267" s="186">
        <v>45027</v>
      </c>
      <c r="C267" s="186"/>
      <c r="D267" s="187" t="s">
        <v>833</v>
      </c>
      <c r="E267" s="188" t="s">
        <v>590</v>
      </c>
      <c r="F267" s="188">
        <v>460</v>
      </c>
      <c r="G267" s="188"/>
      <c r="H267" s="188">
        <v>825</v>
      </c>
      <c r="I267" s="190">
        <v>810</v>
      </c>
      <c r="J267" s="160" t="s">
        <v>677</v>
      </c>
      <c r="K267" s="161">
        <f>H267-F267</f>
        <v>365</v>
      </c>
      <c r="L267" s="162">
        <f>K267/F267</f>
        <v>0.79347826086956519</v>
      </c>
      <c r="M267" s="157" t="s">
        <v>593</v>
      </c>
      <c r="N267" s="163">
        <v>45155</v>
      </c>
      <c r="O267" s="37"/>
      <c r="S267" s="55" t="s">
        <v>861</v>
      </c>
    </row>
    <row r="268" spans="1:39" ht="12.75" customHeight="1">
      <c r="A268" s="204">
        <v>186</v>
      </c>
      <c r="B268" s="205">
        <v>45050</v>
      </c>
      <c r="C268" s="53"/>
      <c r="D268" s="53" t="s">
        <v>42</v>
      </c>
      <c r="E268" s="206" t="s">
        <v>590</v>
      </c>
      <c r="F268" s="51" t="s">
        <v>834</v>
      </c>
      <c r="G268" s="51"/>
      <c r="H268" s="51"/>
      <c r="I268" s="51">
        <v>5040</v>
      </c>
      <c r="J268" s="51" t="s">
        <v>591</v>
      </c>
      <c r="K268" s="51"/>
      <c r="L268" s="51"/>
      <c r="M268" s="51"/>
      <c r="N268" s="51"/>
      <c r="O268" s="37"/>
      <c r="S268" s="55" t="s">
        <v>861</v>
      </c>
    </row>
    <row r="269" spans="1:39" ht="12.75" customHeight="1">
      <c r="A269" s="185">
        <v>187</v>
      </c>
      <c r="B269" s="186">
        <v>45075</v>
      </c>
      <c r="C269" s="186"/>
      <c r="D269" s="187" t="s">
        <v>835</v>
      </c>
      <c r="E269" s="188" t="s">
        <v>590</v>
      </c>
      <c r="F269" s="158">
        <v>585</v>
      </c>
      <c r="G269" s="188"/>
      <c r="H269" s="188">
        <v>732</v>
      </c>
      <c r="I269" s="190">
        <v>732</v>
      </c>
      <c r="J269" s="160" t="s">
        <v>677</v>
      </c>
      <c r="K269" s="161">
        <f>H269-F269</f>
        <v>147</v>
      </c>
      <c r="L269" s="162">
        <f>K269/F269</f>
        <v>0.25128205128205128</v>
      </c>
      <c r="M269" s="157" t="s">
        <v>593</v>
      </c>
      <c r="N269" s="163">
        <v>45152</v>
      </c>
      <c r="O269" s="37"/>
      <c r="R269" s="37"/>
      <c r="S269" s="55" t="s">
        <v>861</v>
      </c>
      <c r="U269" s="37"/>
      <c r="W269" s="37"/>
      <c r="X269" s="55"/>
      <c r="Z269" s="37"/>
      <c r="AB269" s="37"/>
      <c r="AC269" s="55"/>
      <c r="AE269" s="37"/>
      <c r="AG269" s="37"/>
      <c r="AH269" s="55"/>
      <c r="AJ269" s="37"/>
      <c r="AL269" s="37"/>
      <c r="AM269" s="55"/>
    </row>
    <row r="270" spans="1:39" ht="12.75" customHeight="1">
      <c r="A270" s="204">
        <v>188</v>
      </c>
      <c r="B270" s="205">
        <v>45078</v>
      </c>
      <c r="C270" s="53"/>
      <c r="D270" s="53" t="s">
        <v>539</v>
      </c>
      <c r="E270" s="206" t="s">
        <v>590</v>
      </c>
      <c r="F270" s="51" t="s">
        <v>836</v>
      </c>
      <c r="G270" s="51"/>
      <c r="H270" s="51"/>
      <c r="I270" s="51">
        <v>4300</v>
      </c>
      <c r="J270" s="51" t="s">
        <v>591</v>
      </c>
      <c r="K270" s="51"/>
      <c r="L270" s="51"/>
      <c r="M270" s="51"/>
      <c r="N270" s="51"/>
      <c r="O270" s="37"/>
      <c r="R270" s="37"/>
      <c r="S270" s="55" t="s">
        <v>861</v>
      </c>
      <c r="U270" s="37"/>
      <c r="W270" s="37"/>
      <c r="X270" s="55"/>
      <c r="Z270" s="37"/>
      <c r="AB270" s="37"/>
      <c r="AC270" s="55"/>
      <c r="AE270" s="37"/>
      <c r="AG270" s="37"/>
      <c r="AH270" s="55"/>
      <c r="AJ270" s="37"/>
      <c r="AL270" s="37"/>
      <c r="AM270" s="55"/>
    </row>
    <row r="271" spans="1:39" ht="12.75" customHeight="1">
      <c r="A271" s="185">
        <v>189</v>
      </c>
      <c r="B271" s="186">
        <v>45103</v>
      </c>
      <c r="C271" s="186"/>
      <c r="D271" s="187" t="s">
        <v>858</v>
      </c>
      <c r="E271" s="188" t="s">
        <v>590</v>
      </c>
      <c r="F271" s="158">
        <v>282.5</v>
      </c>
      <c r="G271" s="188"/>
      <c r="H271" s="188">
        <v>383</v>
      </c>
      <c r="I271" s="190">
        <v>383</v>
      </c>
      <c r="J271" s="160" t="s">
        <v>677</v>
      </c>
      <c r="K271" s="161">
        <f>H271-F271</f>
        <v>100.5</v>
      </c>
      <c r="L271" s="162">
        <f>K271/F271</f>
        <v>0.35575221238938054</v>
      </c>
      <c r="M271" s="157" t="s">
        <v>593</v>
      </c>
      <c r="N271" s="163">
        <v>45265</v>
      </c>
      <c r="O271" s="37"/>
      <c r="R271" s="37"/>
      <c r="S271" s="55" t="s">
        <v>861</v>
      </c>
      <c r="U271" s="37"/>
      <c r="W271" s="37"/>
      <c r="X271" s="55"/>
      <c r="Z271" s="37"/>
      <c r="AB271" s="37"/>
      <c r="AC271" s="55"/>
      <c r="AE271" s="37"/>
      <c r="AG271" s="37"/>
      <c r="AH271" s="55"/>
      <c r="AJ271" s="37"/>
      <c r="AL271" s="37"/>
      <c r="AM271" s="55"/>
    </row>
    <row r="272" spans="1:39" ht="12.75" customHeight="1">
      <c r="A272" s="185">
        <v>190</v>
      </c>
      <c r="B272" s="186">
        <v>45120</v>
      </c>
      <c r="C272" s="186"/>
      <c r="D272" s="187" t="s">
        <v>538</v>
      </c>
      <c r="E272" s="188" t="s">
        <v>590</v>
      </c>
      <c r="F272" s="158">
        <v>2312.5</v>
      </c>
      <c r="G272" s="188"/>
      <c r="H272" s="188">
        <v>2935</v>
      </c>
      <c r="I272" s="190">
        <v>2935</v>
      </c>
      <c r="J272" s="160" t="s">
        <v>677</v>
      </c>
      <c r="K272" s="161">
        <f>H272-F272</f>
        <v>622.5</v>
      </c>
      <c r="L272" s="162">
        <f>K272/F272</f>
        <v>0.26918918918918922</v>
      </c>
      <c r="M272" s="157" t="s">
        <v>593</v>
      </c>
      <c r="N272" s="163">
        <v>45177</v>
      </c>
      <c r="O272" s="37"/>
      <c r="R272" s="37"/>
      <c r="S272" s="55" t="s">
        <v>861</v>
      </c>
      <c r="U272" s="37"/>
      <c r="W272" s="37"/>
      <c r="X272" s="55"/>
      <c r="Z272" s="37"/>
      <c r="AB272" s="37"/>
      <c r="AC272" s="55"/>
      <c r="AE272" s="37"/>
      <c r="AG272" s="37"/>
      <c r="AH272" s="55"/>
      <c r="AJ272" s="37"/>
      <c r="AL272" s="37"/>
      <c r="AM272" s="55"/>
    </row>
    <row r="273" spans="1:39" ht="12.75" customHeight="1">
      <c r="A273" s="185">
        <v>191</v>
      </c>
      <c r="B273" s="186">
        <v>45125</v>
      </c>
      <c r="C273" s="186"/>
      <c r="D273" s="187" t="s">
        <v>203</v>
      </c>
      <c r="E273" s="188" t="s">
        <v>590</v>
      </c>
      <c r="F273" s="158">
        <v>3980</v>
      </c>
      <c r="G273" s="188"/>
      <c r="H273" s="188">
        <v>4895</v>
      </c>
      <c r="I273" s="190">
        <v>4895</v>
      </c>
      <c r="J273" s="160" t="s">
        <v>677</v>
      </c>
      <c r="K273" s="161">
        <f>H273-F273</f>
        <v>915</v>
      </c>
      <c r="L273" s="162">
        <f>K273/F273</f>
        <v>0.22989949748743718</v>
      </c>
      <c r="M273" s="157" t="s">
        <v>593</v>
      </c>
      <c r="N273" s="163">
        <v>45155</v>
      </c>
      <c r="O273" s="37"/>
      <c r="S273" s="55" t="s">
        <v>861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185">
        <v>192</v>
      </c>
      <c r="B274" s="186">
        <v>45145</v>
      </c>
      <c r="C274" s="186"/>
      <c r="D274" s="187" t="s">
        <v>862</v>
      </c>
      <c r="E274" s="188" t="s">
        <v>590</v>
      </c>
      <c r="F274" s="158">
        <v>565</v>
      </c>
      <c r="G274" s="188"/>
      <c r="H274" s="188">
        <v>725</v>
      </c>
      <c r="I274" s="190">
        <v>725</v>
      </c>
      <c r="J274" s="160" t="s">
        <v>677</v>
      </c>
      <c r="K274" s="161">
        <f>H274-F274</f>
        <v>160</v>
      </c>
      <c r="L274" s="162">
        <f>K274/F274</f>
        <v>0.2831858407079646</v>
      </c>
      <c r="M274" s="157" t="s">
        <v>593</v>
      </c>
      <c r="N274" s="163">
        <v>45169</v>
      </c>
      <c r="O274" s="37"/>
      <c r="S274" s="55" t="s">
        <v>861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77">
        <v>193</v>
      </c>
      <c r="B275" s="278">
        <v>45167</v>
      </c>
      <c r="C275" s="278"/>
      <c r="D275" s="279" t="s">
        <v>866</v>
      </c>
      <c r="E275" s="280" t="s">
        <v>590</v>
      </c>
      <c r="F275" s="158">
        <v>700</v>
      </c>
      <c r="G275" s="280"/>
      <c r="H275" s="280">
        <v>950</v>
      </c>
      <c r="I275" s="281">
        <v>950</v>
      </c>
      <c r="J275" s="282" t="s">
        <v>677</v>
      </c>
      <c r="K275" s="161">
        <f>H275-F275</f>
        <v>250</v>
      </c>
      <c r="L275" s="162">
        <f>K275/F275</f>
        <v>0.35714285714285715</v>
      </c>
      <c r="M275" s="157" t="s">
        <v>593</v>
      </c>
      <c r="N275" s="163">
        <v>45261</v>
      </c>
      <c r="O275" s="37"/>
      <c r="S275" s="55" t="s">
        <v>861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04">
        <v>194</v>
      </c>
      <c r="B276" s="205">
        <v>45184</v>
      </c>
      <c r="C276" s="53"/>
      <c r="D276" s="53" t="s">
        <v>541</v>
      </c>
      <c r="E276" s="206" t="s">
        <v>590</v>
      </c>
      <c r="F276" s="51" t="s">
        <v>868</v>
      </c>
      <c r="G276" s="51"/>
      <c r="H276" s="51"/>
      <c r="I276" s="51">
        <v>480</v>
      </c>
      <c r="J276" s="51" t="s">
        <v>591</v>
      </c>
      <c r="K276" s="51"/>
      <c r="L276" s="51"/>
      <c r="M276" s="51"/>
      <c r="N276" s="51"/>
      <c r="O276" s="37"/>
      <c r="S276" s="55" t="s">
        <v>861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04">
        <v>195</v>
      </c>
      <c r="B277" s="205">
        <v>45203</v>
      </c>
      <c r="C277" s="53"/>
      <c r="D277" s="53" t="s">
        <v>176</v>
      </c>
      <c r="E277" s="206" t="s">
        <v>590</v>
      </c>
      <c r="F277" s="51" t="s">
        <v>869</v>
      </c>
      <c r="G277" s="51"/>
      <c r="H277" s="51"/>
      <c r="I277" s="51">
        <v>1198</v>
      </c>
      <c r="J277" s="51" t="s">
        <v>591</v>
      </c>
      <c r="K277" s="51"/>
      <c r="L277" s="51"/>
      <c r="M277" s="51"/>
      <c r="N277" s="51"/>
      <c r="O277" s="37"/>
      <c r="S277" s="55" t="s">
        <v>874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04">
        <v>196</v>
      </c>
      <c r="B278" s="205">
        <v>45216</v>
      </c>
      <c r="C278" s="53"/>
      <c r="D278" s="53" t="s">
        <v>107</v>
      </c>
      <c r="E278" s="206" t="s">
        <v>590</v>
      </c>
      <c r="F278" s="51" t="s">
        <v>870</v>
      </c>
      <c r="G278" s="51"/>
      <c r="H278" s="51"/>
      <c r="I278" s="51">
        <v>6870</v>
      </c>
      <c r="J278" s="51" t="s">
        <v>591</v>
      </c>
      <c r="K278" s="51"/>
      <c r="L278" s="51"/>
      <c r="M278" s="51"/>
      <c r="N278" s="51"/>
      <c r="O278" s="37"/>
      <c r="S278" s="55" t="s">
        <v>874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77">
        <v>197</v>
      </c>
      <c r="B279" s="278">
        <v>45216</v>
      </c>
      <c r="C279" s="278"/>
      <c r="D279" s="279" t="s">
        <v>871</v>
      </c>
      <c r="E279" s="280" t="s">
        <v>590</v>
      </c>
      <c r="F279" s="158">
        <v>1090</v>
      </c>
      <c r="G279" s="280"/>
      <c r="H279" s="280">
        <v>1415</v>
      </c>
      <c r="I279" s="281">
        <v>1415</v>
      </c>
      <c r="J279" s="282" t="s">
        <v>677</v>
      </c>
      <c r="K279" s="161">
        <f>H279-F279</f>
        <v>325</v>
      </c>
      <c r="L279" s="162">
        <f>K279/F279</f>
        <v>0.29816513761467889</v>
      </c>
      <c r="M279" s="157" t="s">
        <v>593</v>
      </c>
      <c r="N279" s="163">
        <v>45282</v>
      </c>
      <c r="O279" s="37"/>
      <c r="S279" s="55" t="s">
        <v>861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77">
        <v>198</v>
      </c>
      <c r="B280" s="278">
        <v>45236</v>
      </c>
      <c r="C280" s="278"/>
      <c r="D280" s="279" t="s">
        <v>876</v>
      </c>
      <c r="E280" s="280" t="s">
        <v>590</v>
      </c>
      <c r="F280" s="158">
        <v>1270</v>
      </c>
      <c r="G280" s="280"/>
      <c r="H280" s="280">
        <v>1613</v>
      </c>
      <c r="I280" s="281">
        <v>1613</v>
      </c>
      <c r="J280" s="282" t="s">
        <v>677</v>
      </c>
      <c r="K280" s="161">
        <f>H280-F280</f>
        <v>343</v>
      </c>
      <c r="L280" s="162">
        <f>K280/F280</f>
        <v>0.27007874015748029</v>
      </c>
      <c r="M280" s="157" t="s">
        <v>593</v>
      </c>
      <c r="N280" s="163">
        <v>45246</v>
      </c>
      <c r="O280" s="37"/>
      <c r="S280" s="55" t="s">
        <v>874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04">
        <v>199</v>
      </c>
      <c r="B281" s="205">
        <v>45251</v>
      </c>
      <c r="C281" s="53"/>
      <c r="D281" s="53" t="s">
        <v>878</v>
      </c>
      <c r="E281" s="206" t="s">
        <v>590</v>
      </c>
      <c r="F281" s="51" t="s">
        <v>879</v>
      </c>
      <c r="G281" s="51"/>
      <c r="H281" s="51"/>
      <c r="I281" s="51">
        <v>1490</v>
      </c>
      <c r="J281" s="51" t="s">
        <v>591</v>
      </c>
      <c r="K281" s="51"/>
      <c r="L281" s="51"/>
      <c r="M281" s="51"/>
      <c r="N281" s="51"/>
      <c r="O281" s="37"/>
      <c r="S281" s="55" t="s">
        <v>861</v>
      </c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04">
        <v>200</v>
      </c>
      <c r="B282" s="205">
        <v>45254</v>
      </c>
      <c r="C282" s="53"/>
      <c r="D282" s="53" t="s">
        <v>876</v>
      </c>
      <c r="E282" s="206" t="s">
        <v>590</v>
      </c>
      <c r="F282" s="51" t="s">
        <v>881</v>
      </c>
      <c r="G282" s="51"/>
      <c r="H282" s="51"/>
      <c r="I282" s="51">
        <v>1806</v>
      </c>
      <c r="J282" s="51" t="s">
        <v>591</v>
      </c>
      <c r="K282" s="51"/>
      <c r="L282" s="51"/>
      <c r="M282" s="51"/>
      <c r="N282" s="51"/>
      <c r="O282" s="37"/>
      <c r="S282" s="55" t="s">
        <v>874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04">
        <v>201</v>
      </c>
      <c r="B283" s="205">
        <v>45265</v>
      </c>
      <c r="C283" s="53"/>
      <c r="D283" s="221" t="s">
        <v>542</v>
      </c>
      <c r="E283" s="206" t="s">
        <v>590</v>
      </c>
      <c r="F283" s="51" t="s">
        <v>885</v>
      </c>
      <c r="G283" s="51"/>
      <c r="I283" s="51">
        <v>558</v>
      </c>
      <c r="J283" s="51" t="s">
        <v>591</v>
      </c>
      <c r="K283" s="51"/>
      <c r="L283" s="51"/>
      <c r="M283" s="51"/>
      <c r="N283" s="51"/>
      <c r="O283" s="37"/>
      <c r="S283" s="55" t="s">
        <v>861</v>
      </c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77">
        <v>202</v>
      </c>
      <c r="B284" s="278">
        <v>45272</v>
      </c>
      <c r="C284" s="278"/>
      <c r="D284" s="279" t="s">
        <v>887</v>
      </c>
      <c r="E284" s="280" t="s">
        <v>590</v>
      </c>
      <c r="F284" s="158">
        <v>4225</v>
      </c>
      <c r="G284" s="280"/>
      <c r="H284" s="280">
        <v>5512</v>
      </c>
      <c r="I284" s="281">
        <v>5512</v>
      </c>
      <c r="J284" s="282" t="s">
        <v>677</v>
      </c>
      <c r="K284" s="161">
        <f>H284-F284</f>
        <v>1287</v>
      </c>
      <c r="L284" s="162">
        <f>K284/F284</f>
        <v>0.30461538461538462</v>
      </c>
      <c r="M284" s="157" t="s">
        <v>593</v>
      </c>
      <c r="N284" s="163">
        <v>45329</v>
      </c>
      <c r="O284" s="37"/>
      <c r="S284" s="55" t="s">
        <v>874</v>
      </c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04">
        <v>203</v>
      </c>
      <c r="B285" s="205">
        <v>45292</v>
      </c>
      <c r="C285" s="53"/>
      <c r="D285" s="53" t="s">
        <v>314</v>
      </c>
      <c r="E285" s="206" t="s">
        <v>590</v>
      </c>
      <c r="F285" s="51" t="s">
        <v>893</v>
      </c>
      <c r="G285" s="51"/>
      <c r="H285" s="51"/>
      <c r="I285" s="51">
        <v>4909</v>
      </c>
      <c r="J285" s="51" t="s">
        <v>591</v>
      </c>
      <c r="K285" s="51"/>
      <c r="L285" s="51"/>
      <c r="M285" s="51"/>
      <c r="N285" s="51"/>
      <c r="O285" s="37"/>
      <c r="S285" s="55" t="s">
        <v>874</v>
      </c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04">
        <v>204</v>
      </c>
      <c r="B286" s="205">
        <v>45294</v>
      </c>
      <c r="C286" s="53"/>
      <c r="D286" s="53" t="s">
        <v>540</v>
      </c>
      <c r="E286" s="206" t="s">
        <v>590</v>
      </c>
      <c r="F286" s="51" t="s">
        <v>895</v>
      </c>
      <c r="G286" s="51"/>
      <c r="H286" s="51"/>
      <c r="I286" s="51">
        <v>1080</v>
      </c>
      <c r="J286" s="51" t="s">
        <v>591</v>
      </c>
      <c r="K286" s="51"/>
      <c r="L286" s="51"/>
      <c r="M286" s="51"/>
      <c r="N286" s="51"/>
      <c r="O286" s="37"/>
      <c r="S286" s="55" t="s">
        <v>861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04">
        <v>205</v>
      </c>
      <c r="B287" s="205">
        <v>45315</v>
      </c>
      <c r="C287" s="53"/>
      <c r="D287" s="53" t="s">
        <v>315</v>
      </c>
      <c r="E287" s="206" t="s">
        <v>590</v>
      </c>
      <c r="F287" s="51" t="s">
        <v>903</v>
      </c>
      <c r="G287" s="51"/>
      <c r="H287" s="51"/>
      <c r="I287" s="51">
        <v>2077</v>
      </c>
      <c r="J287" s="51" t="s">
        <v>591</v>
      </c>
      <c r="K287" s="51"/>
      <c r="L287" s="51"/>
      <c r="M287" s="51"/>
      <c r="N287" s="51"/>
      <c r="O287" s="37"/>
      <c r="S287" s="55" t="s">
        <v>874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04">
        <v>206</v>
      </c>
      <c r="B288" s="205">
        <v>45320</v>
      </c>
      <c r="C288" s="53"/>
      <c r="D288" s="53" t="s">
        <v>910</v>
      </c>
      <c r="E288" s="206" t="s">
        <v>590</v>
      </c>
      <c r="F288" s="51" t="s">
        <v>911</v>
      </c>
      <c r="G288" s="51"/>
      <c r="H288" s="51"/>
      <c r="I288" s="51">
        <v>2906</v>
      </c>
      <c r="J288" s="51" t="s">
        <v>591</v>
      </c>
      <c r="K288" s="51"/>
      <c r="L288" s="51"/>
      <c r="M288" s="51"/>
      <c r="N288" s="51"/>
      <c r="O288" s="37"/>
      <c r="S288" s="55" t="s">
        <v>861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53"/>
      <c r="B289" s="53"/>
      <c r="C289" s="53"/>
      <c r="D289" s="53"/>
      <c r="E289" s="53"/>
      <c r="F289" s="51"/>
      <c r="G289" s="51"/>
      <c r="H289" s="51"/>
      <c r="I289" s="51"/>
      <c r="J289" s="31"/>
      <c r="K289" s="51"/>
      <c r="L289" s="51"/>
      <c r="M289" s="51"/>
      <c r="N289" s="53"/>
      <c r="O289" s="37"/>
      <c r="S289" s="55"/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B290" s="207" t="s">
        <v>837</v>
      </c>
      <c r="F290" s="55"/>
      <c r="G290" s="55"/>
      <c r="H290" s="55"/>
      <c r="I290" s="55"/>
      <c r="J290" s="37"/>
      <c r="K290" s="55"/>
      <c r="L290" s="55"/>
      <c r="M290" s="55"/>
      <c r="O290" s="37"/>
      <c r="S290" s="55"/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08"/>
      <c r="F291" s="55"/>
      <c r="G291" s="55"/>
      <c r="H291" s="55"/>
      <c r="I291" s="55"/>
      <c r="J291" s="37"/>
      <c r="K291" s="55"/>
      <c r="L291" s="55"/>
      <c r="M291" s="55"/>
      <c r="O291" s="37"/>
      <c r="S291" s="55"/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08"/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1:39" ht="12.75" customHeight="1">
      <c r="A293" s="51"/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1:3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1:3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1:3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1:3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1:3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1:3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3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</sheetData>
  <autoFilter ref="S1:S289" xr:uid="{00000000-0009-0000-0000-000005000000}"/>
  <mergeCells count="19">
    <mergeCell ref="A45:A46"/>
    <mergeCell ref="B45:B46"/>
    <mergeCell ref="O45:O46"/>
    <mergeCell ref="P45:P46"/>
    <mergeCell ref="J45:J46"/>
    <mergeCell ref="A49:A50"/>
    <mergeCell ref="B49:B50"/>
    <mergeCell ref="J49:J50"/>
    <mergeCell ref="P49:P50"/>
    <mergeCell ref="M55:M56"/>
    <mergeCell ref="O55:O56"/>
    <mergeCell ref="J60:J61"/>
    <mergeCell ref="P60:P61"/>
    <mergeCell ref="A60:A61"/>
    <mergeCell ref="B60:B61"/>
    <mergeCell ref="A55:A56"/>
    <mergeCell ref="B55:B56"/>
    <mergeCell ref="J55:J56"/>
    <mergeCell ref="P55:P56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2024-02-08T19:44:20Z</dcterms:modified>
</cp:coreProperties>
</file>