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Aniket Jangir\Downloads\"/>
    </mc:Choice>
  </mc:AlternateContent>
  <xr:revisionPtr revIDLastSave="0" documentId="13_ncr:1_{609601A0-484F-40FC-92A6-D12968232F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F&amp;O)'!$S$1:$S$282</definedName>
  </definedNames>
  <calcPr calcId="181029"/>
</workbook>
</file>

<file path=xl/calcChain.xml><?xml version="1.0" encoding="utf-8"?>
<calcChain xmlns="http://schemas.openxmlformats.org/spreadsheetml/2006/main">
  <c r="P24" i="6" l="1"/>
  <c r="K57" i="6" l="1"/>
  <c r="M57" i="6" s="1"/>
  <c r="K56" i="6"/>
  <c r="M56" i="6" s="1"/>
  <c r="K55" i="6"/>
  <c r="M55" i="6" s="1"/>
  <c r="P23" i="6" l="1"/>
  <c r="P22" i="6"/>
  <c r="L18" i="6"/>
  <c r="K18" i="6"/>
  <c r="K248" i="6"/>
  <c r="L248" i="6" s="1"/>
  <c r="L41" i="6"/>
  <c r="K41" i="6"/>
  <c r="L42" i="6"/>
  <c r="K42" i="6"/>
  <c r="M18" i="6" l="1"/>
  <c r="M41" i="6"/>
  <c r="M42" i="6"/>
  <c r="K54" i="6"/>
  <c r="M54" i="6" s="1"/>
  <c r="L17" i="6" l="1"/>
  <c r="K17" i="6"/>
  <c r="M17" i="6" l="1"/>
  <c r="K53" i="6"/>
  <c r="K52" i="6"/>
  <c r="P21" i="6" l="1"/>
  <c r="P20" i="6"/>
  <c r="P19" i="6"/>
  <c r="K11" i="6"/>
  <c r="L11" i="6"/>
  <c r="L40" i="6"/>
  <c r="K40" i="6"/>
  <c r="L38" i="6"/>
  <c r="K38" i="6"/>
  <c r="L39" i="6"/>
  <c r="K39" i="6"/>
  <c r="M11" i="6" l="1"/>
  <c r="M40" i="6"/>
  <c r="M39" i="6"/>
  <c r="M38" i="6"/>
  <c r="L37" i="6"/>
  <c r="K37" i="6"/>
  <c r="L13" i="6"/>
  <c r="K13" i="6"/>
  <c r="M37" i="6" l="1"/>
  <c r="M13" i="6"/>
  <c r="P16" i="6" l="1"/>
  <c r="K274" i="6" l="1"/>
  <c r="L274" i="6" s="1"/>
  <c r="P15" i="6" l="1"/>
  <c r="P14" i="6" l="1"/>
  <c r="P63" i="6" l="1"/>
  <c r="P62" i="6"/>
  <c r="P61" i="6"/>
  <c r="P12" i="6"/>
  <c r="K266" i="6" l="1"/>
  <c r="L266" i="6" s="1"/>
  <c r="K270" i="6" l="1"/>
  <c r="L270" i="6" s="1"/>
  <c r="K275" i="6" l="1"/>
  <c r="L275" i="6" s="1"/>
  <c r="P10" i="6" l="1"/>
  <c r="K267" i="6" l="1"/>
  <c r="L267" i="6" s="1"/>
  <c r="K261" i="6"/>
  <c r="L261" i="6" s="1"/>
  <c r="K269" i="6" l="1"/>
  <c r="L269" i="6" s="1"/>
  <c r="K257" i="6" l="1"/>
  <c r="L257" i="6" s="1"/>
  <c r="K258" i="6" l="1"/>
  <c r="L258" i="6" s="1"/>
  <c r="K251" i="6"/>
  <c r="L251" i="6" s="1"/>
  <c r="K268" i="6" l="1"/>
  <c r="L268" i="6" s="1"/>
  <c r="K262" i="6"/>
  <c r="L262" i="6" s="1"/>
  <c r="K264" i="6" l="1"/>
  <c r="L264" i="6" s="1"/>
  <c r="L6" i="2" l="1"/>
  <c r="K6" i="3"/>
  <c r="D7" i="5" l="1"/>
  <c r="M7" i="6"/>
  <c r="K259" i="6" l="1"/>
  <c r="L259" i="6" s="1"/>
  <c r="K256" i="6" l="1"/>
  <c r="L256" i="6" s="1"/>
  <c r="K260" i="6" l="1"/>
  <c r="L260" i="6" s="1"/>
  <c r="K255" i="6"/>
  <c r="L255" i="6" s="1"/>
  <c r="K254" i="6"/>
  <c r="L254" i="6" s="1"/>
  <c r="K252" i="6"/>
  <c r="L252" i="6" s="1"/>
  <c r="H250" i="6"/>
  <c r="K250" i="6" s="1"/>
  <c r="L250" i="6" s="1"/>
  <c r="K249" i="6"/>
  <c r="L249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F218" i="6"/>
  <c r="K218" i="6" s="1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F212" i="6"/>
  <c r="K212" i="6" s="1"/>
  <c r="L212" i="6" s="1"/>
  <c r="F211" i="6"/>
  <c r="K211" i="6" s="1"/>
  <c r="L211" i="6" s="1"/>
  <c r="K210" i="6"/>
  <c r="L210" i="6" s="1"/>
  <c r="F209" i="6"/>
  <c r="K209" i="6" s="1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3" i="6"/>
  <c r="L193" i="6" s="1"/>
  <c r="K191" i="6"/>
  <c r="L191" i="6" s="1"/>
  <c r="K190" i="6"/>
  <c r="L190" i="6" s="1"/>
  <c r="F189" i="6"/>
  <c r="K189" i="6" s="1"/>
  <c r="L189" i="6" s="1"/>
  <c r="K188" i="6"/>
  <c r="L188" i="6" s="1"/>
  <c r="K185" i="6"/>
  <c r="L185" i="6" s="1"/>
  <c r="K184" i="6"/>
  <c r="L184" i="6" s="1"/>
  <c r="K183" i="6"/>
  <c r="L183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3" i="6"/>
  <c r="L163" i="6" s="1"/>
  <c r="K161" i="6"/>
  <c r="L161" i="6" s="1"/>
  <c r="K159" i="6"/>
  <c r="L159" i="6" s="1"/>
  <c r="K157" i="6"/>
  <c r="L157" i="6" s="1"/>
  <c r="K156" i="6"/>
  <c r="L156" i="6" s="1"/>
  <c r="K155" i="6"/>
  <c r="L155" i="6" s="1"/>
  <c r="K153" i="6"/>
  <c r="L153" i="6" s="1"/>
  <c r="K152" i="6"/>
  <c r="L152" i="6" s="1"/>
  <c r="K151" i="6"/>
  <c r="L151" i="6" s="1"/>
  <c r="K150" i="6"/>
  <c r="K149" i="6"/>
  <c r="L149" i="6" s="1"/>
  <c r="K148" i="6"/>
  <c r="L148" i="6" s="1"/>
  <c r="K146" i="6"/>
  <c r="L146" i="6" s="1"/>
  <c r="K145" i="6"/>
  <c r="L145" i="6" s="1"/>
  <c r="K144" i="6"/>
  <c r="L144" i="6" s="1"/>
  <c r="K143" i="6"/>
  <c r="L143" i="6" s="1"/>
  <c r="K142" i="6"/>
  <c r="L142" i="6" s="1"/>
  <c r="F141" i="6"/>
  <c r="K141" i="6" s="1"/>
  <c r="L141" i="6" s="1"/>
  <c r="H140" i="6"/>
  <c r="K140" i="6" s="1"/>
  <c r="L140" i="6" s="1"/>
  <c r="K137" i="6"/>
  <c r="L137" i="6" s="1"/>
  <c r="K136" i="6"/>
  <c r="L136" i="6" s="1"/>
  <c r="K135" i="6"/>
  <c r="L135" i="6" s="1"/>
  <c r="K134" i="6"/>
  <c r="L134" i="6" s="1"/>
  <c r="K133" i="6"/>
  <c r="L133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H106" i="6"/>
  <c r="K106" i="6" s="1"/>
  <c r="L106" i="6" s="1"/>
  <c r="F105" i="6"/>
  <c r="K105" i="6" s="1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6" i="4"/>
</calcChain>
</file>

<file path=xl/sharedStrings.xml><?xml version="1.0" encoding="utf-8"?>
<sst xmlns="http://schemas.openxmlformats.org/spreadsheetml/2006/main" count="4096" uniqueCount="1323">
  <si>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</si>
  <si>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</si>
  <si>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</si>
  <si>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</si>
  <si>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</si>
  <si>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</si>
  <si>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</si>
  <si>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</si>
  <si>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</si>
  <si>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</si>
  <si>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</si>
  <si>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</si>
  <si>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</si>
  <si>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</si>
  <si>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</si>
  <si>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</si>
  <si>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</si>
  <si>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</si>
  <si>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</si>
  <si>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</si>
  <si>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</si>
  <si>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</si>
  <si>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</si>
  <si>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</si>
  <si>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</si>
  <si>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</si>
  <si>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</si>
  <si>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</si>
  <si>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</si>
  <si>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</si>
  <si>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</si>
  <si>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</si>
  <si>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</si>
  <si>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</si>
  <si>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</si>
  <si>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</si>
  <si>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</si>
  <si>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</si>
  <si>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</si>
  <si>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</si>
  <si>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</si>
  <si>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</si>
  <si>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</si>
  <si>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</si>
  <si>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</si>
  <si>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</si>
  <si>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</si>
  <si>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</si>
  <si>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</si>
  <si>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</si>
  <si>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</si>
  <si>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</si>
  <si>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</si>
  <si>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</si>
  <si>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</si>
  <si>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</si>
  <si>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</si>
  <si>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</si>
  <si>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</si>
  <si>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</si>
  <si>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</si>
  <si>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</si>
  <si>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</si>
  <si>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</si>
  <si>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</si>
  <si>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</si>
  <si>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</si>
  <si>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</si>
  <si>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</si>
  <si>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</si>
  <si>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</si>
  <si>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</si>
  <si>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</si>
  <si>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</si>
  <si>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</si>
  <si>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</si>
  <si>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</si>
  <si>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</si>
  <si>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</si>
  <si>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</si>
  <si>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</si>
  <si>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</si>
  <si>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</si>
  <si>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</si>
  <si>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</si>
  <si>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</si>
  <si>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</si>
  <si>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</si>
  <si>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</si>
  <si>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</si>
  <si>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</si>
  <si>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</si>
  <si>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</si>
  <si>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</si>
  <si>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</si>
  <si>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</si>
  <si>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</si>
  <si>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</si>
  <si>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</si>
  <si>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</si>
  <si>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</si>
  <si>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</si>
  <si>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</si>
  <si>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</si>
  <si>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</si>
  <si>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</si>
  <si>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</si>
  <si>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</si>
  <si>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</si>
  <si>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</si>
  <si>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</si>
  <si>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</si>
  <si>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</si>
  <si>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</si>
  <si>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</si>
  <si>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</si>
  <si>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</si>
  <si>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</si>
  <si>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</si>
  <si>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</si>
  <si>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</si>
  <si>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</si>
  <si>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</si>
  <si>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</si>
  <si>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</si>
  <si>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</si>
  <si>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</si>
  <si>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</si>
  <si>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</si>
  <si>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</si>
  <si>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</si>
  <si>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</si>
  <si>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</si>
  <si>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</si>
  <si>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</si>
  <si>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</si>
  <si>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</si>
  <si>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</si>
  <si>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</si>
  <si>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</si>
  <si>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</si>
  <si>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</si>
  <si>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</si>
  <si>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</si>
  <si>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</si>
  <si>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</si>
  <si>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</si>
  <si>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</si>
  <si>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</si>
  <si>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</si>
  <si>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</si>
  <si>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</si>
  <si>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</si>
  <si>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</si>
  <si>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</si>
  <si>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</si>
  <si>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</si>
  <si>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</si>
  <si>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</si>
  <si>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</si>
  <si>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</si>
  <si>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</si>
  <si>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</si>
  <si>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</si>
  <si>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</si>
  <si>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</si>
  <si>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</si>
  <si>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</si>
  <si>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</si>
  <si>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</si>
  <si>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</si>
  <si>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</si>
  <si>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</si>
  <si>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</si>
  <si>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</si>
  <si>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</si>
  <si>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</si>
  <si>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</si>
  <si>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</si>
  <si>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</si>
  <si>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</si>
  <si>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</si>
  <si>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</si>
  <si>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</si>
  <si>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</si>
  <si>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</si>
  <si>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</si>
  <si>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</si>
  <si>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</si>
  <si>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</si>
  <si>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</si>
  <si>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</si>
  <si>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</si>
  <si>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</si>
  <si>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</si>
  <si>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</si>
  <si>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</si>
  <si>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</si>
  <si>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</si>
  <si>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</si>
  <si>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</si>
  <si>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</si>
  <si>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</si>
  <si>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</si>
  <si>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</si>
  <si>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</si>
  <si>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</si>
  <si>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</si>
  <si>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</si>
  <si>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</si>
  <si>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</si>
  <si>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</si>
  <si>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</si>
  <si>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</si>
  <si>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</si>
  <si>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</si>
  <si>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</si>
  <si>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</si>
  <si>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</si>
  <si>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</si>
  <si>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</si>
  <si>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</si>
  <si>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</si>
  <si>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</si>
  <si>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</si>
  <si>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</si>
  <si>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</si>
  <si>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</si>
  <si>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</si>
  <si>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</si>
  <si>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</si>
  <si>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</si>
  <si>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</si>
  <si>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</si>
  <si>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</si>
  <si>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</si>
  <si>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</si>
  <si>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</si>
  <si>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</si>
  <si>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</si>
  <si>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</si>
  <si>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</si>
  <si>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</si>
  <si>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</si>
  <si>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</si>
  <si>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</si>
  <si>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</si>
  <si>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</si>
  <si>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</si>
  <si>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</si>
  <si>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</si>
  <si>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</si>
  <si>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</si>
  <si>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</si>
  <si>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</si>
  <si>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</si>
  <si>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</si>
  <si>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</si>
  <si>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</si>
  <si>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</si>
  <si>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</si>
  <si>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</si>
  <si>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</si>
  <si>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</si>
  <si>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</si>
  <si>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</si>
  <si>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</si>
  <si>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</si>
  <si>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</si>
  <si>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</si>
  <si>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</si>
  <si>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</si>
  <si>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</si>
  <si>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</si>
  <si>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</si>
  <si>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</si>
  <si>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</si>
  <si>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</si>
  <si>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</si>
  <si>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</si>
  <si>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</si>
  <si>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</si>
  <si>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</si>
  <si>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</si>
  <si>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</si>
  <si>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</si>
  <si>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</si>
  <si>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</si>
  <si>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</si>
  <si>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</si>
  <si>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</si>
  <si>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</si>
  <si>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</si>
  <si>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</si>
  <si>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</si>
  <si>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</si>
  <si>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</si>
  <si>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</si>
  <si>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</si>
  <si>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</si>
  <si>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</si>
  <si>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</si>
  <si>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</si>
  <si>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</si>
  <si>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</si>
  <si>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</si>
  <si>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</si>
  <si>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</si>
  <si>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</si>
  <si>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</si>
  <si>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</si>
  <si>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</si>
  <si>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</si>
  <si>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</si>
  <si>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</si>
  <si>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</si>
  <si>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</si>
  <si>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</si>
  <si>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</si>
  <si>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</si>
  <si>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</si>
  <si>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</si>
  <si>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</si>
  <si>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</si>
  <si>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</si>
  <si>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</si>
  <si>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</si>
  <si>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</si>
  <si>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</si>
  <si>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</si>
  <si>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</si>
  <si>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</si>
  <si>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</si>
  <si>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</si>
  <si>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</si>
  <si>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</si>
  <si>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</si>
  <si>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</si>
  <si>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</si>
  <si>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</si>
  <si>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</si>
  <si>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</si>
  <si>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</si>
  <si>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</si>
  <si>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</si>
  <si>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</si>
  <si>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</si>
  <si>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</si>
  <si>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</si>
  <si>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</si>
  <si>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</si>
  <si>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</si>
  <si>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</si>
  <si>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</si>
  <si>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</si>
  <si>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</si>
  <si>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</si>
  <si>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</si>
  <si>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</si>
  <si>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</si>
  <si>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</si>
  <si>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</si>
  <si>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</si>
  <si>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</si>
  <si>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</si>
  <si>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</si>
  <si>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</si>
  <si>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</si>
  <si>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</si>
  <si>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</si>
  <si>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</si>
  <si>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</si>
  <si>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</si>
  <si>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</si>
  <si>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</si>
  <si>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</si>
  <si>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</si>
  <si>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</si>
  <si>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</si>
  <si>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</si>
  <si>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</si>
  <si>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</si>
  <si>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</si>
  <si>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</si>
  <si>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</si>
  <si>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</si>
  <si>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</si>
  <si>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</si>
  <si>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</si>
  <si>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</si>
  <si>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</si>
  <si>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</si>
  <si>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</si>
  <si>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</si>
  <si>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</si>
  <si>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</si>
  <si>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</si>
  <si>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</si>
  <si>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</si>
  <si>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</si>
  <si>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</si>
  <si>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</si>
  <si>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</si>
  <si>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</si>
  <si>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</si>
  <si>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</si>
  <si>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</si>
  <si>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</si>
  <si>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</si>
  <si>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</si>
  <si>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</si>
  <si>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</si>
  <si>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</si>
  <si>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</si>
  <si>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</si>
  <si>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</si>
  <si>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</si>
  <si>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</si>
  <si>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</si>
  <si>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</si>
  <si>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</si>
  <si>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</si>
  <si>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</si>
  <si>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</si>
  <si>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</si>
  <si>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</si>
  <si>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</si>
  <si>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</si>
  <si>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</si>
  <si>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</si>
  <si>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</si>
  <si>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</si>
  <si>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</si>
  <si>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</si>
  <si>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</si>
  <si>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</si>
  <si>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</si>
  <si>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</si>
  <si>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</si>
  <si>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</si>
  <si>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</si>
  <si>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</si>
  <si>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</si>
  <si>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</si>
  <si>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</si>
  <si>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</si>
  <si>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</si>
  <si>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</si>
  <si>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</si>
  <si>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</si>
  <si>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</si>
  <si>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</si>
  <si>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</si>
  <si>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</si>
  <si>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</si>
  <si>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</si>
  <si>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</si>
  <si>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</si>
  <si>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</si>
  <si>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</si>
  <si>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</si>
  <si>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</si>
  <si>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</si>
  <si>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</si>
  <si>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</si>
  <si>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</si>
  <si>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</si>
  <si>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</si>
  <si>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</si>
  <si>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</si>
  <si>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</si>
  <si>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</si>
  <si>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</si>
  <si>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</si>
  <si>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</si>
  <si>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</si>
  <si>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</si>
  <si>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</si>
  <si>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</si>
  <si>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</si>
  <si>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</si>
  <si>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</si>
  <si>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</si>
  <si>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</si>
  <si>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</si>
  <si>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</si>
  <si>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</si>
  <si>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</si>
  <si>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</si>
  <si>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</si>
  <si>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</si>
  <si>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</si>
  <si>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</si>
  <si>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</si>
  <si>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</si>
  <si>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</si>
  <si>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</si>
  <si>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</si>
  <si>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</si>
  <si>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</si>
  <si>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</si>
  <si>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</si>
  <si>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</si>
  <si>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</si>
  <si>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</si>
  <si>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</si>
  <si>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</si>
  <si>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</si>
  <si>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</si>
  <si>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</si>
  <si>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</si>
  <si>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</si>
  <si>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</si>
  <si>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</si>
  <si>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</si>
  <si>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</si>
  <si>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</si>
  <si>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</si>
  <si>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</si>
  <si>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</si>
  <si>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</si>
  <si>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</si>
  <si>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</si>
  <si>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</si>
  <si>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</si>
  <si>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</si>
  <si>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</si>
  <si>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</si>
  <si>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</si>
  <si>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</si>
  <si>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</si>
  <si>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</si>
  <si>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</si>
  <si>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</si>
  <si>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</si>
  <si>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</si>
  <si>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</si>
  <si>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</si>
  <si>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</si>
  <si>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</si>
  <si>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</si>
  <si>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</si>
  <si>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</si>
  <si>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</si>
  <si>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</si>
  <si>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</si>
  <si>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</si>
  <si>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</si>
  <si>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</si>
  <si>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</si>
  <si>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</si>
  <si>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</si>
  <si>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</si>
  <si>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</si>
  <si>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</si>
  <si>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</si>
  <si>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</si>
  <si>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</si>
  <si>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</si>
  <si>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</si>
  <si>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</si>
  <si>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</si>
  <si>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</si>
  <si>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</si>
  <si>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</si>
  <si>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</si>
  <si>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</si>
  <si>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</si>
  <si>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</si>
  <si>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</si>
  <si>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</si>
  <si>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</si>
  <si>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</si>
  <si>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</si>
  <si>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</si>
  <si>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</si>
  <si>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</si>
  <si>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</si>
  <si>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</si>
  <si>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</si>
  <si>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</si>
  <si>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</si>
  <si>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</si>
  <si>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</si>
  <si>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</si>
  <si>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</si>
  <si>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</si>
  <si>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</si>
  <si>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</si>
  <si>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</si>
  <si>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</si>
  <si>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</si>
  <si>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</si>
  <si>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</si>
  <si>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</si>
  <si>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</si>
  <si>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</si>
  <si>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</si>
  <si>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</si>
  <si>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</si>
  <si>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</si>
  <si>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</si>
  <si>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</si>
  <si>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</si>
  <si>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</si>
  <si>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</si>
  <si>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</si>
  <si>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</si>
  <si>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</si>
  <si>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</si>
  <si>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</si>
  <si>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</si>
  <si>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</si>
  <si>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</si>
  <si>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</si>
  <si>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</si>
  <si>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</si>
  <si>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</si>
  <si>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</si>
  <si>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</si>
  <si>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</si>
  <si>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</si>
  <si>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</si>
  <si>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</si>
  <si>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</si>
  <si>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</si>
  <si>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</si>
  <si>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</si>
  <si>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</si>
  <si>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</si>
  <si>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</si>
  <si>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</si>
  <si>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</si>
  <si>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</si>
  <si>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</si>
  <si>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</si>
  <si>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</si>
  <si>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</si>
  <si>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</si>
  <si>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</si>
  <si>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</si>
  <si>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</si>
  <si>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</si>
  <si>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</si>
  <si>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</si>
  <si>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</si>
  <si>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</si>
  <si>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</si>
  <si>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</si>
  <si>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</si>
  <si>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</si>
  <si>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</si>
  <si>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</si>
  <si>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</si>
  <si>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</si>
  <si>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</si>
  <si>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</si>
  <si>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</si>
  <si>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</si>
  <si>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</si>
  <si>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</si>
  <si>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</si>
  <si>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</si>
  <si>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</si>
  <si>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</si>
  <si>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</si>
  <si>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</si>
  <si>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</si>
  <si>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</si>
  <si>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</si>
  <si>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</si>
  <si>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</si>
  <si>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</si>
  <si>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</si>
  <si>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</si>
  <si>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</si>
  <si>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</si>
  <si>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</si>
  <si>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</si>
  <si>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</si>
  <si>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</si>
  <si>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</si>
  <si>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</si>
  <si>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</si>
  <si>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</si>
  <si>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</si>
  <si>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</si>
  <si>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</si>
  <si>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</si>
  <si>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</si>
  <si>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</si>
  <si>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</si>
  <si>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</si>
  <si>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</si>
  <si>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</si>
  <si>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</si>
  <si>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</si>
  <si>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</si>
  <si>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</si>
  <si>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</si>
  <si>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</si>
  <si>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</si>
  <si>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</si>
  <si>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</si>
  <si>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</si>
  <si>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</si>
  <si>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</si>
  <si>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</si>
  <si>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</si>
  <si>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</si>
  <si>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</si>
  <si>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</si>
  <si>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</si>
  <si>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</si>
  <si>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</si>
  <si>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</si>
  <si>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</si>
  <si>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</si>
  <si>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</si>
  <si>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</si>
  <si>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</si>
  <si>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</si>
  <si>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</si>
  <si>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</si>
  <si>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</si>
  <si>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</si>
  <si>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</si>
  <si>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</si>
  <si>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</si>
  <si>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</si>
  <si>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</si>
  <si>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</si>
  <si>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</si>
  <si>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</si>
  <si>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</si>
  <si>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</si>
  <si>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</si>
  <si>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</si>
  <si>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</si>
  <si>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</si>
  <si>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</si>
  <si>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</si>
  <si>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</si>
  <si>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</si>
  <si>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</si>
  <si>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</si>
  <si>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</si>
  <si>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</si>
  <si>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</si>
  <si>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</si>
  <si>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</si>
  <si>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</si>
  <si>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</si>
  <si>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</si>
  <si>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</si>
  <si>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</si>
  <si>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</si>
  <si>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</si>
  <si>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</si>
  <si>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</si>
  <si>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</si>
  <si>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</si>
  <si>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</si>
  <si>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</si>
  <si>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</si>
  <si>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</si>
  <si>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</si>
  <si>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</si>
  <si>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</si>
  <si>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</si>
  <si>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</si>
  <si>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</si>
  <si>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</si>
  <si>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</si>
  <si>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</si>
  <si>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</si>
  <si>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</si>
  <si>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</si>
  <si>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</si>
  <si>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</si>
  <si>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</si>
  <si>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</si>
  <si>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</si>
  <si>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</si>
  <si>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</si>
  <si>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</si>
  <si>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</si>
  <si>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</si>
  <si>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</si>
  <si>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</si>
  <si>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</si>
  <si>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</si>
  <si>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</si>
  <si>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</si>
  <si>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</si>
  <si>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</si>
  <si>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</si>
  <si>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</si>
  <si>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</si>
  <si>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</si>
  <si>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</si>
  <si>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</si>
  <si>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</si>
  <si>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</si>
  <si>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</si>
  <si>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</si>
  <si>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</si>
  <si>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</si>
  <si>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</si>
  <si>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</si>
  <si>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</si>
  <si>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</si>
  <si>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</si>
  <si>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</si>
  <si>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</si>
  <si>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</si>
  <si>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</si>
  <si>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</si>
  <si>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</si>
  <si>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</si>
  <si>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</si>
  <si>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</si>
  <si>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</si>
  <si>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</si>
  <si>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</si>
  <si>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</si>
  <si>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</si>
  <si>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</si>
  <si>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</si>
  <si>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</si>
  <si>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</si>
  <si>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</si>
  <si>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</si>
  <si>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</si>
  <si>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</si>
  <si>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</si>
  <si>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</si>
  <si>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</si>
  <si>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</si>
  <si>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</si>
  <si>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</si>
  <si>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</si>
  <si>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</si>
  <si>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</si>
  <si>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</si>
  <si>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</si>
  <si>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</si>
  <si>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</si>
  <si>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</si>
  <si>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</si>
  <si>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</si>
  <si>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</si>
  <si>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</si>
  <si>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</si>
  <si>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</si>
  <si>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</si>
  <si>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</si>
  <si>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</si>
  <si>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</si>
  <si>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</si>
  <si>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</si>
  <si>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</si>
  <si>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</si>
  <si>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</si>
  <si>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</si>
  <si>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</si>
  <si>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</si>
  <si>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</si>
  <si>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</si>
  <si>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990-995</t>
  </si>
  <si>
    <t>5400-5450</t>
  </si>
  <si>
    <t>CAPLIPOINT</t>
  </si>
  <si>
    <t>Second Buying Date</t>
  </si>
  <si>
    <t>ARE&amp;M</t>
  </si>
  <si>
    <t>R</t>
  </si>
  <si>
    <t>MULTIPLIER SHARE &amp; STOCK ADVISORS PRIVATE LIMITED</t>
  </si>
  <si>
    <t>ADORWELD</t>
  </si>
  <si>
    <t>119-125</t>
  </si>
  <si>
    <t>HRTI PRIVATE LIMITED</t>
  </si>
  <si>
    <t>40-42</t>
  </si>
  <si>
    <t>AHLUCONT</t>
  </si>
  <si>
    <t>800-815</t>
  </si>
  <si>
    <t>2665-2765</t>
  </si>
  <si>
    <t>3100-3300</t>
  </si>
  <si>
    <t>1500-1520</t>
  </si>
  <si>
    <t>106.40-111.40</t>
  </si>
  <si>
    <t>Accu&lt;&gt;</t>
  </si>
  <si>
    <t>502.50-542.5</t>
  </si>
  <si>
    <t>600-650</t>
  </si>
  <si>
    <t>Sell</t>
  </si>
  <si>
    <t>290-310</t>
  </si>
  <si>
    <t>261.5-271.5</t>
  </si>
  <si>
    <t>430-440</t>
  </si>
  <si>
    <t>2140-2250</t>
  </si>
  <si>
    <t>545-625</t>
  </si>
  <si>
    <t>437-465</t>
  </si>
  <si>
    <t>POWERMECH</t>
  </si>
  <si>
    <t>4200-4250</t>
  </si>
  <si>
    <t>622-642</t>
  </si>
  <si>
    <t>680-720</t>
  </si>
  <si>
    <t>MANSI SHARE AND STOCK ADVISORS PVT LTD</t>
  </si>
  <si>
    <t>1075-1120</t>
  </si>
  <si>
    <t>1200-1270</t>
  </si>
  <si>
    <t>ENBETRD</t>
  </si>
  <si>
    <t>SAHASTRAA ADVISORS PRIVATE LIMITED</t>
  </si>
  <si>
    <t>JAINAM BROKING LIMITED</t>
  </si>
  <si>
    <t>1700-1750</t>
  </si>
  <si>
    <t>1860-1960</t>
  </si>
  <si>
    <t>BANKNIFTY 48400 CE 03-JAN</t>
  </si>
  <si>
    <t>BANKNIFTY 49000 CE 03-JAN</t>
  </si>
  <si>
    <t xml:space="preserve">CAPACITE </t>
  </si>
  <si>
    <t>280-310</t>
  </si>
  <si>
    <t>QE SECURITIES LLP</t>
  </si>
  <si>
    <t>CITADEL SECURITIES INDIA MARKETS PRIVATE LIMITED</t>
  </si>
  <si>
    <t>Loss of Rs.115/-</t>
  </si>
  <si>
    <t>HCLTECH JAN FUT</t>
  </si>
  <si>
    <t>HAL JAN FUT</t>
  </si>
  <si>
    <t>CONCOR JAN FUT</t>
  </si>
  <si>
    <t>1479-1494</t>
  </si>
  <si>
    <t>Profit of Rs.16/-</t>
  </si>
  <si>
    <t>2893-2928</t>
  </si>
  <si>
    <t>881-891</t>
  </si>
  <si>
    <t>3650-3690</t>
  </si>
  <si>
    <t>219-230</t>
  </si>
  <si>
    <t>Retail Research Technical Calls &amp; Fundamental Performance Report for the month of January-2024</t>
  </si>
  <si>
    <t>FRANKLININD</t>
  </si>
  <si>
    <t>QUASAR</t>
  </si>
  <si>
    <t>LIESHA CORPORATION PRIVATE LIMITED .</t>
  </si>
  <si>
    <t>CRONY VYAPAR PVT LTD</t>
  </si>
  <si>
    <t>Loss of Rs.10/-</t>
  </si>
  <si>
    <t>Loss of Rs.37/-</t>
  </si>
  <si>
    <t>1475-1490</t>
  </si>
  <si>
    <t>Loss of Rs.15/-</t>
  </si>
  <si>
    <t>3680-3750</t>
  </si>
  <si>
    <t>4000-4100</t>
  </si>
  <si>
    <t>9750-10125</t>
  </si>
  <si>
    <t>10700-11200</t>
  </si>
  <si>
    <t>417-428</t>
  </si>
  <si>
    <t>460-500</t>
  </si>
  <si>
    <t>825-835</t>
  </si>
  <si>
    <t>Profit of Rs.2.15/-</t>
  </si>
  <si>
    <t>Loss of Rs.195/-</t>
  </si>
  <si>
    <t>TOPGAIN FINANCE PRIVATE LIMITED</t>
  </si>
  <si>
    <t>MANSI SHARE &amp; STOCK ADVISORS PRIVATE LIMITED</t>
  </si>
  <si>
    <t>SEACOAST</t>
  </si>
  <si>
    <t>Profit of Rs.28/-</t>
  </si>
  <si>
    <t>HINDUNILVR JAN FUT</t>
  </si>
  <si>
    <t>2661-2696</t>
  </si>
  <si>
    <t>BANKNIFTY 48200 CE 10 JAN</t>
  </si>
  <si>
    <t>360-400</t>
  </si>
  <si>
    <t>Profit of Rs.62.5/-</t>
  </si>
  <si>
    <t>NESTLEIND JAN FUT</t>
  </si>
  <si>
    <t>VINEY EQUITY MARKET LLP</t>
  </si>
  <si>
    <t>DIL</t>
  </si>
  <si>
    <t>Debock Industries Limited</t>
  </si>
  <si>
    <t>INVENTURE</t>
  </si>
  <si>
    <t>Inventure Gro &amp; Sec Ltd</t>
  </si>
  <si>
    <t>MTNL</t>
  </si>
  <si>
    <t>Maha Tel Nigam Ltd.</t>
  </si>
  <si>
    <t>PERFECT</t>
  </si>
  <si>
    <t>Perfect Infraengineer Ltd</t>
  </si>
  <si>
    <t>HI GROWTH CORPORATE SERVICES PVT LTD</t>
  </si>
  <si>
    <t>EARUM</t>
  </si>
  <si>
    <t>SUMANCHEPURI</t>
  </si>
  <si>
    <t>PARSHVA TRADING</t>
  </si>
  <si>
    <t>GUJTLRM</t>
  </si>
  <si>
    <t>JANUSCORP</t>
  </si>
  <si>
    <t>MCPL</t>
  </si>
  <si>
    <t>SIPTL</t>
  </si>
  <si>
    <t>JAI VINAYAK SECURITIES</t>
  </si>
  <si>
    <t>ALMONDZ</t>
  </si>
  <si>
    <t>Almondz Global Securities</t>
  </si>
  <si>
    <t>DISHTV</t>
  </si>
  <si>
    <t>Dish TV India Limited</t>
  </si>
  <si>
    <t>KBCGLOBAL</t>
  </si>
  <si>
    <t>KBC Global Limited</t>
  </si>
  <si>
    <t>OSIAHYPER</t>
  </si>
  <si>
    <t>Osia Hyper Retail Ltd</t>
  </si>
  <si>
    <t>SUMICKSHA BANSAL</t>
  </si>
  <si>
    <t>SUBEXLTD</t>
  </si>
  <si>
    <t>Subex Ltd</t>
  </si>
  <si>
    <t>Zee News Limited</t>
  </si>
  <si>
    <t>2760-2800</t>
  </si>
  <si>
    <t>Loss of Rs.31/-</t>
  </si>
  <si>
    <t>3790-3990</t>
  </si>
  <si>
    <t>4400-4800</t>
  </si>
  <si>
    <t>Profiit of Rs.20/-</t>
  </si>
  <si>
    <t>Profit of Rs.12.5/-</t>
  </si>
  <si>
    <t>274.5-284.5</t>
  </si>
  <si>
    <t>310-330</t>
  </si>
  <si>
    <t>MARUTI JAN FUT</t>
  </si>
  <si>
    <t>10070-10090</t>
  </si>
  <si>
    <t>10290-10500</t>
  </si>
  <si>
    <t>NIFTY 21500 PE 11 JAN</t>
  </si>
  <si>
    <t>120-150</t>
  </si>
  <si>
    <t>EMPOWER</t>
  </si>
  <si>
    <t>AVANCE VENTURES PRIVATE LIMITED</t>
  </si>
  <si>
    <t>DAMYANTI JIVANDAS GOKALGANDHI</t>
  </si>
  <si>
    <t>TTIL</t>
  </si>
  <si>
    <t>BALAJITELE</t>
  </si>
  <si>
    <t>Balaji Telefilms Limited</t>
  </si>
  <si>
    <t>SETU SECURITIES PVT LTD</t>
  </si>
  <si>
    <t>KLL</t>
  </si>
  <si>
    <t>Kaushalya Logistics Ltd</t>
  </si>
  <si>
    <t>AMIT KUMAR JAIN</t>
  </si>
  <si>
    <t>NK SECURITIES RESEARCH PRIVATE LIMITED</t>
  </si>
  <si>
    <t>SOHAM FINCARE INDIA LLP</t>
  </si>
  <si>
    <t>PRESSTONIC</t>
  </si>
  <si>
    <t>Presstonic Engineering L</t>
  </si>
  <si>
    <t>VERTOZ</t>
  </si>
  <si>
    <t>Vertoz Advertising Ltd</t>
  </si>
  <si>
    <t>FLYONTRIP SERVICES PRIVATE LIMITED .</t>
  </si>
  <si>
    <t>Loss of Rs.54/-</t>
  </si>
  <si>
    <t>BANKNIFTY 47500 CE 10 JAN</t>
  </si>
  <si>
    <t>Buiy</t>
  </si>
  <si>
    <t>380-480</t>
  </si>
  <si>
    <t>No Profit No Loss</t>
  </si>
  <si>
    <t>FINNIFTY 21300 CE 09 JAN</t>
  </si>
  <si>
    <t>30-45</t>
  </si>
  <si>
    <t>Loss of Rs.16/-</t>
  </si>
  <si>
    <t>ACHYUT</t>
  </si>
  <si>
    <t>FLYONTRIP SERVICES PRIVATE LIMITED</t>
  </si>
  <si>
    <t>ADVIKCA</t>
  </si>
  <si>
    <t>BRANDBUCKT</t>
  </si>
  <si>
    <t>SANKET RAMESH FUKE</t>
  </si>
  <si>
    <t>SYNEMATIC MEDIA AND CONSULTING PRIVATE LIMITED</t>
  </si>
  <si>
    <t>MINIBOSS CONSULTANCY PRIVATE LIMITED</t>
  </si>
  <si>
    <t>EPITOME TRADING AND INVESTMENTS</t>
  </si>
  <si>
    <t>PARESH DHIRAJLAL SHAH</t>
  </si>
  <si>
    <t>GOBLIN</t>
  </si>
  <si>
    <t>GOYALASS</t>
  </si>
  <si>
    <t>VANDANATIWARI</t>
  </si>
  <si>
    <t>NIKHIL RAJESH SINGH</t>
  </si>
  <si>
    <t>IBRIGST</t>
  </si>
  <si>
    <t>SHAGUN TIEUP PRIVATE LIMITED</t>
  </si>
  <si>
    <t>KAMLESH NAVINCHANDRA SHAH</t>
  </si>
  <si>
    <t>CAMELLIA TRADEX PRIVATE LIMITED</t>
  </si>
  <si>
    <t>KAMOPAINTS</t>
  </si>
  <si>
    <t>SAPTSWATI PRIVATE LIMITED</t>
  </si>
  <si>
    <t>NK SECURITIES RESEARCH PVT. LTD.</t>
  </si>
  <si>
    <t>SHREESEC</t>
  </si>
  <si>
    <t>SOFCOM</t>
  </si>
  <si>
    <t>VIVANTA</t>
  </si>
  <si>
    <t>ANTGRAPHIC</t>
  </si>
  <si>
    <t>Antarctica Graphics Ltd</t>
  </si>
  <si>
    <t>BAJEL</t>
  </si>
  <si>
    <t>Bajel Projects Limited</t>
  </si>
  <si>
    <t>BHARATWIRE</t>
  </si>
  <si>
    <t>Bharat Wire Ropes Ltd.</t>
  </si>
  <si>
    <t>DCW</t>
  </si>
  <si>
    <t>DCW Ltd</t>
  </si>
  <si>
    <t>ISHAN</t>
  </si>
  <si>
    <t>Ishan International Ltd</t>
  </si>
  <si>
    <t>SAUMIL ARVIND BHAVNAGARI</t>
  </si>
  <si>
    <t>KAMDHENU</t>
  </si>
  <si>
    <t>Kamdhenu Ispat Limited</t>
  </si>
  <si>
    <t>Kamdhenu Ventures Limited</t>
  </si>
  <si>
    <t>STATSOL RESEARCH LLP</t>
  </si>
  <si>
    <t>PNBGILTS</t>
  </si>
  <si>
    <t>PNB Gilts Limited</t>
  </si>
  <si>
    <t>POCL</t>
  </si>
  <si>
    <t>Pondy Oxides &amp; Chem Ltd</t>
  </si>
  <si>
    <t>VISAKAIND</t>
  </si>
  <si>
    <t>Visaka Industries Ltd.</t>
  </si>
  <si>
    <t>VIVIDHA</t>
  </si>
  <si>
    <t>Visagar Polytex Ltd</t>
  </si>
  <si>
    <t>VIBRANT SECURITIES PVT. LTD</t>
  </si>
  <si>
    <t>Zee Entertain. Enterp.Ltd</t>
  </si>
  <si>
    <t>POWERGRID JAN FUT</t>
  </si>
  <si>
    <t>240.5-241.5</t>
  </si>
  <si>
    <t>244-247</t>
  </si>
  <si>
    <t>3135-3385</t>
  </si>
  <si>
    <t>3800-4000</t>
  </si>
  <si>
    <t>RELIANCE JAN FUT</t>
  </si>
  <si>
    <t>2640-2650</t>
  </si>
  <si>
    <t>2700-2750</t>
  </si>
  <si>
    <t>KHODEEAR ENTERPRISE LLP LLP</t>
  </si>
  <si>
    <t>SURESH ANAND</t>
  </si>
  <si>
    <t>ALSTONE</t>
  </si>
  <si>
    <t>ARTEFACT</t>
  </si>
  <si>
    <t>RAJESH SHANTILAL PAREKH</t>
  </si>
  <si>
    <t>BGJL</t>
  </si>
  <si>
    <t>SECURE SHANTI ADVISORY LLP</t>
  </si>
  <si>
    <t>CHCL</t>
  </si>
  <si>
    <t>SURESH MURLIDHAR PALLOD HUF</t>
  </si>
  <si>
    <t>RAVI ASHOK KOTHARI</t>
  </si>
  <si>
    <t>SURAJ SHRINIWAS ZANWAR</t>
  </si>
  <si>
    <t>KAVITA SURAJ ZANWAR</t>
  </si>
  <si>
    <t>JEEVIKA DHARMENDRA SHAH</t>
  </si>
  <si>
    <t>CONTPTR</t>
  </si>
  <si>
    <t>ASHOKKUMAR BABALBHAI PATEL</t>
  </si>
  <si>
    <t>CRANEX</t>
  </si>
  <si>
    <t>KUNAL NAHAR HUF</t>
  </si>
  <si>
    <t>DITCO</t>
  </si>
  <si>
    <t>KALPATARU SHARES &amp; STOCK BROKING PRIVATE LIMITED</t>
  </si>
  <si>
    <t>AYESA KHATUN</t>
  </si>
  <si>
    <t>DPL</t>
  </si>
  <si>
    <t>KEYUR DIPAKKUMAR SHAH</t>
  </si>
  <si>
    <t>PATEL SANJAYBHAI KANUBHAI</t>
  </si>
  <si>
    <t>MAHADEV MANUBHAI MAKVANA</t>
  </si>
  <si>
    <t>SURYABEN PRAVIN GUDHKA</t>
  </si>
  <si>
    <t>EUREKAI</t>
  </si>
  <si>
    <t>RANGANATHAN R NAIR</t>
  </si>
  <si>
    <t>EVOQ</t>
  </si>
  <si>
    <t>NIRMALABEN VIVEKBHAI TRIVEDI</t>
  </si>
  <si>
    <t>BHUMISHTH NARENDRABHAI PATEL</t>
  </si>
  <si>
    <t>PAYAL BHUMISHTH PATEL</t>
  </si>
  <si>
    <t>G R D SECURITIES LIMITED</t>
  </si>
  <si>
    <t>ANANT WEALTH CONSULTANTS PRIVATE LIMITED</t>
  </si>
  <si>
    <t>SETU SECURITIES PVT. LTD.</t>
  </si>
  <si>
    <t>ELANKUMARANPERIAKARUPPAN</t>
  </si>
  <si>
    <t>GGENG</t>
  </si>
  <si>
    <t>YOGESH CHAUDHARY</t>
  </si>
  <si>
    <t>VINITAJAIN</t>
  </si>
  <si>
    <t>SHRI KRUPA DECORATIVE VENEER PRIVATE LIMITED .</t>
  </si>
  <si>
    <t>MILAN JASUBHAI SHAH</t>
  </si>
  <si>
    <t>GOPAIST</t>
  </si>
  <si>
    <t>NEEHAR SHAIK</t>
  </si>
  <si>
    <t>YOGESHKUMARSHUKLA</t>
  </si>
  <si>
    <t>SHYAMSUNDAR SHRIBHAGWAN JAIPURIYA</t>
  </si>
  <si>
    <t>GTL</t>
  </si>
  <si>
    <t>ARUNA R JAIN</t>
  </si>
  <si>
    <t>CHANDAN CHAURASIYA</t>
  </si>
  <si>
    <t>HIMFIBP</t>
  </si>
  <si>
    <t>ANISHA FINCAP CONSULTANTS LLP</t>
  </si>
  <si>
    <t>ITL</t>
  </si>
  <si>
    <t>GANITA TECHNOLOGIES AND SERVICES PRIVATE LIMITED</t>
  </si>
  <si>
    <t>JINDHOT</t>
  </si>
  <si>
    <t>CHAUHAN TRISHUL JITUSINH</t>
  </si>
  <si>
    <t>JMDVL</t>
  </si>
  <si>
    <t>MANGIND</t>
  </si>
  <si>
    <t>INDIAN CO-OPERATIVE CREDIT SOCIETY LIMITED</t>
  </si>
  <si>
    <t>PANKAJ AGRAWAL</t>
  </si>
  <si>
    <t>MMLF</t>
  </si>
  <si>
    <t>SAHIL BIPIN MEHTA</t>
  </si>
  <si>
    <t>ABHIRAMBHAI GHANSHYAMBHAI NATHWANI</t>
  </si>
  <si>
    <t>NAKSH</t>
  </si>
  <si>
    <t>KAUSHIK MAHESH WAGHELA</t>
  </si>
  <si>
    <t>NCLRESE</t>
  </si>
  <si>
    <t>VIBRANT SECURITIES PRIVATE LIMITED</t>
  </si>
  <si>
    <t>OILCOUNTUB</t>
  </si>
  <si>
    <t>GUTTIKONDA VARA LAKSHMI</t>
  </si>
  <si>
    <t>ORIENTTR</t>
  </si>
  <si>
    <t>BHASKARAMENON RAMACHANDRAN</t>
  </si>
  <si>
    <t>PEOPLIN</t>
  </si>
  <si>
    <t>KESHAV KABRA HUF</t>
  </si>
  <si>
    <t>JAYESH DILIPKUMAR SHAH</t>
  </si>
  <si>
    <t>AXIS SECURITIES LTD</t>
  </si>
  <si>
    <t>MUKESH KUMAR SUKHANI HUF</t>
  </si>
  <si>
    <t>DEVI PRASAD CHOWDHARY HUF</t>
  </si>
  <si>
    <t>RAHUL GOENKA</t>
  </si>
  <si>
    <t>PRAVEG</t>
  </si>
  <si>
    <t>SAGARKUMAR PRAVINCHANDRA DATANIYA</t>
  </si>
  <si>
    <t>RAWEDGE</t>
  </si>
  <si>
    <t>DEALMONEY SECURITIES PRIVATE LIMITED</t>
  </si>
  <si>
    <t>SANINFRA</t>
  </si>
  <si>
    <t>ELAN VENTURES PRIVATE LIMITED</t>
  </si>
  <si>
    <t>SUPERIOR COMMODEAL PRIVATE LIMITED</t>
  </si>
  <si>
    <t>NITIN SHARMA</t>
  </si>
  <si>
    <t>FORESIGHT HOLDINGS PVT LTD</t>
  </si>
  <si>
    <t>NAMAN B. SHAH HUF</t>
  </si>
  <si>
    <t>VEENADEVI VIKASHKUMAR KANUNGA</t>
  </si>
  <si>
    <t>POONAM VIPULKUMAR KANUNGA</t>
  </si>
  <si>
    <t>SONALIS</t>
  </si>
  <si>
    <t>RIYA RONIT SHAH</t>
  </si>
  <si>
    <t>JIMITKUMAR DILIPKUMAR SANGHVI</t>
  </si>
  <si>
    <t>SUNRETAIL</t>
  </si>
  <si>
    <t>RAJESHBHAI BHAGATBHAI KESHWALA</t>
  </si>
  <si>
    <t>VANRAJ DADBHAI KAHOR</t>
  </si>
  <si>
    <t>SYLPH</t>
  </si>
  <si>
    <t>BAPNA TRUST</t>
  </si>
  <si>
    <t>TIGERLOGS</t>
  </si>
  <si>
    <t>DISCOVERY BUILDCON PRIVATE LIMITED</t>
  </si>
  <si>
    <t>SILVERTOSS SHOPPERS PRIVATE LIMITED</t>
  </si>
  <si>
    <t>GEETANJALI GUNAJI MEDHEKAR</t>
  </si>
  <si>
    <t>UNISHIRE</t>
  </si>
  <si>
    <t>INDUS VANIJYA PRIVATE LIMITED</t>
  </si>
  <si>
    <t>RITESH BHASKARBHAI PANDYA</t>
  </si>
  <si>
    <t>SRC WEALTH CREATORS ADVISORY LLP</t>
  </si>
  <si>
    <t>UNISTRMU</t>
  </si>
  <si>
    <t>CHANAKYA COMMODITIES CONSULTANTS PRIVATE LIMITED</t>
  </si>
  <si>
    <t>VOLLF</t>
  </si>
  <si>
    <t>VIRAL PRAFUL JHAVERI</t>
  </si>
  <si>
    <t>WAA</t>
  </si>
  <si>
    <t>NU HEIGHTS AGENCY PRIVATE LIMITED</t>
  </si>
  <si>
    <t>YUG</t>
  </si>
  <si>
    <t>KAILASHBEN ASHOKKUMAR PATEL</t>
  </si>
  <si>
    <t>AAATECH</t>
  </si>
  <si>
    <t>AAA Technologies Limited</t>
  </si>
  <si>
    <t>APEX</t>
  </si>
  <si>
    <t>Apex Frozen Foods Limited</t>
  </si>
  <si>
    <t>AURUM</t>
  </si>
  <si>
    <t>Aurum PropTech Limited</t>
  </si>
  <si>
    <t>YUGA STOCKS AND COMMODITIES PRIVATE LIMITED  .</t>
  </si>
  <si>
    <t>AWHCL</t>
  </si>
  <si>
    <t>Antony Waste Hdg Cell Ltd</t>
  </si>
  <si>
    <t>MARWADI CHANDARANA INTERMEDIARIES BROKERS PRIVATE LIMITED</t>
  </si>
  <si>
    <t>BALKRISHNA</t>
  </si>
  <si>
    <t>Balkrshna Paper Mills Ltd</t>
  </si>
  <si>
    <t>ANKITA VISHAL SHAH</t>
  </si>
  <si>
    <t>Lycos Internet Limited</t>
  </si>
  <si>
    <t>CENTENKA</t>
  </si>
  <si>
    <t>Century Enka Ltd</t>
  </si>
  <si>
    <t>CHAVDA</t>
  </si>
  <si>
    <t>Chavda Infra Limited</t>
  </si>
  <si>
    <t>CMNL</t>
  </si>
  <si>
    <t>Chaman Metallics Limited</t>
  </si>
  <si>
    <t>GAURAV JAIN</t>
  </si>
  <si>
    <t>Cochin Shipyard Limited</t>
  </si>
  <si>
    <t>Delta Corp Limited</t>
  </si>
  <si>
    <t>DEN</t>
  </si>
  <si>
    <t>Den Networks Ltd</t>
  </si>
  <si>
    <t>ENIL</t>
  </si>
  <si>
    <t>Entertainment Network (In</t>
  </si>
  <si>
    <t>GHCLTEXTIL</t>
  </si>
  <si>
    <t>GHCL Textiles Limited</t>
  </si>
  <si>
    <t>GNA Axles Limited</t>
  </si>
  <si>
    <t>GSLSU</t>
  </si>
  <si>
    <t>Global Surfaces Limited</t>
  </si>
  <si>
    <t>HATHWAY</t>
  </si>
  <si>
    <t>Hathway Cable &amp; Datacom</t>
  </si>
  <si>
    <t>Indiabulls Real Estate Li</t>
  </si>
  <si>
    <t>IPL</t>
  </si>
  <si>
    <t>India Pesticides Limited</t>
  </si>
  <si>
    <t>VT CAPITAL MARKET PVT LTD</t>
  </si>
  <si>
    <t>LATTEYS</t>
  </si>
  <si>
    <t>Latteys Industries Ltd</t>
  </si>
  <si>
    <t>BANSRAJ GOND</t>
  </si>
  <si>
    <t>RAJ RATAN COMMODITIES PRIVATE LIMITED</t>
  </si>
  <si>
    <t>MIRZAINT</t>
  </si>
  <si>
    <t>Mirza International Ltd.</t>
  </si>
  <si>
    <t>MITTAL</t>
  </si>
  <si>
    <t>Mittal Life Style Limited</t>
  </si>
  <si>
    <t>PURVISH MUKESH SHAH</t>
  </si>
  <si>
    <t>DHANAPAL MATHUBALA</t>
  </si>
  <si>
    <t>SHRI MUKTA SHARES</t>
  </si>
  <si>
    <t>COMFORT CAPITAL PRIVATE LIMITED</t>
  </si>
  <si>
    <t>AJAY GOENKA</t>
  </si>
  <si>
    <t>MOTISONS</t>
  </si>
  <si>
    <t>Motisons Jewellers Ltd</t>
  </si>
  <si>
    <t>MPTODAY</t>
  </si>
  <si>
    <t>M P Today Media Limited</t>
  </si>
  <si>
    <t>MARK CORPORATE ADVISORS PRIVATE LIMITED.</t>
  </si>
  <si>
    <t>MUNJALSHOW</t>
  </si>
  <si>
    <t>Munjal Showa Ltd</t>
  </si>
  <si>
    <t>NCC Limited</t>
  </si>
  <si>
    <t>SMALLCAP WORLD FUND INC</t>
  </si>
  <si>
    <t>NDTV</t>
  </si>
  <si>
    <t>New Delhi Television Limi</t>
  </si>
  <si>
    <t>Olectra Greentech Limited</t>
  </si>
  <si>
    <t>RADHIKAJWE</t>
  </si>
  <si>
    <t>Radhika Jeweltech Limited</t>
  </si>
  <si>
    <t>RADIOCITY</t>
  </si>
  <si>
    <t>Music Broadcast Limited</t>
  </si>
  <si>
    <t>RBZJEWEL</t>
  </si>
  <si>
    <t>RBZ Jewellers Limited</t>
  </si>
  <si>
    <t>ARIHANT CAPITAL MARKETS LIMTED</t>
  </si>
  <si>
    <t>RHFL</t>
  </si>
  <si>
    <t>Reliance Home Finance Ltd</t>
  </si>
  <si>
    <t>RIIL</t>
  </si>
  <si>
    <t>Reliance Indl Infra Ltd</t>
  </si>
  <si>
    <t>RKEC</t>
  </si>
  <si>
    <t>RKEC Projects Limited</t>
  </si>
  <si>
    <t>RTNPOWER</t>
  </si>
  <si>
    <t>RattanIndia Power Limited</t>
  </si>
  <si>
    <t>SARLAPOLY</t>
  </si>
  <si>
    <t>Sarla Performance Fibers</t>
  </si>
  <si>
    <t>SBC</t>
  </si>
  <si>
    <t>SBC Exports Limited</t>
  </si>
  <si>
    <t>YACOOBALI AIYUB MOHAMMED</t>
  </si>
  <si>
    <t>SILGO</t>
  </si>
  <si>
    <t>Silgo Retail Limited</t>
  </si>
  <si>
    <t>LAKHUBHA SOLANKI</t>
  </si>
  <si>
    <t>BONANZA PORTFOLIO LTD</t>
  </si>
  <si>
    <t>ANIRUDDHSINH SOLANKI</t>
  </si>
  <si>
    <t>MATALIA STOCK BROKING PRIVATE LIMITED</t>
  </si>
  <si>
    <t>SPENTEX</t>
  </si>
  <si>
    <t>Spentex Industries Ltd</t>
  </si>
  <si>
    <t>AMIT KARAWAT</t>
  </si>
  <si>
    <t>Tanla Platforms Limited</t>
  </si>
  <si>
    <t>TEMBO</t>
  </si>
  <si>
    <t>Tembo Global Ind Ltd</t>
  </si>
  <si>
    <t>VINODKUMAR MANILAL GALA</t>
  </si>
  <si>
    <t>TV18 Broadcast Limited</t>
  </si>
  <si>
    <t>TVTODAY</t>
  </si>
  <si>
    <t>TV Today Network Limited</t>
  </si>
  <si>
    <t>UFO</t>
  </si>
  <si>
    <t>UFO Moviez India Ltd.</t>
  </si>
  <si>
    <t>VERANDA</t>
  </si>
  <si>
    <t>Veranda Learning Sol Ltd</t>
  </si>
  <si>
    <t>MANSUKH SECURITIES &amp; FINANCE LTD</t>
  </si>
  <si>
    <t>CORE4 MARCOM PRIVATE LIMITED</t>
  </si>
  <si>
    <t>VLEGOV</t>
  </si>
  <si>
    <t>VL E Gov and IT Sol Ltd</t>
  </si>
  <si>
    <t>AG DYNAMIC FUNDS LIMITED</t>
  </si>
  <si>
    <t>ZUARIIND</t>
  </si>
  <si>
    <t>Zuari Industries Limited</t>
  </si>
  <si>
    <t>APOLSINHOT</t>
  </si>
  <si>
    <t>Apollo Sindoori Hotels Li</t>
  </si>
  <si>
    <t>COUNTER CYCLICAL INVESTMENTS PRIVATE LIMITED</t>
  </si>
  <si>
    <t>SANDHYASINGH ANUPAMSINGH GAHLOUT</t>
  </si>
  <si>
    <t>MUKESH MANVEER SINGH</t>
  </si>
  <si>
    <t>WILSON HOLDINGS PRIVATE LIMITED</t>
  </si>
  <si>
    <t>GOYALSALT</t>
  </si>
  <si>
    <t>Goyal Salt Limited</t>
  </si>
  <si>
    <t>TRYROCK CAPITAL TRUST I</t>
  </si>
  <si>
    <t>KEL</t>
  </si>
  <si>
    <t>Kundan Edifice Limited</t>
  </si>
  <si>
    <t>ANSHUL AGARWAL</t>
  </si>
  <si>
    <t>GARIMA VENTURE FINANCE LIMITED</t>
  </si>
  <si>
    <t>LRRPL</t>
  </si>
  <si>
    <t>Lead Rec And Rub Prod Ltd</t>
  </si>
  <si>
    <t>HEMANT NARESH JAIN HUF</t>
  </si>
  <si>
    <t>HITESHBHAI PRABHUDAS JAIN</t>
  </si>
  <si>
    <t>SAIFL</t>
  </si>
  <si>
    <t>Sameera Agro And Infra L</t>
  </si>
  <si>
    <t>BISHAL P MORE</t>
  </si>
  <si>
    <t>PRASANTA DOGRA</t>
  </si>
  <si>
    <t>TRANSWIND</t>
  </si>
  <si>
    <t>Transwind Infra Limited</t>
  </si>
  <si>
    <t>LAXMAN SOPAN WAGHMODE</t>
  </si>
  <si>
    <t>DINESH BIRDILAL NANDWANA</t>
  </si>
  <si>
    <t>NJD CAPITAL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</si>
</sst>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d\-mmm\-yyyy"/>
    <numFmt numFmtId="166" formatCode="[$-409]d\-mmm"/>
    <numFmt numFmtId="167" formatCode="0.0"/>
    <numFmt numFmtId="168" formatCode="d\ mmm\ yy"/>
    <numFmt numFmtId="169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5" borderId="35" applyNumberFormat="0" applyAlignment="0" applyProtection="0"/>
    <xf numFmtId="0" fontId="47" fillId="16" borderId="36" applyNumberFormat="0" applyAlignment="0" applyProtection="0"/>
    <xf numFmtId="0" fontId="48" fillId="16" borderId="35" applyNumberFormat="0" applyAlignment="0" applyProtection="0"/>
    <xf numFmtId="0" fontId="49" fillId="0" borderId="37" applyNumberFormat="0" applyFill="0" applyAlignment="0" applyProtection="0"/>
    <xf numFmtId="0" fontId="50" fillId="17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0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54" fillId="22" borderId="23" applyNumberFormat="0" applyBorder="0" applyAlignment="0" applyProtection="0"/>
    <xf numFmtId="0" fontId="54" fillId="26" borderId="23" applyNumberFormat="0" applyBorder="0" applyAlignment="0" applyProtection="0"/>
    <xf numFmtId="0" fontId="54" fillId="30" borderId="23" applyNumberFormat="0" applyBorder="0" applyAlignment="0" applyProtection="0"/>
    <xf numFmtId="0" fontId="54" fillId="34" borderId="23" applyNumberFormat="0" applyBorder="0" applyAlignment="0" applyProtection="0"/>
    <xf numFmtId="0" fontId="54" fillId="38" borderId="23" applyNumberFormat="0" applyBorder="0" applyAlignment="0" applyProtection="0"/>
    <xf numFmtId="0" fontId="54" fillId="42" borderId="23" applyNumberFormat="0" applyBorder="0" applyAlignment="0" applyProtection="0"/>
    <xf numFmtId="0" fontId="54" fillId="19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44" fillId="13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2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4" borderId="23" applyNumberFormat="0" applyBorder="0" applyAlignment="0" applyProtection="0"/>
    <xf numFmtId="0" fontId="3" fillId="0" borderId="23"/>
    <xf numFmtId="0" fontId="3" fillId="0" borderId="23"/>
    <xf numFmtId="0" fontId="2" fillId="18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164" fontId="2" fillId="0" borderId="23" applyFont="0" applyFill="0" applyBorder="0" applyAlignment="0" applyProtection="0"/>
    <xf numFmtId="0" fontId="2" fillId="18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4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164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164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376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5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5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5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5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5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164" fontId="36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164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164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6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5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8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9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8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8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8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8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8" fontId="3" fillId="2" borderId="3" xfId="0" applyNumberFormat="1" applyFont="1" applyFill="1" applyBorder="1" applyAlignment="1">
      <alignment horizontal="center" vertical="center"/>
    </xf>
    <xf numFmtId="168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8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8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164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7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5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16" fontId="36" fillId="0" borderId="23" xfId="0" applyNumberFormat="1" applyFont="1" applyBorder="1" applyAlignment="1">
      <alignment horizontal="center" vertical="center"/>
    </xf>
    <xf numFmtId="0" fontId="36" fillId="0" borderId="30" xfId="0" applyFont="1" applyBorder="1"/>
    <xf numFmtId="16" fontId="36" fillId="0" borderId="2" xfId="0" applyNumberFormat="1" applyFont="1" applyBorder="1" applyAlignment="1">
      <alignment horizontal="center" vertical="center"/>
    </xf>
    <xf numFmtId="167" fontId="36" fillId="0" borderId="2" xfId="0" applyNumberFormat="1" applyFont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2" fontId="37" fillId="6" borderId="2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16" fontId="36" fillId="0" borderId="26" xfId="0" applyNumberFormat="1" applyFont="1" applyBorder="1" applyAlignment="1">
      <alignment horizontal="center" vertical="center"/>
    </xf>
    <xf numFmtId="2" fontId="36" fillId="0" borderId="30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167" fontId="36" fillId="0" borderId="30" xfId="0" applyNumberFormat="1" applyFont="1" applyBorder="1" applyAlignment="1">
      <alignment horizontal="center" vertical="center"/>
    </xf>
    <xf numFmtId="2" fontId="37" fillId="0" borderId="19" xfId="0" applyNumberFormat="1" applyFont="1" applyBorder="1" applyAlignment="1">
      <alignment horizontal="center" vertical="center"/>
    </xf>
    <xf numFmtId="10" fontId="37" fillId="0" borderId="24" xfId="0" applyNumberFormat="1" applyFont="1" applyBorder="1" applyAlignment="1">
      <alignment horizontal="center" vertical="center" wrapText="1"/>
    </xf>
    <xf numFmtId="16" fontId="37" fillId="0" borderId="41" xfId="0" applyNumberFormat="1" applyFont="1" applyBorder="1" applyAlignment="1">
      <alignment horizontal="center" vertical="center"/>
    </xf>
    <xf numFmtId="167" fontId="37" fillId="0" borderId="30" xfId="0" applyNumberFormat="1" applyFont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9" xfId="0" applyFont="1" applyFill="1" applyBorder="1" applyAlignment="1">
      <alignment horizontal="center"/>
    </xf>
    <xf numFmtId="0" fontId="36" fillId="44" borderId="30" xfId="0" applyFont="1" applyFill="1" applyBorder="1" applyAlignment="1">
      <alignment horizontal="center" vertical="center"/>
    </xf>
    <xf numFmtId="0" fontId="37" fillId="44" borderId="30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left" vertical="center" wrapText="1"/>
    </xf>
    <xf numFmtId="0" fontId="3" fillId="44" borderId="30" xfId="0" applyFont="1" applyFill="1" applyBorder="1" applyAlignment="1">
      <alignment horizontal="center" vertical="center"/>
    </xf>
    <xf numFmtId="166" fontId="36" fillId="44" borderId="30" xfId="0" applyNumberFormat="1" applyFont="1" applyFill="1" applyBorder="1" applyAlignment="1">
      <alignment horizontal="center" vertical="center"/>
    </xf>
    <xf numFmtId="15" fontId="3" fillId="44" borderId="30" xfId="0" applyNumberFormat="1" applyFont="1" applyFill="1" applyBorder="1" applyAlignment="1">
      <alignment horizontal="center" vertical="center"/>
    </xf>
    <xf numFmtId="0" fontId="36" fillId="44" borderId="30" xfId="0" applyFont="1" applyFill="1" applyBorder="1" applyAlignment="1">
      <alignment horizontal="left"/>
    </xf>
    <xf numFmtId="164" fontId="36" fillId="44" borderId="30" xfId="0" applyNumberFormat="1" applyFont="1" applyFill="1" applyBorder="1" applyAlignment="1">
      <alignment horizontal="center" vertical="top"/>
    </xf>
    <xf numFmtId="0" fontId="36" fillId="43" borderId="30" xfId="0" applyFont="1" applyFill="1" applyBorder="1" applyAlignment="1">
      <alignment horizontal="center" vertical="center"/>
    </xf>
    <xf numFmtId="2" fontId="36" fillId="43" borderId="30" xfId="0" applyNumberFormat="1" applyFont="1" applyFill="1" applyBorder="1" applyAlignment="1">
      <alignment horizontal="center" vertical="center"/>
    </xf>
    <xf numFmtId="10" fontId="36" fillId="43" borderId="30" xfId="0" applyNumberFormat="1" applyFont="1" applyFill="1" applyBorder="1" applyAlignment="1">
      <alignment horizontal="center" vertical="center" wrapText="1"/>
    </xf>
    <xf numFmtId="16" fontId="36" fillId="43" borderId="30" xfId="0" applyNumberFormat="1" applyFont="1" applyFill="1" applyBorder="1" applyAlignment="1">
      <alignment horizontal="center" vertical="center"/>
    </xf>
    <xf numFmtId="2" fontId="37" fillId="44" borderId="30" xfId="0" applyNumberFormat="1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16" fontId="36" fillId="44" borderId="30" xfId="0" applyNumberFormat="1" applyFont="1" applyFill="1" applyBorder="1" applyAlignment="1">
      <alignment horizontal="center" vertical="center"/>
    </xf>
    <xf numFmtId="0" fontId="36" fillId="44" borderId="30" xfId="0" applyFont="1" applyFill="1" applyBorder="1"/>
    <xf numFmtId="0" fontId="37" fillId="43" borderId="26" xfId="0" applyFont="1" applyFill="1" applyBorder="1" applyAlignment="1">
      <alignment horizontal="center" vertical="center"/>
    </xf>
    <xf numFmtId="0" fontId="36" fillId="43" borderId="2" xfId="0" applyFont="1" applyFill="1" applyBorder="1" applyAlignment="1">
      <alignment horizontal="center" vertical="center"/>
    </xf>
    <xf numFmtId="2" fontId="37" fillId="43" borderId="2" xfId="0" applyNumberFormat="1" applyFont="1" applyFill="1" applyBorder="1" applyAlignment="1">
      <alignment horizontal="center" vertical="center"/>
    </xf>
    <xf numFmtId="167" fontId="36" fillId="43" borderId="2" xfId="0" applyNumberFormat="1" applyFont="1" applyFill="1" applyBorder="1" applyAlignment="1">
      <alignment horizontal="center" vertical="center"/>
    </xf>
    <xf numFmtId="0" fontId="37" fillId="43" borderId="2" xfId="0" applyFont="1" applyFill="1" applyBorder="1" applyAlignment="1">
      <alignment horizontal="center" vertical="center"/>
    </xf>
    <xf numFmtId="16" fontId="36" fillId="44" borderId="2" xfId="0" applyNumberFormat="1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6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164" fontId="36" fillId="11" borderId="30" xfId="0" applyNumberFormat="1" applyFont="1" applyFill="1" applyBorder="1" applyAlignment="1">
      <alignment horizontal="center" vertical="top"/>
    </xf>
    <xf numFmtId="0" fontId="36" fillId="6" borderId="30" xfId="0" applyFont="1" applyFill="1" applyBorder="1" applyAlignment="1">
      <alignment horizontal="center" vertical="center"/>
    </xf>
    <xf numFmtId="2" fontId="36" fillId="6" borderId="30" xfId="0" applyNumberFormat="1" applyFont="1" applyFill="1" applyBorder="1" applyAlignment="1">
      <alignment horizontal="center" vertical="center"/>
    </xf>
    <xf numFmtId="10" fontId="36" fillId="6" borderId="30" xfId="0" applyNumberFormat="1" applyFont="1" applyFill="1" applyBorder="1" applyAlignment="1">
      <alignment horizontal="center" vertical="center" wrapText="1"/>
    </xf>
    <xf numFmtId="16" fontId="36" fillId="6" borderId="30" xfId="0" applyNumberFormat="1" applyFont="1" applyFill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0" fontId="36" fillId="43" borderId="5" xfId="0" applyFont="1" applyFill="1" applyBorder="1" applyAlignment="1">
      <alignment horizontal="center" vertical="center"/>
    </xf>
    <xf numFmtId="2" fontId="36" fillId="44" borderId="2" xfId="0" applyNumberFormat="1" applyFont="1" applyFill="1" applyBorder="1" applyAlignment="1">
      <alignment horizontal="center" vertical="center"/>
    </xf>
    <xf numFmtId="0" fontId="37" fillId="6" borderId="30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2" fontId="36" fillId="11" borderId="2" xfId="0" applyNumberFormat="1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6" fillId="45" borderId="30" xfId="0" applyFont="1" applyFill="1" applyBorder="1" applyAlignment="1">
      <alignment horizontal="center" vertical="center"/>
    </xf>
    <xf numFmtId="16" fontId="36" fillId="45" borderId="30" xfId="0" applyNumberFormat="1" applyFont="1" applyFill="1" applyBorder="1" applyAlignment="1">
      <alignment horizontal="center" vertical="center"/>
    </xf>
    <xf numFmtId="0" fontId="36" fillId="45" borderId="30" xfId="0" applyFont="1" applyFill="1" applyBorder="1"/>
    <xf numFmtId="0" fontId="37" fillId="45" borderId="30" xfId="0" applyFont="1" applyFill="1" applyBorder="1" applyAlignment="1">
      <alignment horizontal="center" vertical="center"/>
    </xf>
    <xf numFmtId="0" fontId="37" fillId="46" borderId="26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7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5" borderId="2" xfId="0" applyNumberFormat="1" applyFont="1" applyFill="1" applyBorder="1" applyAlignment="1">
      <alignment horizontal="center" vertical="center"/>
    </xf>
    <xf numFmtId="0" fontId="36" fillId="44" borderId="42" xfId="0" applyFont="1" applyFill="1" applyBorder="1" applyAlignment="1">
      <alignment horizontal="center" vertical="center"/>
    </xf>
    <xf numFmtId="16" fontId="36" fillId="44" borderId="42" xfId="0" applyNumberFormat="1" applyFont="1" applyFill="1" applyBorder="1" applyAlignment="1">
      <alignment horizontal="center" vertical="center"/>
    </xf>
    <xf numFmtId="0" fontId="37" fillId="43" borderId="30" xfId="0" applyFont="1" applyFill="1" applyBorder="1" applyAlignment="1">
      <alignment horizontal="center" vertical="center"/>
    </xf>
    <xf numFmtId="0" fontId="36" fillId="45" borderId="42" xfId="0" applyFont="1" applyFill="1" applyBorder="1" applyAlignment="1">
      <alignment horizontal="center" vertical="center"/>
    </xf>
    <xf numFmtId="16" fontId="36" fillId="45" borderId="42" xfId="0" applyNumberFormat="1" applyFont="1" applyFill="1" applyBorder="1" applyAlignment="1">
      <alignment horizontal="center" vertical="center"/>
    </xf>
    <xf numFmtId="0" fontId="37" fillId="46" borderId="30" xfId="0" applyFont="1" applyFill="1" applyBorder="1" applyAlignment="1">
      <alignment horizontal="center" vertical="center"/>
    </xf>
    <xf numFmtId="0" fontId="36" fillId="46" borderId="5" xfId="0" applyFont="1" applyFill="1" applyBorder="1" applyAlignment="1">
      <alignment horizontal="center" vertical="center"/>
    </xf>
    <xf numFmtId="2" fontId="36" fillId="45" borderId="2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0" fontId="37" fillId="43" borderId="31" xfId="0" applyFont="1" applyFill="1" applyBorder="1" applyAlignment="1">
      <alignment horizontal="center" vertical="center"/>
    </xf>
    <xf numFmtId="0" fontId="37" fillId="43" borderId="42" xfId="0" applyFont="1" applyFill="1" applyBorder="1" applyAlignment="1">
      <alignment horizontal="center" vertical="center"/>
    </xf>
    <xf numFmtId="0" fontId="36" fillId="44" borderId="31" xfId="0" applyFont="1" applyFill="1" applyBorder="1" applyAlignment="1">
      <alignment horizontal="center" vertical="center"/>
    </xf>
    <xf numFmtId="0" fontId="36" fillId="44" borderId="42" xfId="0" applyFont="1" applyFill="1" applyBorder="1" applyAlignment="1">
      <alignment horizontal="center" vertical="center"/>
    </xf>
    <xf numFmtId="16" fontId="36" fillId="44" borderId="31" xfId="0" applyNumberFormat="1" applyFont="1" applyFill="1" applyBorder="1" applyAlignment="1">
      <alignment horizontal="center" vertical="center"/>
    </xf>
    <xf numFmtId="16" fontId="36" fillId="44" borderId="4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67" fontId="36" fillId="43" borderId="7" xfId="0" applyNumberFormat="1" applyFont="1" applyFill="1" applyBorder="1" applyAlignment="1">
      <alignment horizontal="center" vertical="center"/>
    </xf>
    <xf numFmtId="167" fontId="36" fillId="43" borderId="43" xfId="0" applyNumberFormat="1" applyFont="1" applyFill="1" applyBorder="1" applyAlignment="1">
      <alignment horizontal="center" vertical="center"/>
    </xf>
    <xf numFmtId="0" fontId="37" fillId="43" borderId="7" xfId="0" applyFont="1" applyFill="1" applyBorder="1" applyAlignment="1">
      <alignment horizontal="center" vertical="center"/>
    </xf>
    <xf numFmtId="0" fontId="37" fillId="43" borderId="43" xfId="0" applyFont="1" applyFill="1" applyBorder="1" applyAlignment="1">
      <alignment horizontal="center" vertical="center"/>
    </xf>
    <xf numFmtId="16" fontId="36" fillId="44" borderId="7" xfId="0" applyNumberFormat="1" applyFont="1" applyFill="1" applyBorder="1" applyAlignment="1">
      <alignment horizontal="center" vertical="center"/>
    </xf>
    <xf numFmtId="16" fontId="36" fillId="44" borderId="43" xfId="0" applyNumberFormat="1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214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45302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45302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54" t="s">
        <v>16</v>
      </c>
      <c r="B9" s="356" t="s">
        <v>17</v>
      </c>
      <c r="C9" s="356" t="s">
        <v>18</v>
      </c>
      <c r="D9" s="356" t="s">
        <v>19</v>
      </c>
      <c r="E9" s="26" t="s">
        <v>20</v>
      </c>
      <c r="F9" s="26" t="s">
        <v>21</v>
      </c>
      <c r="G9" s="351" t="s">
        <v>22</v>
      </c>
      <c r="H9" s="352"/>
      <c r="I9" s="353"/>
      <c r="J9" s="351" t="s">
        <v>23</v>
      </c>
      <c r="K9" s="352"/>
      <c r="L9" s="353"/>
      <c r="M9" s="26"/>
      <c r="N9" s="27"/>
      <c r="O9" s="27"/>
      <c r="P9" s="27"/>
    </row>
    <row r="10" spans="1:16" ht="38.25">
      <c r="A10" s="355"/>
      <c r="B10" s="357"/>
      <c r="C10" s="357"/>
      <c r="D10" s="357"/>
      <c r="E10" s="28" t="s">
        <v>24</v>
      </c>
      <c r="F10" s="28" t="s">
        <v>24</v>
      </c>
      <c r="G10" s="249" t="s">
        <v>25</v>
      </c>
      <c r="H10" s="249" t="s">
        <v>26</v>
      </c>
      <c r="I10" s="249" t="s">
        <v>27</v>
      </c>
      <c r="J10" s="249" t="s">
        <v>28</v>
      </c>
      <c r="K10" s="249" t="s">
        <v>29</v>
      </c>
      <c r="L10" s="249" t="s">
        <v>30</v>
      </c>
      <c r="M10" s="249" t="s">
        <v>31</v>
      </c>
      <c r="N10" s="29" t="s">
        <v>32</v>
      </c>
      <c r="O10" s="29" t="s">
        <v>33</v>
      </c>
      <c r="P10" s="30" t="s">
        <v>857</v>
      </c>
    </row>
    <row r="11" spans="1:16" ht="12.75" customHeight="1">
      <c r="A11" s="256">
        <v>1</v>
      </c>
      <c r="B11" s="269" t="s">
        <v>34</v>
      </c>
      <c r="C11" s="246" t="s">
        <v>35</v>
      </c>
      <c r="D11" s="260">
        <v>45316</v>
      </c>
      <c r="E11" s="246">
        <v>21709.1</v>
      </c>
      <c r="F11" s="246">
        <v>21649.033333333333</v>
      </c>
      <c r="G11" s="245">
        <v>21561.066666666666</v>
      </c>
      <c r="H11" s="245">
        <v>21413.033333333333</v>
      </c>
      <c r="I11" s="245">
        <v>21325.066666666666</v>
      </c>
      <c r="J11" s="245">
        <v>21797.066666666666</v>
      </c>
      <c r="K11" s="245">
        <v>21885.033333333333</v>
      </c>
      <c r="L11" s="245">
        <v>22033.066666666666</v>
      </c>
      <c r="M11" s="244">
        <v>21737</v>
      </c>
      <c r="N11" s="244">
        <v>21501</v>
      </c>
      <c r="O11" s="244">
        <v>12940000</v>
      </c>
      <c r="P11" s="247">
        <v>-1.5374313748616083E-2</v>
      </c>
    </row>
    <row r="12" spans="1:16" ht="12.75" customHeight="1">
      <c r="A12" s="256">
        <v>2</v>
      </c>
      <c r="B12" s="269" t="s">
        <v>34</v>
      </c>
      <c r="C12" s="246" t="s">
        <v>36</v>
      </c>
      <c r="D12" s="260">
        <v>45316</v>
      </c>
      <c r="E12" s="246">
        <v>47606.85</v>
      </c>
      <c r="F12" s="246">
        <v>47491.283333333333</v>
      </c>
      <c r="G12" s="245">
        <v>47316.566666666666</v>
      </c>
      <c r="H12" s="245">
        <v>47026.283333333333</v>
      </c>
      <c r="I12" s="245">
        <v>46851.566666666666</v>
      </c>
      <c r="J12" s="245">
        <v>47781.566666666666</v>
      </c>
      <c r="K12" s="245">
        <v>47956.283333333326</v>
      </c>
      <c r="L12" s="245">
        <v>48246.566666666666</v>
      </c>
      <c r="M12" s="244">
        <v>47666</v>
      </c>
      <c r="N12" s="244">
        <v>47201</v>
      </c>
      <c r="O12" s="244">
        <v>2461500</v>
      </c>
      <c r="P12" s="247">
        <v>-2.9332954767270599E-2</v>
      </c>
    </row>
    <row r="13" spans="1:16" ht="12.75" customHeight="1">
      <c r="A13" s="256">
        <v>3</v>
      </c>
      <c r="B13" s="269" t="s">
        <v>34</v>
      </c>
      <c r="C13" s="268" t="s">
        <v>37</v>
      </c>
      <c r="D13" s="262">
        <v>45321</v>
      </c>
      <c r="E13" s="261">
        <v>21333.1</v>
      </c>
      <c r="F13" s="261">
        <v>21293.583333333332</v>
      </c>
      <c r="G13" s="263">
        <v>21230.016666666663</v>
      </c>
      <c r="H13" s="263">
        <v>21126.933333333331</v>
      </c>
      <c r="I13" s="263">
        <v>21063.366666666661</v>
      </c>
      <c r="J13" s="263">
        <v>21396.666666666664</v>
      </c>
      <c r="K13" s="263">
        <v>21460.233333333337</v>
      </c>
      <c r="L13" s="263">
        <v>21563.316666666666</v>
      </c>
      <c r="M13" s="264">
        <v>21357.15</v>
      </c>
      <c r="N13" s="264">
        <v>21190.5</v>
      </c>
      <c r="O13" s="264">
        <v>67560</v>
      </c>
      <c r="P13" s="265">
        <v>-4.6301524562394128E-2</v>
      </c>
    </row>
    <row r="14" spans="1:16" ht="12.75" customHeight="1">
      <c r="A14" s="256">
        <v>4</v>
      </c>
      <c r="B14" s="269" t="s">
        <v>34</v>
      </c>
      <c r="C14" s="268" t="s">
        <v>38</v>
      </c>
      <c r="D14" s="262">
        <v>45320</v>
      </c>
      <c r="E14" s="261">
        <v>10440</v>
      </c>
      <c r="F14" s="261">
        <v>10398.949999999999</v>
      </c>
      <c r="G14" s="263">
        <v>10326.099999999999</v>
      </c>
      <c r="H14" s="263">
        <v>10212.199999999999</v>
      </c>
      <c r="I14" s="263">
        <v>10139.349999999999</v>
      </c>
      <c r="J14" s="263">
        <v>10512.849999999999</v>
      </c>
      <c r="K14" s="263">
        <v>10585.7</v>
      </c>
      <c r="L14" s="263">
        <v>10699.599999999999</v>
      </c>
      <c r="M14" s="264">
        <v>10471.799999999999</v>
      </c>
      <c r="N14" s="264">
        <v>10285.049999999999</v>
      </c>
      <c r="O14" s="264">
        <v>670500</v>
      </c>
      <c r="P14" s="265">
        <v>-6.190975865687303E-2</v>
      </c>
    </row>
    <row r="15" spans="1:16" ht="12.75" customHeight="1">
      <c r="A15" s="256">
        <v>5</v>
      </c>
      <c r="B15" s="269" t="s">
        <v>39</v>
      </c>
      <c r="C15" s="261" t="s">
        <v>40</v>
      </c>
      <c r="D15" s="262">
        <v>45316</v>
      </c>
      <c r="E15" s="261">
        <v>606.29999999999995</v>
      </c>
      <c r="F15" s="261">
        <v>605.09999999999991</v>
      </c>
      <c r="G15" s="263">
        <v>601.04999999999984</v>
      </c>
      <c r="H15" s="263">
        <v>595.79999999999995</v>
      </c>
      <c r="I15" s="263">
        <v>591.74999999999989</v>
      </c>
      <c r="J15" s="263">
        <v>610.3499999999998</v>
      </c>
      <c r="K15" s="263">
        <v>614.4</v>
      </c>
      <c r="L15" s="263">
        <v>619.64999999999975</v>
      </c>
      <c r="M15" s="264">
        <v>609.15</v>
      </c>
      <c r="N15" s="264">
        <v>599.85</v>
      </c>
      <c r="O15" s="264">
        <v>14438000</v>
      </c>
      <c r="P15" s="265">
        <v>9.0121317157712305E-4</v>
      </c>
    </row>
    <row r="16" spans="1:16" ht="12.75" customHeight="1">
      <c r="A16" s="256">
        <v>6</v>
      </c>
      <c r="B16" s="269" t="s">
        <v>41</v>
      </c>
      <c r="C16" s="266" t="s">
        <v>42</v>
      </c>
      <c r="D16" s="262">
        <v>45316</v>
      </c>
      <c r="E16" s="261">
        <v>4958.6000000000004</v>
      </c>
      <c r="F16" s="261">
        <v>4936.75</v>
      </c>
      <c r="G16" s="263">
        <v>4903.5</v>
      </c>
      <c r="H16" s="263">
        <v>4848.3999999999996</v>
      </c>
      <c r="I16" s="263">
        <v>4815.1499999999996</v>
      </c>
      <c r="J16" s="263">
        <v>4991.8500000000004</v>
      </c>
      <c r="K16" s="263">
        <v>5025.1000000000004</v>
      </c>
      <c r="L16" s="263">
        <v>5080.2000000000007</v>
      </c>
      <c r="M16" s="264">
        <v>4970</v>
      </c>
      <c r="N16" s="264">
        <v>4881.6499999999996</v>
      </c>
      <c r="O16" s="264">
        <v>1069000</v>
      </c>
      <c r="P16" s="265">
        <v>2.9245396557949211E-2</v>
      </c>
    </row>
    <row r="17" spans="1:16" ht="12.75" customHeight="1">
      <c r="A17" s="256">
        <v>7</v>
      </c>
      <c r="B17" s="269" t="s">
        <v>43</v>
      </c>
      <c r="C17" s="266" t="s">
        <v>44</v>
      </c>
      <c r="D17" s="262">
        <v>45316</v>
      </c>
      <c r="E17" s="261">
        <v>24646.25</v>
      </c>
      <c r="F17" s="261">
        <v>24503.416666666668</v>
      </c>
      <c r="G17" s="263">
        <v>24311.933333333334</v>
      </c>
      <c r="H17" s="263">
        <v>23977.616666666665</v>
      </c>
      <c r="I17" s="263">
        <v>23786.133333333331</v>
      </c>
      <c r="J17" s="263">
        <v>24837.733333333337</v>
      </c>
      <c r="K17" s="263">
        <v>25029.216666666667</v>
      </c>
      <c r="L17" s="263">
        <v>25363.53333333334</v>
      </c>
      <c r="M17" s="264">
        <v>24694.9</v>
      </c>
      <c r="N17" s="264">
        <v>24169.1</v>
      </c>
      <c r="O17" s="264">
        <v>198040</v>
      </c>
      <c r="P17" s="265">
        <v>-1.8145161290322581E-3</v>
      </c>
    </row>
    <row r="18" spans="1:16" ht="12.75" customHeight="1">
      <c r="A18" s="256">
        <v>8</v>
      </c>
      <c r="B18" s="269" t="s">
        <v>45</v>
      </c>
      <c r="C18" s="267" t="s">
        <v>46</v>
      </c>
      <c r="D18" s="262">
        <v>45316</v>
      </c>
      <c r="E18" s="261">
        <v>173.8</v>
      </c>
      <c r="F18" s="261">
        <v>173.91666666666666</v>
      </c>
      <c r="G18" s="263">
        <v>172.33333333333331</v>
      </c>
      <c r="H18" s="263">
        <v>170.86666666666665</v>
      </c>
      <c r="I18" s="263">
        <v>169.2833333333333</v>
      </c>
      <c r="J18" s="263">
        <v>175.38333333333333</v>
      </c>
      <c r="K18" s="263">
        <v>176.96666666666664</v>
      </c>
      <c r="L18" s="263">
        <v>178.43333333333334</v>
      </c>
      <c r="M18" s="264">
        <v>175.5</v>
      </c>
      <c r="N18" s="264">
        <v>172.45</v>
      </c>
      <c r="O18" s="264">
        <v>72127800</v>
      </c>
      <c r="P18" s="265">
        <v>1.5746850629874026E-3</v>
      </c>
    </row>
    <row r="19" spans="1:16" ht="12.75" customHeight="1">
      <c r="A19" s="256">
        <v>9</v>
      </c>
      <c r="B19" s="269" t="s">
        <v>47</v>
      </c>
      <c r="C19" s="264" t="s">
        <v>48</v>
      </c>
      <c r="D19" s="262">
        <v>45316</v>
      </c>
      <c r="E19" s="261">
        <v>227.9</v>
      </c>
      <c r="F19" s="261">
        <v>228.03333333333333</v>
      </c>
      <c r="G19" s="263">
        <v>224.96666666666667</v>
      </c>
      <c r="H19" s="263">
        <v>222.03333333333333</v>
      </c>
      <c r="I19" s="263">
        <v>218.96666666666667</v>
      </c>
      <c r="J19" s="263">
        <v>230.96666666666667</v>
      </c>
      <c r="K19" s="263">
        <v>234.03333333333333</v>
      </c>
      <c r="L19" s="263">
        <v>236.96666666666667</v>
      </c>
      <c r="M19" s="264">
        <v>231.1</v>
      </c>
      <c r="N19" s="264">
        <v>225.1</v>
      </c>
      <c r="O19" s="264">
        <v>34884200</v>
      </c>
      <c r="P19" s="265">
        <v>3.4384395960218951E-2</v>
      </c>
    </row>
    <row r="20" spans="1:16" ht="12.75" customHeight="1">
      <c r="A20" s="256">
        <v>10</v>
      </c>
      <c r="B20" s="269" t="s">
        <v>49</v>
      </c>
      <c r="C20" s="261" t="s">
        <v>50</v>
      </c>
      <c r="D20" s="262">
        <v>45316</v>
      </c>
      <c r="E20" s="261">
        <v>2314.5500000000002</v>
      </c>
      <c r="F20" s="261">
        <v>2314.8166666666671</v>
      </c>
      <c r="G20" s="263">
        <v>2296.6333333333341</v>
      </c>
      <c r="H20" s="263">
        <v>2278.7166666666672</v>
      </c>
      <c r="I20" s="263">
        <v>2260.5333333333342</v>
      </c>
      <c r="J20" s="263">
        <v>2332.733333333334</v>
      </c>
      <c r="K20" s="263">
        <v>2350.9166666666674</v>
      </c>
      <c r="L20" s="263">
        <v>2368.8333333333339</v>
      </c>
      <c r="M20" s="264">
        <v>2333</v>
      </c>
      <c r="N20" s="264">
        <v>2296.9</v>
      </c>
      <c r="O20" s="264">
        <v>3540600</v>
      </c>
      <c r="P20" s="265">
        <v>1.7825311942959001E-3</v>
      </c>
    </row>
    <row r="21" spans="1:16" ht="12.75" customHeight="1">
      <c r="A21" s="256">
        <v>11</v>
      </c>
      <c r="B21" s="269" t="s">
        <v>45</v>
      </c>
      <c r="C21" s="261" t="s">
        <v>51</v>
      </c>
      <c r="D21" s="262">
        <v>45316</v>
      </c>
      <c r="E21" s="261">
        <v>3117.35</v>
      </c>
      <c r="F21" s="261">
        <v>3094.1166666666668</v>
      </c>
      <c r="G21" s="263">
        <v>3058.2333333333336</v>
      </c>
      <c r="H21" s="263">
        <v>2999.1166666666668</v>
      </c>
      <c r="I21" s="263">
        <v>2963.2333333333336</v>
      </c>
      <c r="J21" s="263">
        <v>3153.2333333333336</v>
      </c>
      <c r="K21" s="263">
        <v>3189.1166666666668</v>
      </c>
      <c r="L21" s="263">
        <v>3248.2333333333336</v>
      </c>
      <c r="M21" s="264">
        <v>3130</v>
      </c>
      <c r="N21" s="264">
        <v>3035</v>
      </c>
      <c r="O21" s="264">
        <v>13725900</v>
      </c>
      <c r="P21" s="265">
        <v>-2.2461618981158408E-3</v>
      </c>
    </row>
    <row r="22" spans="1:16" ht="12.75" customHeight="1">
      <c r="A22" s="256">
        <v>12</v>
      </c>
      <c r="B22" s="269" t="s">
        <v>45</v>
      </c>
      <c r="C22" s="261" t="s">
        <v>52</v>
      </c>
      <c r="D22" s="262">
        <v>45316</v>
      </c>
      <c r="E22" s="261">
        <v>1217.3</v>
      </c>
      <c r="F22" s="261">
        <v>1212.2833333333335</v>
      </c>
      <c r="G22" s="263">
        <v>1203.5666666666671</v>
      </c>
      <c r="H22" s="263">
        <v>1189.8333333333335</v>
      </c>
      <c r="I22" s="263">
        <v>1181.116666666667</v>
      </c>
      <c r="J22" s="263">
        <v>1226.0166666666671</v>
      </c>
      <c r="K22" s="263">
        <v>1234.7333333333338</v>
      </c>
      <c r="L22" s="263">
        <v>1248.4666666666672</v>
      </c>
      <c r="M22" s="264">
        <v>1221</v>
      </c>
      <c r="N22" s="264">
        <v>1198.55</v>
      </c>
      <c r="O22" s="264">
        <v>41180800</v>
      </c>
      <c r="P22" s="265">
        <v>-2.0530872419370183E-2</v>
      </c>
    </row>
    <row r="23" spans="1:16" ht="12.75" customHeight="1">
      <c r="A23" s="256">
        <v>13</v>
      </c>
      <c r="B23" s="269" t="s">
        <v>43</v>
      </c>
      <c r="C23" s="261" t="s">
        <v>53</v>
      </c>
      <c r="D23" s="262">
        <v>45316</v>
      </c>
      <c r="E23" s="261">
        <v>5142.55</v>
      </c>
      <c r="F23" s="261">
        <v>5148.8666666666659</v>
      </c>
      <c r="G23" s="263">
        <v>5080.4833333333318</v>
      </c>
      <c r="H23" s="263">
        <v>5018.4166666666661</v>
      </c>
      <c r="I23" s="263">
        <v>4950.0333333333319</v>
      </c>
      <c r="J23" s="263">
        <v>5210.9333333333316</v>
      </c>
      <c r="K23" s="263">
        <v>5279.3166666666648</v>
      </c>
      <c r="L23" s="263">
        <v>5341.3833333333314</v>
      </c>
      <c r="M23" s="264">
        <v>5217.25</v>
      </c>
      <c r="N23" s="264">
        <v>5086.8</v>
      </c>
      <c r="O23" s="264">
        <v>986400</v>
      </c>
      <c r="P23" s="265">
        <v>4.6852719494805458E-3</v>
      </c>
    </row>
    <row r="24" spans="1:16" ht="12.75" customHeight="1">
      <c r="A24" s="256">
        <v>14</v>
      </c>
      <c r="B24" s="269" t="s">
        <v>49</v>
      </c>
      <c r="C24" s="261" t="s">
        <v>54</v>
      </c>
      <c r="D24" s="262">
        <v>45316</v>
      </c>
      <c r="E24" s="261">
        <v>528.1</v>
      </c>
      <c r="F24" s="261">
        <v>525.73333333333346</v>
      </c>
      <c r="G24" s="263">
        <v>522.01666666666688</v>
      </c>
      <c r="H24" s="263">
        <v>515.93333333333339</v>
      </c>
      <c r="I24" s="263">
        <v>512.21666666666681</v>
      </c>
      <c r="J24" s="263">
        <v>531.81666666666695</v>
      </c>
      <c r="K24" s="263">
        <v>535.53333333333342</v>
      </c>
      <c r="L24" s="263">
        <v>541.61666666666702</v>
      </c>
      <c r="M24" s="264">
        <v>529.45000000000005</v>
      </c>
      <c r="N24" s="264">
        <v>519.65</v>
      </c>
      <c r="O24" s="264">
        <v>48522600</v>
      </c>
      <c r="P24" s="265">
        <v>8.5677940736306503E-3</v>
      </c>
    </row>
    <row r="25" spans="1:16" ht="12.75" customHeight="1">
      <c r="A25" s="256">
        <v>15</v>
      </c>
      <c r="B25" s="269" t="s">
        <v>45</v>
      </c>
      <c r="C25" s="261" t="s">
        <v>55</v>
      </c>
      <c r="D25" s="262">
        <v>45316</v>
      </c>
      <c r="E25" s="261">
        <v>5812.5</v>
      </c>
      <c r="F25" s="261">
        <v>5792.5999999999995</v>
      </c>
      <c r="G25" s="263">
        <v>5752.3499999999985</v>
      </c>
      <c r="H25" s="263">
        <v>5692.1999999999989</v>
      </c>
      <c r="I25" s="263">
        <v>5651.949999999998</v>
      </c>
      <c r="J25" s="263">
        <v>5852.7499999999991</v>
      </c>
      <c r="K25" s="263">
        <v>5893.0000000000009</v>
      </c>
      <c r="L25" s="263">
        <v>5953.15</v>
      </c>
      <c r="M25" s="264">
        <v>5832.85</v>
      </c>
      <c r="N25" s="264">
        <v>5732.45</v>
      </c>
      <c r="O25" s="264">
        <v>1961250</v>
      </c>
      <c r="P25" s="265">
        <v>-1.2094977401489592E-3</v>
      </c>
    </row>
    <row r="26" spans="1:16" ht="12.75" customHeight="1">
      <c r="A26" s="256">
        <v>16</v>
      </c>
      <c r="B26" s="269" t="s">
        <v>56</v>
      </c>
      <c r="C26" s="261" t="s">
        <v>57</v>
      </c>
      <c r="D26" s="262">
        <v>45316</v>
      </c>
      <c r="E26" s="261">
        <v>468.65</v>
      </c>
      <c r="F26" s="261">
        <v>468.25</v>
      </c>
      <c r="G26" s="263">
        <v>464.5</v>
      </c>
      <c r="H26" s="263">
        <v>460.35</v>
      </c>
      <c r="I26" s="263">
        <v>456.6</v>
      </c>
      <c r="J26" s="263">
        <v>472.4</v>
      </c>
      <c r="K26" s="263">
        <v>476.15</v>
      </c>
      <c r="L26" s="263">
        <v>480.29999999999995</v>
      </c>
      <c r="M26" s="264">
        <v>472</v>
      </c>
      <c r="N26" s="264">
        <v>464.1</v>
      </c>
      <c r="O26" s="264">
        <v>15793000</v>
      </c>
      <c r="P26" s="265">
        <v>9.4534390959469736E-3</v>
      </c>
    </row>
    <row r="27" spans="1:16" ht="12.75" customHeight="1">
      <c r="A27" s="256">
        <v>17</v>
      </c>
      <c r="B27" s="269" t="s">
        <v>56</v>
      </c>
      <c r="C27" s="261" t="s">
        <v>58</v>
      </c>
      <c r="D27" s="262">
        <v>45316</v>
      </c>
      <c r="E27" s="261">
        <v>176.25</v>
      </c>
      <c r="F27" s="261">
        <v>176.1</v>
      </c>
      <c r="G27" s="263">
        <v>174.2</v>
      </c>
      <c r="H27" s="263">
        <v>172.15</v>
      </c>
      <c r="I27" s="263">
        <v>170.25</v>
      </c>
      <c r="J27" s="263">
        <v>178.14999999999998</v>
      </c>
      <c r="K27" s="263">
        <v>180.05</v>
      </c>
      <c r="L27" s="263">
        <v>182.09999999999997</v>
      </c>
      <c r="M27" s="264">
        <v>178</v>
      </c>
      <c r="N27" s="264">
        <v>174.05</v>
      </c>
      <c r="O27" s="264">
        <v>99190000</v>
      </c>
      <c r="P27" s="265">
        <v>1.6916136969448433E-2</v>
      </c>
    </row>
    <row r="28" spans="1:16" ht="12.75" customHeight="1">
      <c r="A28" s="256">
        <v>18</v>
      </c>
      <c r="B28" s="269" t="s">
        <v>59</v>
      </c>
      <c r="C28" s="261" t="s">
        <v>60</v>
      </c>
      <c r="D28" s="262">
        <v>45316</v>
      </c>
      <c r="E28" s="261">
        <v>3303.15</v>
      </c>
      <c r="F28" s="261">
        <v>3294.6166666666668</v>
      </c>
      <c r="G28" s="263">
        <v>3280.5833333333335</v>
      </c>
      <c r="H28" s="263">
        <v>3258.0166666666669</v>
      </c>
      <c r="I28" s="263">
        <v>3243.9833333333336</v>
      </c>
      <c r="J28" s="263">
        <v>3317.1833333333334</v>
      </c>
      <c r="K28" s="263">
        <v>3331.2166666666662</v>
      </c>
      <c r="L28" s="263">
        <v>3353.7833333333333</v>
      </c>
      <c r="M28" s="264">
        <v>3308.65</v>
      </c>
      <c r="N28" s="264">
        <v>3272.05</v>
      </c>
      <c r="O28" s="264">
        <v>5070600</v>
      </c>
      <c r="P28" s="265">
        <v>3.6419777522663393E-3</v>
      </c>
    </row>
    <row r="29" spans="1:16" ht="12.75" customHeight="1">
      <c r="A29" s="256">
        <v>19</v>
      </c>
      <c r="B29" s="269" t="s">
        <v>45</v>
      </c>
      <c r="C29" s="261" t="s">
        <v>61</v>
      </c>
      <c r="D29" s="262">
        <v>45316</v>
      </c>
      <c r="E29" s="261">
        <v>1820.05</v>
      </c>
      <c r="F29" s="261">
        <v>1821.6833333333334</v>
      </c>
      <c r="G29" s="263">
        <v>1806.5666666666668</v>
      </c>
      <c r="H29" s="263">
        <v>1793.0833333333335</v>
      </c>
      <c r="I29" s="263">
        <v>1777.9666666666669</v>
      </c>
      <c r="J29" s="263">
        <v>1835.1666666666667</v>
      </c>
      <c r="K29" s="263">
        <v>1850.2833333333335</v>
      </c>
      <c r="L29" s="263">
        <v>1863.7666666666667</v>
      </c>
      <c r="M29" s="264">
        <v>1836.8</v>
      </c>
      <c r="N29" s="264">
        <v>1808.2</v>
      </c>
      <c r="O29" s="264">
        <v>3648347</v>
      </c>
      <c r="P29" s="265">
        <v>2.781224152191894E-2</v>
      </c>
    </row>
    <row r="30" spans="1:16" ht="12.75" customHeight="1">
      <c r="A30" s="256">
        <v>20</v>
      </c>
      <c r="B30" s="269" t="s">
        <v>45</v>
      </c>
      <c r="C30" s="266" t="s">
        <v>62</v>
      </c>
      <c r="D30" s="262">
        <v>45316</v>
      </c>
      <c r="E30" s="261">
        <v>6829.2</v>
      </c>
      <c r="F30" s="261">
        <v>6844.3</v>
      </c>
      <c r="G30" s="263">
        <v>6793.8</v>
      </c>
      <c r="H30" s="263">
        <v>6758.4</v>
      </c>
      <c r="I30" s="263">
        <v>6707.9</v>
      </c>
      <c r="J30" s="263">
        <v>6879.7000000000007</v>
      </c>
      <c r="K30" s="263">
        <v>6930.2000000000007</v>
      </c>
      <c r="L30" s="263">
        <v>6965.6000000000013</v>
      </c>
      <c r="M30" s="264">
        <v>6894.8</v>
      </c>
      <c r="N30" s="264">
        <v>6808.9</v>
      </c>
      <c r="O30" s="264">
        <v>257550</v>
      </c>
      <c r="P30" s="265">
        <v>5.9222702035780381E-2</v>
      </c>
    </row>
    <row r="31" spans="1:16" ht="12.75" customHeight="1">
      <c r="A31" s="256">
        <v>21</v>
      </c>
      <c r="B31" s="269" t="s">
        <v>63</v>
      </c>
      <c r="C31" s="261" t="s">
        <v>64</v>
      </c>
      <c r="D31" s="262">
        <v>45316</v>
      </c>
      <c r="E31" s="261">
        <v>771.55</v>
      </c>
      <c r="F31" s="261">
        <v>771.31666666666661</v>
      </c>
      <c r="G31" s="263">
        <v>763.23333333333323</v>
      </c>
      <c r="H31" s="263">
        <v>754.91666666666663</v>
      </c>
      <c r="I31" s="263">
        <v>746.83333333333326</v>
      </c>
      <c r="J31" s="263">
        <v>779.63333333333321</v>
      </c>
      <c r="K31" s="263">
        <v>787.7166666666667</v>
      </c>
      <c r="L31" s="263">
        <v>796.03333333333319</v>
      </c>
      <c r="M31" s="264">
        <v>779.4</v>
      </c>
      <c r="N31" s="264">
        <v>763</v>
      </c>
      <c r="O31" s="264">
        <v>18276000</v>
      </c>
      <c r="P31" s="265">
        <v>5.361466620546524E-2</v>
      </c>
    </row>
    <row r="32" spans="1:16" ht="12.75" customHeight="1">
      <c r="A32" s="256">
        <v>22</v>
      </c>
      <c r="B32" s="269" t="s">
        <v>43</v>
      </c>
      <c r="C32" s="261" t="s">
        <v>65</v>
      </c>
      <c r="D32" s="262">
        <v>45316</v>
      </c>
      <c r="E32" s="261">
        <v>1129.0999999999999</v>
      </c>
      <c r="F32" s="261">
        <v>1121.5166666666667</v>
      </c>
      <c r="G32" s="263">
        <v>1104.3833333333332</v>
      </c>
      <c r="H32" s="263">
        <v>1079.6666666666665</v>
      </c>
      <c r="I32" s="263">
        <v>1062.5333333333331</v>
      </c>
      <c r="J32" s="263">
        <v>1146.2333333333333</v>
      </c>
      <c r="K32" s="263">
        <v>1163.366666666667</v>
      </c>
      <c r="L32" s="263">
        <v>1188.0833333333335</v>
      </c>
      <c r="M32" s="264">
        <v>1138.6500000000001</v>
      </c>
      <c r="N32" s="264">
        <v>1096.8</v>
      </c>
      <c r="O32" s="264">
        <v>22260700</v>
      </c>
      <c r="P32" s="265">
        <v>3.6306841458418677E-2</v>
      </c>
    </row>
    <row r="33" spans="1:16" ht="12.75" customHeight="1">
      <c r="A33" s="256">
        <v>23</v>
      </c>
      <c r="B33" s="269" t="s">
        <v>63</v>
      </c>
      <c r="C33" s="261" t="s">
        <v>66</v>
      </c>
      <c r="D33" s="262">
        <v>45316</v>
      </c>
      <c r="E33" s="261">
        <v>1112.25</v>
      </c>
      <c r="F33" s="261">
        <v>1111.8666666666668</v>
      </c>
      <c r="G33" s="263">
        <v>1103.9333333333336</v>
      </c>
      <c r="H33" s="263">
        <v>1095.6166666666668</v>
      </c>
      <c r="I33" s="263">
        <v>1087.6833333333336</v>
      </c>
      <c r="J33" s="263">
        <v>1120.1833333333336</v>
      </c>
      <c r="K33" s="263">
        <v>1128.116666666667</v>
      </c>
      <c r="L33" s="263">
        <v>1136.4333333333336</v>
      </c>
      <c r="M33" s="264">
        <v>1119.8</v>
      </c>
      <c r="N33" s="264">
        <v>1103.55</v>
      </c>
      <c r="O33" s="264">
        <v>42310625</v>
      </c>
      <c r="P33" s="265">
        <v>3.5438972162740896E-2</v>
      </c>
    </row>
    <row r="34" spans="1:16" ht="12.75" customHeight="1">
      <c r="A34" s="256">
        <v>24</v>
      </c>
      <c r="B34" s="269" t="s">
        <v>56</v>
      </c>
      <c r="C34" s="261" t="s">
        <v>67</v>
      </c>
      <c r="D34" s="262">
        <v>45316</v>
      </c>
      <c r="E34" s="261">
        <v>7053.95</v>
      </c>
      <c r="F34" s="261">
        <v>7060.5499999999993</v>
      </c>
      <c r="G34" s="263">
        <v>6993.1999999999989</v>
      </c>
      <c r="H34" s="263">
        <v>6932.45</v>
      </c>
      <c r="I34" s="263">
        <v>6865.0999999999995</v>
      </c>
      <c r="J34" s="263">
        <v>7121.2999999999984</v>
      </c>
      <c r="K34" s="263">
        <v>7188.6499999999987</v>
      </c>
      <c r="L34" s="263">
        <v>7249.3999999999978</v>
      </c>
      <c r="M34" s="264">
        <v>7127.9</v>
      </c>
      <c r="N34" s="264">
        <v>6999.8</v>
      </c>
      <c r="O34" s="264">
        <v>2810000</v>
      </c>
      <c r="P34" s="265">
        <v>9.3503717885925466E-4</v>
      </c>
    </row>
    <row r="35" spans="1:16" ht="12.75" customHeight="1">
      <c r="A35" s="256">
        <v>25</v>
      </c>
      <c r="B35" s="269" t="s">
        <v>68</v>
      </c>
      <c r="C35" s="261" t="s">
        <v>69</v>
      </c>
      <c r="D35" s="262">
        <v>45316</v>
      </c>
      <c r="E35" s="261">
        <v>1679.85</v>
      </c>
      <c r="F35" s="261">
        <v>1676.9833333333336</v>
      </c>
      <c r="G35" s="263">
        <v>1666.2666666666671</v>
      </c>
      <c r="H35" s="263">
        <v>1652.6833333333336</v>
      </c>
      <c r="I35" s="263">
        <v>1641.9666666666672</v>
      </c>
      <c r="J35" s="263">
        <v>1690.5666666666671</v>
      </c>
      <c r="K35" s="263">
        <v>1701.2833333333333</v>
      </c>
      <c r="L35" s="263">
        <v>1714.866666666667</v>
      </c>
      <c r="M35" s="264">
        <v>1687.7</v>
      </c>
      <c r="N35" s="264">
        <v>1663.4</v>
      </c>
      <c r="O35" s="264">
        <v>9283000</v>
      </c>
      <c r="P35" s="265">
        <v>1.7315068493150686E-2</v>
      </c>
    </row>
    <row r="36" spans="1:16" ht="12.75" customHeight="1">
      <c r="A36" s="256">
        <v>26</v>
      </c>
      <c r="B36" s="269" t="s">
        <v>68</v>
      </c>
      <c r="C36" s="261" t="s">
        <v>70</v>
      </c>
      <c r="D36" s="262">
        <v>45316</v>
      </c>
      <c r="E36" s="261">
        <v>7706.95</v>
      </c>
      <c r="F36" s="261">
        <v>7707.7333333333327</v>
      </c>
      <c r="G36" s="263">
        <v>7670.0666666666657</v>
      </c>
      <c r="H36" s="263">
        <v>7633.1833333333334</v>
      </c>
      <c r="I36" s="263">
        <v>7595.5166666666664</v>
      </c>
      <c r="J36" s="263">
        <v>7744.616666666665</v>
      </c>
      <c r="K36" s="263">
        <v>7782.283333333331</v>
      </c>
      <c r="L36" s="263">
        <v>7819.1666666666642</v>
      </c>
      <c r="M36" s="264">
        <v>7745.4</v>
      </c>
      <c r="N36" s="264">
        <v>7670.85</v>
      </c>
      <c r="O36" s="264">
        <v>5017125</v>
      </c>
      <c r="P36" s="265">
        <v>-1.1136022074946414E-2</v>
      </c>
    </row>
    <row r="37" spans="1:16" ht="12.75" customHeight="1">
      <c r="A37" s="256">
        <v>27</v>
      </c>
      <c r="B37" s="269" t="s">
        <v>56</v>
      </c>
      <c r="C37" s="261" t="s">
        <v>71</v>
      </c>
      <c r="D37" s="262">
        <v>45316</v>
      </c>
      <c r="E37" s="261">
        <v>2651.9</v>
      </c>
      <c r="F37" s="261">
        <v>2634.1166666666668</v>
      </c>
      <c r="G37" s="263">
        <v>2607.2833333333338</v>
      </c>
      <c r="H37" s="263">
        <v>2562.666666666667</v>
      </c>
      <c r="I37" s="263">
        <v>2535.8333333333339</v>
      </c>
      <c r="J37" s="263">
        <v>2678.7333333333336</v>
      </c>
      <c r="K37" s="263">
        <v>2705.5666666666666</v>
      </c>
      <c r="L37" s="263">
        <v>2750.1833333333334</v>
      </c>
      <c r="M37" s="264">
        <v>2660.95</v>
      </c>
      <c r="N37" s="264">
        <v>2589.5</v>
      </c>
      <c r="O37" s="264">
        <v>1717800</v>
      </c>
      <c r="P37" s="265">
        <v>-2.2199453551912569E-2</v>
      </c>
    </row>
    <row r="38" spans="1:16" ht="12.75" customHeight="1">
      <c r="A38" s="256">
        <v>28</v>
      </c>
      <c r="B38" s="269" t="s">
        <v>45</v>
      </c>
      <c r="C38" s="267" t="s">
        <v>72</v>
      </c>
      <c r="D38" s="262">
        <v>45316</v>
      </c>
      <c r="E38" s="261">
        <v>393.1</v>
      </c>
      <c r="F38" s="261">
        <v>393.58333333333331</v>
      </c>
      <c r="G38" s="263">
        <v>388.46666666666664</v>
      </c>
      <c r="H38" s="263">
        <v>383.83333333333331</v>
      </c>
      <c r="I38" s="263">
        <v>378.71666666666664</v>
      </c>
      <c r="J38" s="263">
        <v>398.21666666666664</v>
      </c>
      <c r="K38" s="263">
        <v>403.33333333333331</v>
      </c>
      <c r="L38" s="263">
        <v>407.96666666666664</v>
      </c>
      <c r="M38" s="264">
        <v>398.7</v>
      </c>
      <c r="N38" s="264">
        <v>388.95</v>
      </c>
      <c r="O38" s="264">
        <v>10964800</v>
      </c>
      <c r="P38" s="265">
        <v>2.6335040234089246E-3</v>
      </c>
    </row>
    <row r="39" spans="1:16" ht="12.75" customHeight="1">
      <c r="A39" s="256">
        <v>29</v>
      </c>
      <c r="B39" s="269" t="s">
        <v>63</v>
      </c>
      <c r="C39" s="261" t="s">
        <v>73</v>
      </c>
      <c r="D39" s="262">
        <v>45316</v>
      </c>
      <c r="E39" s="261">
        <v>231.95</v>
      </c>
      <c r="F39" s="261">
        <v>231.73333333333335</v>
      </c>
      <c r="G39" s="263">
        <v>227.4666666666667</v>
      </c>
      <c r="H39" s="263">
        <v>222.98333333333335</v>
      </c>
      <c r="I39" s="263">
        <v>218.7166666666667</v>
      </c>
      <c r="J39" s="263">
        <v>236.2166666666667</v>
      </c>
      <c r="K39" s="263">
        <v>240.48333333333335</v>
      </c>
      <c r="L39" s="263">
        <v>244.9666666666667</v>
      </c>
      <c r="M39" s="264">
        <v>236</v>
      </c>
      <c r="N39" s="264">
        <v>227.25</v>
      </c>
      <c r="O39" s="264">
        <v>112530000</v>
      </c>
      <c r="P39" s="265">
        <v>-2.3325449692971987E-2</v>
      </c>
    </row>
    <row r="40" spans="1:16" ht="12.75" customHeight="1">
      <c r="A40" s="256">
        <v>30</v>
      </c>
      <c r="B40" s="269" t="s">
        <v>63</v>
      </c>
      <c r="C40" s="261" t="s">
        <v>74</v>
      </c>
      <c r="D40" s="262">
        <v>45316</v>
      </c>
      <c r="E40" s="261">
        <v>224.45</v>
      </c>
      <c r="F40" s="261">
        <v>223.19999999999996</v>
      </c>
      <c r="G40" s="263">
        <v>221.04999999999993</v>
      </c>
      <c r="H40" s="263">
        <v>217.64999999999998</v>
      </c>
      <c r="I40" s="263">
        <v>215.49999999999994</v>
      </c>
      <c r="J40" s="263">
        <v>226.59999999999991</v>
      </c>
      <c r="K40" s="263">
        <v>228.74999999999994</v>
      </c>
      <c r="L40" s="263">
        <v>232.14999999999989</v>
      </c>
      <c r="M40" s="264">
        <v>225.35</v>
      </c>
      <c r="N40" s="264">
        <v>219.8</v>
      </c>
      <c r="O40" s="264">
        <v>119003625</v>
      </c>
      <c r="P40" s="265">
        <v>9.8791173331347574E-3</v>
      </c>
    </row>
    <row r="41" spans="1:16" ht="12.75" customHeight="1">
      <c r="A41" s="256">
        <v>31</v>
      </c>
      <c r="B41" s="269" t="s">
        <v>59</v>
      </c>
      <c r="C41" s="261" t="s">
        <v>75</v>
      </c>
      <c r="D41" s="262">
        <v>45316</v>
      </c>
      <c r="E41" s="261">
        <v>1572.55</v>
      </c>
      <c r="F41" s="261">
        <v>1572.05</v>
      </c>
      <c r="G41" s="263">
        <v>1560.5</v>
      </c>
      <c r="H41" s="263">
        <v>1548.45</v>
      </c>
      <c r="I41" s="263">
        <v>1536.9</v>
      </c>
      <c r="J41" s="263">
        <v>1584.1</v>
      </c>
      <c r="K41" s="263">
        <v>1595.6499999999996</v>
      </c>
      <c r="L41" s="263">
        <v>1607.6999999999998</v>
      </c>
      <c r="M41" s="264">
        <v>1583.6</v>
      </c>
      <c r="N41" s="264">
        <v>1560</v>
      </c>
      <c r="O41" s="264">
        <v>1935750</v>
      </c>
      <c r="P41" s="265">
        <v>6.0417072695381014E-3</v>
      </c>
    </row>
    <row r="42" spans="1:16" ht="12.75" customHeight="1">
      <c r="A42" s="256">
        <v>32</v>
      </c>
      <c r="B42" s="269" t="s">
        <v>41</v>
      </c>
      <c r="C42" s="261" t="s">
        <v>76</v>
      </c>
      <c r="D42" s="262">
        <v>45316</v>
      </c>
      <c r="E42" s="261">
        <v>186.5</v>
      </c>
      <c r="F42" s="261">
        <v>185.38333333333333</v>
      </c>
      <c r="G42" s="263">
        <v>183.81666666666666</v>
      </c>
      <c r="H42" s="263">
        <v>181.13333333333333</v>
      </c>
      <c r="I42" s="263">
        <v>179.56666666666666</v>
      </c>
      <c r="J42" s="263">
        <v>188.06666666666666</v>
      </c>
      <c r="K42" s="263">
        <v>189.63333333333333</v>
      </c>
      <c r="L42" s="263">
        <v>192.31666666666666</v>
      </c>
      <c r="M42" s="264">
        <v>186.95</v>
      </c>
      <c r="N42" s="264">
        <v>182.7</v>
      </c>
      <c r="O42" s="264">
        <v>79053300</v>
      </c>
      <c r="P42" s="265">
        <v>3.7634797712962293E-3</v>
      </c>
    </row>
    <row r="43" spans="1:16" ht="12.75" customHeight="1">
      <c r="A43" s="256">
        <v>33</v>
      </c>
      <c r="B43" s="269" t="s">
        <v>59</v>
      </c>
      <c r="C43" s="261" t="s">
        <v>77</v>
      </c>
      <c r="D43" s="262">
        <v>45316</v>
      </c>
      <c r="E43" s="261">
        <v>593.04999999999995</v>
      </c>
      <c r="F43" s="261">
        <v>590.2833333333333</v>
      </c>
      <c r="G43" s="263">
        <v>586.01666666666665</v>
      </c>
      <c r="H43" s="263">
        <v>578.98333333333335</v>
      </c>
      <c r="I43" s="263">
        <v>574.7166666666667</v>
      </c>
      <c r="J43" s="263">
        <v>597.31666666666661</v>
      </c>
      <c r="K43" s="263">
        <v>601.58333333333326</v>
      </c>
      <c r="L43" s="263">
        <v>608.61666666666656</v>
      </c>
      <c r="M43" s="264">
        <v>594.54999999999995</v>
      </c>
      <c r="N43" s="264">
        <v>583.25</v>
      </c>
      <c r="O43" s="264">
        <v>8267160</v>
      </c>
      <c r="P43" s="265">
        <v>1.278976818545164E-3</v>
      </c>
    </row>
    <row r="44" spans="1:16" ht="12.75" customHeight="1">
      <c r="A44" s="256">
        <v>34</v>
      </c>
      <c r="B44" s="269" t="s">
        <v>56</v>
      </c>
      <c r="C44" s="261" t="s">
        <v>78</v>
      </c>
      <c r="D44" s="262">
        <v>45316</v>
      </c>
      <c r="E44" s="261">
        <v>1286.55</v>
      </c>
      <c r="F44" s="261">
        <v>1278.0833333333333</v>
      </c>
      <c r="G44" s="263">
        <v>1265.6666666666665</v>
      </c>
      <c r="H44" s="263">
        <v>1244.7833333333333</v>
      </c>
      <c r="I44" s="263">
        <v>1232.3666666666666</v>
      </c>
      <c r="J44" s="263">
        <v>1298.9666666666665</v>
      </c>
      <c r="K44" s="263">
        <v>1311.383333333333</v>
      </c>
      <c r="L44" s="263">
        <v>1332.2666666666664</v>
      </c>
      <c r="M44" s="264">
        <v>1290.5</v>
      </c>
      <c r="N44" s="264">
        <v>1257.2</v>
      </c>
      <c r="O44" s="264">
        <v>5691500</v>
      </c>
      <c r="P44" s="265">
        <v>2.4388048956083513E-2</v>
      </c>
    </row>
    <row r="45" spans="1:16" ht="12.75" customHeight="1">
      <c r="A45" s="256">
        <v>35</v>
      </c>
      <c r="B45" s="269" t="s">
        <v>79</v>
      </c>
      <c r="C45" s="261" t="s">
        <v>80</v>
      </c>
      <c r="D45" s="262">
        <v>45316</v>
      </c>
      <c r="E45" s="261">
        <v>1067.5</v>
      </c>
      <c r="F45" s="261">
        <v>1067.5999999999999</v>
      </c>
      <c r="G45" s="263">
        <v>1058.9999999999998</v>
      </c>
      <c r="H45" s="263">
        <v>1050.4999999999998</v>
      </c>
      <c r="I45" s="263">
        <v>1041.8999999999996</v>
      </c>
      <c r="J45" s="263">
        <v>1076.0999999999999</v>
      </c>
      <c r="K45" s="263">
        <v>1084.7000000000003</v>
      </c>
      <c r="L45" s="263">
        <v>1093.2</v>
      </c>
      <c r="M45" s="264">
        <v>1076.2</v>
      </c>
      <c r="N45" s="264">
        <v>1059.0999999999999</v>
      </c>
      <c r="O45" s="264">
        <v>31074500</v>
      </c>
      <c r="P45" s="265">
        <v>1.6564626907418341E-2</v>
      </c>
    </row>
    <row r="46" spans="1:16" ht="12.75" customHeight="1">
      <c r="A46" s="256">
        <v>36</v>
      </c>
      <c r="B46" s="269" t="s">
        <v>41</v>
      </c>
      <c r="C46" s="261" t="s">
        <v>81</v>
      </c>
      <c r="D46" s="262">
        <v>45316</v>
      </c>
      <c r="E46" s="261">
        <v>200.6</v>
      </c>
      <c r="F46" s="261">
        <v>198.35</v>
      </c>
      <c r="G46" s="263">
        <v>194.7</v>
      </c>
      <c r="H46" s="263">
        <v>188.79999999999998</v>
      </c>
      <c r="I46" s="263">
        <v>185.14999999999998</v>
      </c>
      <c r="J46" s="263">
        <v>204.25</v>
      </c>
      <c r="K46" s="263">
        <v>207.90000000000003</v>
      </c>
      <c r="L46" s="263">
        <v>213.8</v>
      </c>
      <c r="M46" s="264">
        <v>202</v>
      </c>
      <c r="N46" s="264">
        <v>192.45</v>
      </c>
      <c r="O46" s="264">
        <v>103614000</v>
      </c>
      <c r="P46" s="265">
        <v>5.297473512632437E-3</v>
      </c>
    </row>
    <row r="47" spans="1:16" ht="12.75" customHeight="1">
      <c r="A47" s="256">
        <v>37</v>
      </c>
      <c r="B47" s="269" t="s">
        <v>43</v>
      </c>
      <c r="C47" s="261" t="s">
        <v>82</v>
      </c>
      <c r="D47" s="262">
        <v>45316</v>
      </c>
      <c r="E47" s="261">
        <v>282.75</v>
      </c>
      <c r="F47" s="261">
        <v>282.63333333333338</v>
      </c>
      <c r="G47" s="263">
        <v>279.81666666666678</v>
      </c>
      <c r="H47" s="263">
        <v>276.88333333333338</v>
      </c>
      <c r="I47" s="263">
        <v>274.06666666666678</v>
      </c>
      <c r="J47" s="263">
        <v>285.56666666666678</v>
      </c>
      <c r="K47" s="263">
        <v>288.38333333333338</v>
      </c>
      <c r="L47" s="263">
        <v>291.31666666666678</v>
      </c>
      <c r="M47" s="264">
        <v>285.45</v>
      </c>
      <c r="N47" s="264">
        <v>279.7</v>
      </c>
      <c r="O47" s="264">
        <v>42430000</v>
      </c>
      <c r="P47" s="265">
        <v>1.7116213185386295E-3</v>
      </c>
    </row>
    <row r="48" spans="1:16" ht="12.75" customHeight="1">
      <c r="A48" s="256">
        <v>38</v>
      </c>
      <c r="B48" s="269" t="s">
        <v>56</v>
      </c>
      <c r="C48" s="261" t="s">
        <v>83</v>
      </c>
      <c r="D48" s="262">
        <v>45316</v>
      </c>
      <c r="E48" s="261">
        <v>22663.15</v>
      </c>
      <c r="F48" s="261">
        <v>22708.75</v>
      </c>
      <c r="G48" s="263">
        <v>22514.05</v>
      </c>
      <c r="H48" s="263">
        <v>22364.95</v>
      </c>
      <c r="I48" s="263">
        <v>22170.25</v>
      </c>
      <c r="J48" s="263">
        <v>22857.85</v>
      </c>
      <c r="K48" s="263">
        <v>23052.549999999996</v>
      </c>
      <c r="L48" s="263">
        <v>23201.649999999998</v>
      </c>
      <c r="M48" s="264">
        <v>22903.45</v>
      </c>
      <c r="N48" s="264">
        <v>22559.65</v>
      </c>
      <c r="O48" s="264">
        <v>119800</v>
      </c>
      <c r="P48" s="265">
        <v>1.827454313642159E-2</v>
      </c>
    </row>
    <row r="49" spans="1:16" ht="12.75" customHeight="1">
      <c r="A49" s="256">
        <v>39</v>
      </c>
      <c r="B49" s="269" t="s">
        <v>84</v>
      </c>
      <c r="C49" s="261" t="s">
        <v>85</v>
      </c>
      <c r="D49" s="262">
        <v>45316</v>
      </c>
      <c r="E49" s="261">
        <v>452.5</v>
      </c>
      <c r="F49" s="261">
        <v>451.98333333333335</v>
      </c>
      <c r="G49" s="263">
        <v>445.81666666666672</v>
      </c>
      <c r="H49" s="263">
        <v>439.13333333333338</v>
      </c>
      <c r="I49" s="263">
        <v>432.96666666666675</v>
      </c>
      <c r="J49" s="263">
        <v>458.66666666666669</v>
      </c>
      <c r="K49" s="263">
        <v>464.83333333333331</v>
      </c>
      <c r="L49" s="263">
        <v>471.51666666666665</v>
      </c>
      <c r="M49" s="264">
        <v>458.15</v>
      </c>
      <c r="N49" s="264">
        <v>445.3</v>
      </c>
      <c r="O49" s="264">
        <v>37177200</v>
      </c>
      <c r="P49" s="265">
        <v>-3.4679379323237988E-2</v>
      </c>
    </row>
    <row r="50" spans="1:16" ht="12.75" customHeight="1">
      <c r="A50" s="256">
        <v>40</v>
      </c>
      <c r="B50" s="269" t="s">
        <v>59</v>
      </c>
      <c r="C50" s="261" t="s">
        <v>86</v>
      </c>
      <c r="D50" s="262">
        <v>45316</v>
      </c>
      <c r="E50" s="261">
        <v>5112.05</v>
      </c>
      <c r="F50" s="261">
        <v>5116.0666666666666</v>
      </c>
      <c r="G50" s="263">
        <v>5068.1333333333332</v>
      </c>
      <c r="H50" s="263">
        <v>5024.2166666666662</v>
      </c>
      <c r="I50" s="263">
        <v>4976.2833333333328</v>
      </c>
      <c r="J50" s="263">
        <v>5159.9833333333336</v>
      </c>
      <c r="K50" s="263">
        <v>5207.9166666666661</v>
      </c>
      <c r="L50" s="263">
        <v>5251.8333333333339</v>
      </c>
      <c r="M50" s="264">
        <v>5164</v>
      </c>
      <c r="N50" s="264">
        <v>5072.1499999999996</v>
      </c>
      <c r="O50" s="264">
        <v>2451600</v>
      </c>
      <c r="P50" s="265">
        <v>-7.4493927125506071E-3</v>
      </c>
    </row>
    <row r="51" spans="1:16" ht="12.75" customHeight="1">
      <c r="A51" s="256">
        <v>41</v>
      </c>
      <c r="B51" s="269" t="s">
        <v>87</v>
      </c>
      <c r="C51" s="266" t="s">
        <v>88</v>
      </c>
      <c r="D51" s="262">
        <v>45316</v>
      </c>
      <c r="E51" s="261">
        <v>742.55</v>
      </c>
      <c r="F51" s="261">
        <v>735.98333333333323</v>
      </c>
      <c r="G51" s="263">
        <v>726.56666666666649</v>
      </c>
      <c r="H51" s="263">
        <v>710.58333333333326</v>
      </c>
      <c r="I51" s="263">
        <v>701.16666666666652</v>
      </c>
      <c r="J51" s="263">
        <v>751.96666666666647</v>
      </c>
      <c r="K51" s="263">
        <v>761.38333333333321</v>
      </c>
      <c r="L51" s="263">
        <v>777.36666666666645</v>
      </c>
      <c r="M51" s="264">
        <v>745.4</v>
      </c>
      <c r="N51" s="264">
        <v>720</v>
      </c>
      <c r="O51" s="264">
        <v>5664000</v>
      </c>
      <c r="P51" s="265">
        <v>-3.1132398221005816E-2</v>
      </c>
    </row>
    <row r="52" spans="1:16" ht="12.75" customHeight="1">
      <c r="A52" s="256">
        <v>42</v>
      </c>
      <c r="B52" s="269" t="s">
        <v>63</v>
      </c>
      <c r="C52" s="261" t="s">
        <v>89</v>
      </c>
      <c r="D52" s="262">
        <v>45316</v>
      </c>
      <c r="E52" s="261">
        <v>449.95</v>
      </c>
      <c r="F52" s="261">
        <v>448.89999999999992</v>
      </c>
      <c r="G52" s="263">
        <v>444.64999999999986</v>
      </c>
      <c r="H52" s="263">
        <v>439.34999999999997</v>
      </c>
      <c r="I52" s="263">
        <v>435.09999999999991</v>
      </c>
      <c r="J52" s="263">
        <v>454.19999999999982</v>
      </c>
      <c r="K52" s="263">
        <v>458.44999999999993</v>
      </c>
      <c r="L52" s="263">
        <v>463.74999999999977</v>
      </c>
      <c r="M52" s="264">
        <v>453.15</v>
      </c>
      <c r="N52" s="264">
        <v>443.6</v>
      </c>
      <c r="O52" s="264">
        <v>48945600</v>
      </c>
      <c r="P52" s="265">
        <v>-2.9699703002969971E-3</v>
      </c>
    </row>
    <row r="53" spans="1:16" ht="12.75" customHeight="1">
      <c r="A53" s="256">
        <v>43</v>
      </c>
      <c r="B53" s="269" t="s">
        <v>68</v>
      </c>
      <c r="C53" s="268" t="s">
        <v>90</v>
      </c>
      <c r="D53" s="262">
        <v>45316</v>
      </c>
      <c r="E53" s="261">
        <v>761.35</v>
      </c>
      <c r="F53" s="261">
        <v>762.33333333333337</v>
      </c>
      <c r="G53" s="263">
        <v>751.2166666666667</v>
      </c>
      <c r="H53" s="263">
        <v>741.08333333333337</v>
      </c>
      <c r="I53" s="263">
        <v>729.9666666666667</v>
      </c>
      <c r="J53" s="263">
        <v>772.4666666666667</v>
      </c>
      <c r="K53" s="263">
        <v>783.58333333333326</v>
      </c>
      <c r="L53" s="263">
        <v>793.7166666666667</v>
      </c>
      <c r="M53" s="264">
        <v>773.45</v>
      </c>
      <c r="N53" s="264">
        <v>752.2</v>
      </c>
      <c r="O53" s="264">
        <v>5694975</v>
      </c>
      <c r="P53" s="265">
        <v>-8.6558044806517315E-3</v>
      </c>
    </row>
    <row r="54" spans="1:16" ht="12.75" customHeight="1">
      <c r="A54" s="256">
        <v>44</v>
      </c>
      <c r="B54" s="269" t="s">
        <v>45</v>
      </c>
      <c r="C54" s="266" t="s">
        <v>91</v>
      </c>
      <c r="D54" s="262">
        <v>45316</v>
      </c>
      <c r="E54" s="261">
        <v>374.1</v>
      </c>
      <c r="F54" s="261">
        <v>376.34999999999997</v>
      </c>
      <c r="G54" s="263">
        <v>369.29999999999995</v>
      </c>
      <c r="H54" s="263">
        <v>364.5</v>
      </c>
      <c r="I54" s="263">
        <v>357.45</v>
      </c>
      <c r="J54" s="263">
        <v>381.14999999999992</v>
      </c>
      <c r="K54" s="263">
        <v>388.2</v>
      </c>
      <c r="L54" s="263">
        <v>392.99999999999989</v>
      </c>
      <c r="M54" s="264">
        <v>383.4</v>
      </c>
      <c r="N54" s="264">
        <v>371.55</v>
      </c>
      <c r="O54" s="264">
        <v>13290500</v>
      </c>
      <c r="P54" s="265">
        <v>-4.6742981738893429E-2</v>
      </c>
    </row>
    <row r="55" spans="1:16" ht="12.75" customHeight="1">
      <c r="A55" s="256">
        <v>45</v>
      </c>
      <c r="B55" s="269" t="s">
        <v>68</v>
      </c>
      <c r="C55" s="261" t="s">
        <v>92</v>
      </c>
      <c r="D55" s="262">
        <v>45316</v>
      </c>
      <c r="E55" s="261">
        <v>1221.8499999999999</v>
      </c>
      <c r="F55" s="261">
        <v>1224</v>
      </c>
      <c r="G55" s="263">
        <v>1210.5999999999999</v>
      </c>
      <c r="H55" s="263">
        <v>1199.3499999999999</v>
      </c>
      <c r="I55" s="263">
        <v>1185.9499999999998</v>
      </c>
      <c r="J55" s="263">
        <v>1235.25</v>
      </c>
      <c r="K55" s="263">
        <v>1248.6500000000001</v>
      </c>
      <c r="L55" s="263">
        <v>1259.9000000000001</v>
      </c>
      <c r="M55" s="264">
        <v>1237.4000000000001</v>
      </c>
      <c r="N55" s="264">
        <v>1212.75</v>
      </c>
      <c r="O55" s="264">
        <v>9554375</v>
      </c>
      <c r="P55" s="265">
        <v>1.5073041168658699E-2</v>
      </c>
    </row>
    <row r="56" spans="1:16" ht="12.75" customHeight="1">
      <c r="A56" s="256">
        <v>46</v>
      </c>
      <c r="B56" s="269" t="s">
        <v>43</v>
      </c>
      <c r="C56" s="261" t="s">
        <v>93</v>
      </c>
      <c r="D56" s="262">
        <v>45316</v>
      </c>
      <c r="E56" s="261">
        <v>1331.8</v>
      </c>
      <c r="F56" s="261">
        <v>1321.1166666666668</v>
      </c>
      <c r="G56" s="263">
        <v>1307.4833333333336</v>
      </c>
      <c r="H56" s="263">
        <v>1283.1666666666667</v>
      </c>
      <c r="I56" s="263">
        <v>1269.5333333333335</v>
      </c>
      <c r="J56" s="263">
        <v>1345.4333333333336</v>
      </c>
      <c r="K56" s="263">
        <v>1359.0666666666668</v>
      </c>
      <c r="L56" s="263">
        <v>1383.3833333333337</v>
      </c>
      <c r="M56" s="264">
        <v>1334.75</v>
      </c>
      <c r="N56" s="264">
        <v>1296.8</v>
      </c>
      <c r="O56" s="264">
        <v>9900800</v>
      </c>
      <c r="P56" s="265">
        <v>1.8522233366766967E-2</v>
      </c>
    </row>
    <row r="57" spans="1:16" ht="12.75" customHeight="1">
      <c r="A57" s="256">
        <v>47</v>
      </c>
      <c r="B57" s="269" t="s">
        <v>45</v>
      </c>
      <c r="C57" s="261" t="s">
        <v>94</v>
      </c>
      <c r="D57" s="262">
        <v>45316</v>
      </c>
      <c r="E57" s="261">
        <v>383.55</v>
      </c>
      <c r="F57" s="261">
        <v>382.23333333333329</v>
      </c>
      <c r="G57" s="263">
        <v>377.96666666666658</v>
      </c>
      <c r="H57" s="263">
        <v>372.38333333333327</v>
      </c>
      <c r="I57" s="263">
        <v>368.11666666666656</v>
      </c>
      <c r="J57" s="263">
        <v>387.81666666666661</v>
      </c>
      <c r="K57" s="263">
        <v>392.08333333333337</v>
      </c>
      <c r="L57" s="263">
        <v>397.66666666666663</v>
      </c>
      <c r="M57" s="264">
        <v>386.5</v>
      </c>
      <c r="N57" s="264">
        <v>376.65</v>
      </c>
      <c r="O57" s="264">
        <v>58823100</v>
      </c>
      <c r="P57" s="265">
        <v>-1.5430579964850616E-2</v>
      </c>
    </row>
    <row r="58" spans="1:16" ht="12.75" customHeight="1">
      <c r="A58" s="256">
        <v>48</v>
      </c>
      <c r="B58" s="269" t="s">
        <v>87</v>
      </c>
      <c r="C58" s="261" t="s">
        <v>95</v>
      </c>
      <c r="D58" s="262">
        <v>45316</v>
      </c>
      <c r="E58" s="261">
        <v>6158.9</v>
      </c>
      <c r="F58" s="261">
        <v>6123.6333333333341</v>
      </c>
      <c r="G58" s="263">
        <v>6068.2666666666682</v>
      </c>
      <c r="H58" s="263">
        <v>5977.6333333333341</v>
      </c>
      <c r="I58" s="263">
        <v>5922.2666666666682</v>
      </c>
      <c r="J58" s="263">
        <v>6214.2666666666682</v>
      </c>
      <c r="K58" s="263">
        <v>6269.633333333335</v>
      </c>
      <c r="L58" s="263">
        <v>6360.2666666666682</v>
      </c>
      <c r="M58" s="264">
        <v>6179</v>
      </c>
      <c r="N58" s="264">
        <v>6033</v>
      </c>
      <c r="O58" s="264">
        <v>1223550</v>
      </c>
      <c r="P58" s="265">
        <v>1.6068759342301942E-2</v>
      </c>
    </row>
    <row r="59" spans="1:16" ht="12.75" customHeight="1">
      <c r="A59" s="256">
        <v>49</v>
      </c>
      <c r="B59" s="269" t="s">
        <v>59</v>
      </c>
      <c r="C59" s="261" t="s">
        <v>96</v>
      </c>
      <c r="D59" s="262">
        <v>45316</v>
      </c>
      <c r="E59" s="261">
        <v>2404.1999999999998</v>
      </c>
      <c r="F59" s="261">
        <v>2410.7999999999997</v>
      </c>
      <c r="G59" s="263">
        <v>2381.8499999999995</v>
      </c>
      <c r="H59" s="263">
        <v>2359.4999999999995</v>
      </c>
      <c r="I59" s="263">
        <v>2330.5499999999993</v>
      </c>
      <c r="J59" s="263">
        <v>2433.1499999999996</v>
      </c>
      <c r="K59" s="263">
        <v>2462.0999999999995</v>
      </c>
      <c r="L59" s="263">
        <v>2484.4499999999998</v>
      </c>
      <c r="M59" s="264">
        <v>2439.75</v>
      </c>
      <c r="N59" s="264">
        <v>2388.4499999999998</v>
      </c>
      <c r="O59" s="264">
        <v>4126150</v>
      </c>
      <c r="P59" s="265">
        <v>-5.9026899401298594E-3</v>
      </c>
    </row>
    <row r="60" spans="1:16" ht="12.75" customHeight="1">
      <c r="A60" s="256">
        <v>50</v>
      </c>
      <c r="B60" s="269" t="s">
        <v>45</v>
      </c>
      <c r="C60" s="261" t="s">
        <v>97</v>
      </c>
      <c r="D60" s="262">
        <v>45316</v>
      </c>
      <c r="E60" s="261">
        <v>891.25</v>
      </c>
      <c r="F60" s="261">
        <v>885.2833333333333</v>
      </c>
      <c r="G60" s="263">
        <v>875.56666666666661</v>
      </c>
      <c r="H60" s="263">
        <v>859.88333333333333</v>
      </c>
      <c r="I60" s="263">
        <v>850.16666666666663</v>
      </c>
      <c r="J60" s="263">
        <v>900.96666666666658</v>
      </c>
      <c r="K60" s="263">
        <v>910.68333333333328</v>
      </c>
      <c r="L60" s="263">
        <v>926.36666666666656</v>
      </c>
      <c r="M60" s="264">
        <v>895</v>
      </c>
      <c r="N60" s="264">
        <v>869.6</v>
      </c>
      <c r="O60" s="264">
        <v>8624000</v>
      </c>
      <c r="P60" s="265">
        <v>3.8660725039142481E-2</v>
      </c>
    </row>
    <row r="61" spans="1:16" ht="12.75" customHeight="1">
      <c r="A61" s="256">
        <v>51</v>
      </c>
      <c r="B61" s="269" t="s">
        <v>45</v>
      </c>
      <c r="C61" s="268" t="s">
        <v>98</v>
      </c>
      <c r="D61" s="262">
        <v>45316</v>
      </c>
      <c r="E61" s="261">
        <v>1169.75</v>
      </c>
      <c r="F61" s="261">
        <v>1168.8833333333332</v>
      </c>
      <c r="G61" s="263">
        <v>1157.8166666666664</v>
      </c>
      <c r="H61" s="263">
        <v>1145.8833333333332</v>
      </c>
      <c r="I61" s="263">
        <v>1134.8166666666664</v>
      </c>
      <c r="J61" s="263">
        <v>1180.8166666666664</v>
      </c>
      <c r="K61" s="263">
        <v>1191.883333333333</v>
      </c>
      <c r="L61" s="263">
        <v>1203.8166666666664</v>
      </c>
      <c r="M61" s="264">
        <v>1179.95</v>
      </c>
      <c r="N61" s="264">
        <v>1156.95</v>
      </c>
      <c r="O61" s="264">
        <v>1088500</v>
      </c>
      <c r="P61" s="265">
        <v>3.1851360318513607E-2</v>
      </c>
    </row>
    <row r="62" spans="1:16" ht="12.75" customHeight="1">
      <c r="A62" s="256">
        <v>52</v>
      </c>
      <c r="B62" s="269" t="s">
        <v>41</v>
      </c>
      <c r="C62" s="266" t="s">
        <v>99</v>
      </c>
      <c r="D62" s="262">
        <v>45316</v>
      </c>
      <c r="E62" s="261">
        <v>323.39999999999998</v>
      </c>
      <c r="F62" s="261">
        <v>320.95</v>
      </c>
      <c r="G62" s="263">
        <v>316.45</v>
      </c>
      <c r="H62" s="263">
        <v>309.5</v>
      </c>
      <c r="I62" s="263">
        <v>305</v>
      </c>
      <c r="J62" s="263">
        <v>327.9</v>
      </c>
      <c r="K62" s="263">
        <v>332.4</v>
      </c>
      <c r="L62" s="263">
        <v>339.34999999999997</v>
      </c>
      <c r="M62" s="264">
        <v>325.45</v>
      </c>
      <c r="N62" s="264">
        <v>314</v>
      </c>
      <c r="O62" s="264">
        <v>20170800</v>
      </c>
      <c r="P62" s="265">
        <v>3.2906258641349433E-2</v>
      </c>
    </row>
    <row r="63" spans="1:16" ht="12.75" customHeight="1">
      <c r="A63" s="256">
        <v>53</v>
      </c>
      <c r="B63" s="269" t="s">
        <v>63</v>
      </c>
      <c r="C63" s="261" t="s">
        <v>100</v>
      </c>
      <c r="D63" s="262">
        <v>45316</v>
      </c>
      <c r="E63" s="261">
        <v>146.5</v>
      </c>
      <c r="F63" s="261">
        <v>146.81666666666669</v>
      </c>
      <c r="G63" s="263">
        <v>144.33333333333337</v>
      </c>
      <c r="H63" s="263">
        <v>142.16666666666669</v>
      </c>
      <c r="I63" s="263">
        <v>139.68333333333337</v>
      </c>
      <c r="J63" s="263">
        <v>148.98333333333338</v>
      </c>
      <c r="K63" s="263">
        <v>151.46666666666667</v>
      </c>
      <c r="L63" s="263">
        <v>153.63333333333338</v>
      </c>
      <c r="M63" s="264">
        <v>149.30000000000001</v>
      </c>
      <c r="N63" s="264">
        <v>144.65</v>
      </c>
      <c r="O63" s="264">
        <v>33740000</v>
      </c>
      <c r="P63" s="265">
        <v>1.2757016358997449E-2</v>
      </c>
    </row>
    <row r="64" spans="1:16" ht="12.75" customHeight="1">
      <c r="A64" s="256">
        <v>54</v>
      </c>
      <c r="B64" s="269" t="s">
        <v>41</v>
      </c>
      <c r="C64" s="261" t="s">
        <v>101</v>
      </c>
      <c r="D64" s="262">
        <v>45316</v>
      </c>
      <c r="E64" s="261">
        <v>2052.6999999999998</v>
      </c>
      <c r="F64" s="261">
        <v>2039.1166666666668</v>
      </c>
      <c r="G64" s="263">
        <v>2016.6833333333334</v>
      </c>
      <c r="H64" s="263">
        <v>1980.6666666666665</v>
      </c>
      <c r="I64" s="263">
        <v>1958.2333333333331</v>
      </c>
      <c r="J64" s="263">
        <v>2075.1333333333337</v>
      </c>
      <c r="K64" s="263">
        <v>2097.5666666666671</v>
      </c>
      <c r="L64" s="263">
        <v>2133.5833333333339</v>
      </c>
      <c r="M64" s="264">
        <v>2061.5500000000002</v>
      </c>
      <c r="N64" s="264">
        <v>2003.1</v>
      </c>
      <c r="O64" s="264">
        <v>3582900</v>
      </c>
      <c r="P64" s="265">
        <v>1.6425531914893616E-2</v>
      </c>
    </row>
    <row r="65" spans="1:16" ht="12.75" customHeight="1">
      <c r="A65" s="256">
        <v>55</v>
      </c>
      <c r="B65" s="269" t="s">
        <v>59</v>
      </c>
      <c r="C65" s="261" t="s">
        <v>102</v>
      </c>
      <c r="D65" s="262">
        <v>45316</v>
      </c>
      <c r="E65" s="261">
        <v>550</v>
      </c>
      <c r="F65" s="261">
        <v>549.06666666666672</v>
      </c>
      <c r="G65" s="263">
        <v>545.48333333333346</v>
      </c>
      <c r="H65" s="263">
        <v>540.9666666666667</v>
      </c>
      <c r="I65" s="263">
        <v>537.38333333333344</v>
      </c>
      <c r="J65" s="263">
        <v>553.58333333333348</v>
      </c>
      <c r="K65" s="263">
        <v>557.16666666666674</v>
      </c>
      <c r="L65" s="263">
        <v>561.68333333333351</v>
      </c>
      <c r="M65" s="264">
        <v>552.65</v>
      </c>
      <c r="N65" s="264">
        <v>544.54999999999995</v>
      </c>
      <c r="O65" s="264">
        <v>22623750</v>
      </c>
      <c r="P65" s="265">
        <v>-2.48015873015873E-3</v>
      </c>
    </row>
    <row r="66" spans="1:16" ht="12.75" customHeight="1">
      <c r="A66" s="256">
        <v>56</v>
      </c>
      <c r="B66" s="269" t="s">
        <v>49</v>
      </c>
      <c r="C66" s="266" t="s">
        <v>103</v>
      </c>
      <c r="D66" s="262">
        <v>45316</v>
      </c>
      <c r="E66" s="261">
        <v>2294.85</v>
      </c>
      <c r="F66" s="261">
        <v>2293.7333333333331</v>
      </c>
      <c r="G66" s="263">
        <v>2269.1166666666663</v>
      </c>
      <c r="H66" s="263">
        <v>2243.3833333333332</v>
      </c>
      <c r="I66" s="263">
        <v>2218.7666666666664</v>
      </c>
      <c r="J66" s="263">
        <v>2319.4666666666662</v>
      </c>
      <c r="K66" s="263">
        <v>2344.083333333333</v>
      </c>
      <c r="L66" s="263">
        <v>2369.8166666666662</v>
      </c>
      <c r="M66" s="264">
        <v>2318.35</v>
      </c>
      <c r="N66" s="264">
        <v>2268</v>
      </c>
      <c r="O66" s="264">
        <v>3109250</v>
      </c>
      <c r="P66" s="265">
        <v>-3.3719213736306423E-2</v>
      </c>
    </row>
    <row r="67" spans="1:16" ht="12.75" customHeight="1">
      <c r="A67" s="256">
        <v>57</v>
      </c>
      <c r="B67" s="269" t="s">
        <v>39</v>
      </c>
      <c r="C67" s="261" t="s">
        <v>104</v>
      </c>
      <c r="D67" s="262">
        <v>45316</v>
      </c>
      <c r="E67" s="261">
        <v>2438.35</v>
      </c>
      <c r="F67" s="261">
        <v>2434.0333333333333</v>
      </c>
      <c r="G67" s="263">
        <v>2408.1666666666665</v>
      </c>
      <c r="H67" s="263">
        <v>2377.9833333333331</v>
      </c>
      <c r="I67" s="263">
        <v>2352.1166666666663</v>
      </c>
      <c r="J67" s="263">
        <v>2464.2166666666667</v>
      </c>
      <c r="K67" s="263">
        <v>2490.0833333333335</v>
      </c>
      <c r="L67" s="263">
        <v>2520.2666666666669</v>
      </c>
      <c r="M67" s="264">
        <v>2459.9</v>
      </c>
      <c r="N67" s="264">
        <v>2403.85</v>
      </c>
      <c r="O67" s="264">
        <v>2229000</v>
      </c>
      <c r="P67" s="265">
        <v>3.9183894068369135E-3</v>
      </c>
    </row>
    <row r="68" spans="1:16" ht="12.75" customHeight="1">
      <c r="A68" s="256">
        <v>58</v>
      </c>
      <c r="B68" s="269" t="s">
        <v>45</v>
      </c>
      <c r="C68" s="266" t="s">
        <v>105</v>
      </c>
      <c r="D68" s="262">
        <v>45316</v>
      </c>
      <c r="E68" s="261">
        <v>155.44999999999999</v>
      </c>
      <c r="F68" s="261">
        <v>151.9</v>
      </c>
      <c r="G68" s="263">
        <v>147.10000000000002</v>
      </c>
      <c r="H68" s="263">
        <v>138.75000000000003</v>
      </c>
      <c r="I68" s="263">
        <v>133.95000000000005</v>
      </c>
      <c r="J68" s="263">
        <v>160.25</v>
      </c>
      <c r="K68" s="263">
        <v>165.05</v>
      </c>
      <c r="L68" s="263">
        <v>173.39999999999998</v>
      </c>
      <c r="M68" s="264">
        <v>156.69999999999999</v>
      </c>
      <c r="N68" s="264">
        <v>143.55000000000001</v>
      </c>
      <c r="O68" s="264">
        <v>18042000</v>
      </c>
      <c r="P68" s="265">
        <v>-5.0970490768502449E-2</v>
      </c>
    </row>
    <row r="69" spans="1:16" ht="12.75" customHeight="1">
      <c r="A69" s="256">
        <v>59</v>
      </c>
      <c r="B69" s="269" t="s">
        <v>43</v>
      </c>
      <c r="C69" s="261" t="s">
        <v>106</v>
      </c>
      <c r="D69" s="262">
        <v>45316</v>
      </c>
      <c r="E69" s="261">
        <v>3921.9</v>
      </c>
      <c r="F69" s="261">
        <v>3947.5</v>
      </c>
      <c r="G69" s="263">
        <v>3865</v>
      </c>
      <c r="H69" s="263">
        <v>3808.1</v>
      </c>
      <c r="I69" s="263">
        <v>3725.6</v>
      </c>
      <c r="J69" s="263">
        <v>4004.4</v>
      </c>
      <c r="K69" s="263">
        <v>4086.9</v>
      </c>
      <c r="L69" s="263">
        <v>4143.8</v>
      </c>
      <c r="M69" s="264">
        <v>4030</v>
      </c>
      <c r="N69" s="264">
        <v>3890.6</v>
      </c>
      <c r="O69" s="264">
        <v>3760000</v>
      </c>
      <c r="P69" s="265">
        <v>4.8102618920363438E-3</v>
      </c>
    </row>
    <row r="70" spans="1:16" ht="12.75" customHeight="1">
      <c r="A70" s="256">
        <v>60</v>
      </c>
      <c r="B70" s="269" t="s">
        <v>45</v>
      </c>
      <c r="C70" s="268" t="s">
        <v>107</v>
      </c>
      <c r="D70" s="262">
        <v>45316</v>
      </c>
      <c r="E70" s="261">
        <v>6359.45</v>
      </c>
      <c r="F70" s="261">
        <v>6359.5333333333328</v>
      </c>
      <c r="G70" s="263">
        <v>6300.9166666666661</v>
      </c>
      <c r="H70" s="263">
        <v>6242.3833333333332</v>
      </c>
      <c r="I70" s="263">
        <v>6183.7666666666664</v>
      </c>
      <c r="J70" s="263">
        <v>6418.0666666666657</v>
      </c>
      <c r="K70" s="263">
        <v>6476.6833333333325</v>
      </c>
      <c r="L70" s="263">
        <v>6535.2166666666653</v>
      </c>
      <c r="M70" s="264">
        <v>6418.15</v>
      </c>
      <c r="N70" s="264">
        <v>6301</v>
      </c>
      <c r="O70" s="264">
        <v>1258800</v>
      </c>
      <c r="P70" s="265">
        <v>3.5076530612244898E-3</v>
      </c>
    </row>
    <row r="71" spans="1:16" ht="12.75" customHeight="1">
      <c r="A71" s="256">
        <v>61</v>
      </c>
      <c r="B71" s="269" t="s">
        <v>108</v>
      </c>
      <c r="C71" s="261" t="s">
        <v>109</v>
      </c>
      <c r="D71" s="262">
        <v>45316</v>
      </c>
      <c r="E71" s="261">
        <v>798.4</v>
      </c>
      <c r="F71" s="261">
        <v>793.30000000000007</v>
      </c>
      <c r="G71" s="263">
        <v>785.10000000000014</v>
      </c>
      <c r="H71" s="263">
        <v>771.80000000000007</v>
      </c>
      <c r="I71" s="263">
        <v>763.60000000000014</v>
      </c>
      <c r="J71" s="263">
        <v>806.60000000000014</v>
      </c>
      <c r="K71" s="263">
        <v>814.80000000000018</v>
      </c>
      <c r="L71" s="263">
        <v>828.10000000000014</v>
      </c>
      <c r="M71" s="264">
        <v>801.5</v>
      </c>
      <c r="N71" s="264">
        <v>780</v>
      </c>
      <c r="O71" s="264">
        <v>37222350</v>
      </c>
      <c r="P71" s="265">
        <v>2.863526514978797E-2</v>
      </c>
    </row>
    <row r="72" spans="1:16" ht="12.75" customHeight="1">
      <c r="A72" s="256">
        <v>62</v>
      </c>
      <c r="B72" s="269" t="s">
        <v>43</v>
      </c>
      <c r="C72" s="261" t="s">
        <v>110</v>
      </c>
      <c r="D72" s="262">
        <v>45316</v>
      </c>
      <c r="E72" s="261">
        <v>5798.65</v>
      </c>
      <c r="F72" s="261">
        <v>5772.3999999999987</v>
      </c>
      <c r="G72" s="263">
        <v>5732.3499999999976</v>
      </c>
      <c r="H72" s="263">
        <v>5666.0499999999993</v>
      </c>
      <c r="I72" s="263">
        <v>5625.9999999999982</v>
      </c>
      <c r="J72" s="263">
        <v>5838.6999999999971</v>
      </c>
      <c r="K72" s="263">
        <v>5878.7499999999982</v>
      </c>
      <c r="L72" s="263">
        <v>5945.0499999999965</v>
      </c>
      <c r="M72" s="264">
        <v>5812.45</v>
      </c>
      <c r="N72" s="264">
        <v>5706.1</v>
      </c>
      <c r="O72" s="264">
        <v>2161500</v>
      </c>
      <c r="P72" s="265">
        <v>-5.8069338239521645E-3</v>
      </c>
    </row>
    <row r="73" spans="1:16" ht="12.75" customHeight="1">
      <c r="A73" s="256">
        <v>63</v>
      </c>
      <c r="B73" s="269" t="s">
        <v>56</v>
      </c>
      <c r="C73" s="261" t="s">
        <v>111</v>
      </c>
      <c r="D73" s="262">
        <v>45316</v>
      </c>
      <c r="E73" s="261">
        <v>3862.4</v>
      </c>
      <c r="F73" s="261">
        <v>3848.2333333333336</v>
      </c>
      <c r="G73" s="263">
        <v>3809.5166666666673</v>
      </c>
      <c r="H73" s="263">
        <v>3756.6333333333337</v>
      </c>
      <c r="I73" s="263">
        <v>3717.9166666666674</v>
      </c>
      <c r="J73" s="263">
        <v>3901.1166666666672</v>
      </c>
      <c r="K73" s="263">
        <v>3939.8333333333335</v>
      </c>
      <c r="L73" s="263">
        <v>3992.7166666666672</v>
      </c>
      <c r="M73" s="264">
        <v>3886.95</v>
      </c>
      <c r="N73" s="264">
        <v>3795.35</v>
      </c>
      <c r="O73" s="264">
        <v>3928225</v>
      </c>
      <c r="P73" s="265">
        <v>-1.3795527437283073E-2</v>
      </c>
    </row>
    <row r="74" spans="1:16" ht="12.75" customHeight="1">
      <c r="A74" s="256">
        <v>64</v>
      </c>
      <c r="B74" s="269" t="s">
        <v>56</v>
      </c>
      <c r="C74" s="261" t="s">
        <v>112</v>
      </c>
      <c r="D74" s="262">
        <v>45316</v>
      </c>
      <c r="E74" s="261">
        <v>2842.65</v>
      </c>
      <c r="F74" s="261">
        <v>2838.6833333333329</v>
      </c>
      <c r="G74" s="263">
        <v>2809.3666666666659</v>
      </c>
      <c r="H74" s="263">
        <v>2776.083333333333</v>
      </c>
      <c r="I74" s="263">
        <v>2746.766666666666</v>
      </c>
      <c r="J74" s="263">
        <v>2871.9666666666658</v>
      </c>
      <c r="K74" s="263">
        <v>2901.2833333333324</v>
      </c>
      <c r="L74" s="263">
        <v>2934.5666666666657</v>
      </c>
      <c r="M74" s="264">
        <v>2868</v>
      </c>
      <c r="N74" s="264">
        <v>2805.4</v>
      </c>
      <c r="O74" s="264">
        <v>3663825</v>
      </c>
      <c r="P74" s="265">
        <v>-2.1231266529532763E-2</v>
      </c>
    </row>
    <row r="75" spans="1:16" ht="12.75" customHeight="1">
      <c r="A75" s="256">
        <v>65</v>
      </c>
      <c r="B75" s="269" t="s">
        <v>56</v>
      </c>
      <c r="C75" s="261" t="s">
        <v>113</v>
      </c>
      <c r="D75" s="262">
        <v>45316</v>
      </c>
      <c r="E75" s="261">
        <v>329.1</v>
      </c>
      <c r="F75" s="261">
        <v>327.58333333333337</v>
      </c>
      <c r="G75" s="263">
        <v>325.36666666666673</v>
      </c>
      <c r="H75" s="263">
        <v>321.63333333333338</v>
      </c>
      <c r="I75" s="263">
        <v>319.41666666666674</v>
      </c>
      <c r="J75" s="263">
        <v>331.31666666666672</v>
      </c>
      <c r="K75" s="263">
        <v>333.53333333333342</v>
      </c>
      <c r="L75" s="263">
        <v>337.26666666666671</v>
      </c>
      <c r="M75" s="264">
        <v>329.8</v>
      </c>
      <c r="N75" s="264">
        <v>323.85000000000002</v>
      </c>
      <c r="O75" s="264">
        <v>18489600</v>
      </c>
      <c r="P75" s="265">
        <v>2.2496516026279115E-2</v>
      </c>
    </row>
    <row r="76" spans="1:16" ht="12.75" customHeight="1">
      <c r="A76" s="256">
        <v>66</v>
      </c>
      <c r="B76" s="269" t="s">
        <v>63</v>
      </c>
      <c r="C76" s="261" t="s">
        <v>114</v>
      </c>
      <c r="D76" s="262">
        <v>45316</v>
      </c>
      <c r="E76" s="261">
        <v>152.05000000000001</v>
      </c>
      <c r="F76" s="261">
        <v>151.51666666666668</v>
      </c>
      <c r="G76" s="263">
        <v>150.63333333333335</v>
      </c>
      <c r="H76" s="263">
        <v>149.21666666666667</v>
      </c>
      <c r="I76" s="263">
        <v>148.33333333333334</v>
      </c>
      <c r="J76" s="263">
        <v>152.93333333333337</v>
      </c>
      <c r="K76" s="263">
        <v>153.81666666666669</v>
      </c>
      <c r="L76" s="263">
        <v>155.23333333333338</v>
      </c>
      <c r="M76" s="264">
        <v>152.4</v>
      </c>
      <c r="N76" s="264">
        <v>150.1</v>
      </c>
      <c r="O76" s="264">
        <v>103535000</v>
      </c>
      <c r="P76" s="265">
        <v>3.0199004975124379E-2</v>
      </c>
    </row>
    <row r="77" spans="1:16" ht="12.75" customHeight="1">
      <c r="A77" s="256">
        <v>67</v>
      </c>
      <c r="B77" s="269" t="s">
        <v>84</v>
      </c>
      <c r="C77" s="261" t="s">
        <v>115</v>
      </c>
      <c r="D77" s="262">
        <v>45316</v>
      </c>
      <c r="E77" s="261">
        <v>160.65</v>
      </c>
      <c r="F77" s="261">
        <v>160.29999999999998</v>
      </c>
      <c r="G77" s="263">
        <v>158.49999999999997</v>
      </c>
      <c r="H77" s="263">
        <v>156.35</v>
      </c>
      <c r="I77" s="263">
        <v>154.54999999999998</v>
      </c>
      <c r="J77" s="263">
        <v>162.44999999999996</v>
      </c>
      <c r="K77" s="263">
        <v>164.24999999999997</v>
      </c>
      <c r="L77" s="263">
        <v>166.39999999999995</v>
      </c>
      <c r="M77" s="264">
        <v>162.1</v>
      </c>
      <c r="N77" s="264">
        <v>158.15</v>
      </c>
      <c r="O77" s="264">
        <v>161438025</v>
      </c>
      <c r="P77" s="265">
        <v>-2.1491389305206008E-3</v>
      </c>
    </row>
    <row r="78" spans="1:16" ht="12.75" customHeight="1">
      <c r="A78" s="256">
        <v>68</v>
      </c>
      <c r="B78" s="269" t="s">
        <v>43</v>
      </c>
      <c r="C78" s="261" t="s">
        <v>116</v>
      </c>
      <c r="D78" s="262">
        <v>45316</v>
      </c>
      <c r="E78" s="261">
        <v>884</v>
      </c>
      <c r="F78" s="261">
        <v>881.21666666666658</v>
      </c>
      <c r="G78" s="263">
        <v>872.33333333333314</v>
      </c>
      <c r="H78" s="263">
        <v>860.66666666666652</v>
      </c>
      <c r="I78" s="263">
        <v>851.78333333333308</v>
      </c>
      <c r="J78" s="263">
        <v>892.88333333333321</v>
      </c>
      <c r="K78" s="263">
        <v>901.76666666666665</v>
      </c>
      <c r="L78" s="263">
        <v>913.43333333333328</v>
      </c>
      <c r="M78" s="264">
        <v>890.1</v>
      </c>
      <c r="N78" s="264">
        <v>869.55</v>
      </c>
      <c r="O78" s="264">
        <v>11288250</v>
      </c>
      <c r="P78" s="265">
        <v>2.9693803319886251E-2</v>
      </c>
    </row>
    <row r="79" spans="1:16" ht="12.75" customHeight="1">
      <c r="A79" s="256">
        <v>69</v>
      </c>
      <c r="B79" s="269" t="s">
        <v>117</v>
      </c>
      <c r="C79" s="261" t="s">
        <v>118</v>
      </c>
      <c r="D79" s="262">
        <v>45316</v>
      </c>
      <c r="E79" s="261">
        <v>86.5</v>
      </c>
      <c r="F79" s="261">
        <v>86.183333333333337</v>
      </c>
      <c r="G79" s="263">
        <v>85.26666666666668</v>
      </c>
      <c r="H79" s="263">
        <v>84.033333333333346</v>
      </c>
      <c r="I79" s="263">
        <v>83.116666666666688</v>
      </c>
      <c r="J79" s="263">
        <v>87.416666666666671</v>
      </c>
      <c r="K79" s="263">
        <v>88.333333333333329</v>
      </c>
      <c r="L79" s="263">
        <v>89.566666666666663</v>
      </c>
      <c r="M79" s="264">
        <v>87.1</v>
      </c>
      <c r="N79" s="264">
        <v>84.95</v>
      </c>
      <c r="O79" s="264">
        <v>165971250</v>
      </c>
      <c r="P79" s="265">
        <v>-3.7010443864229768E-2</v>
      </c>
    </row>
    <row r="80" spans="1:16" ht="12.75" customHeight="1">
      <c r="A80" s="256">
        <v>70</v>
      </c>
      <c r="B80" s="269" t="s">
        <v>45</v>
      </c>
      <c r="C80" s="267" t="s">
        <v>119</v>
      </c>
      <c r="D80" s="262">
        <v>45316</v>
      </c>
      <c r="E80" s="261">
        <v>777</v>
      </c>
      <c r="F80" s="261">
        <v>768.81666666666661</v>
      </c>
      <c r="G80" s="263">
        <v>757.63333333333321</v>
      </c>
      <c r="H80" s="263">
        <v>738.26666666666665</v>
      </c>
      <c r="I80" s="263">
        <v>727.08333333333326</v>
      </c>
      <c r="J80" s="263">
        <v>788.18333333333317</v>
      </c>
      <c r="K80" s="263">
        <v>799.36666666666656</v>
      </c>
      <c r="L80" s="263">
        <v>818.73333333333312</v>
      </c>
      <c r="M80" s="264">
        <v>780</v>
      </c>
      <c r="N80" s="264">
        <v>749.45</v>
      </c>
      <c r="O80" s="264">
        <v>7729800</v>
      </c>
      <c r="P80" s="265">
        <v>-1.0319573901464714E-2</v>
      </c>
    </row>
    <row r="81" spans="1:16" ht="12.75" customHeight="1">
      <c r="A81" s="256">
        <v>71</v>
      </c>
      <c r="B81" s="269" t="s">
        <v>59</v>
      </c>
      <c r="C81" s="261" t="s">
        <v>120</v>
      </c>
      <c r="D81" s="262">
        <v>45316</v>
      </c>
      <c r="E81" s="261">
        <v>1147.95</v>
      </c>
      <c r="F81" s="261">
        <v>1152.9333333333334</v>
      </c>
      <c r="G81" s="263">
        <v>1132.0166666666669</v>
      </c>
      <c r="H81" s="263">
        <v>1116.0833333333335</v>
      </c>
      <c r="I81" s="263">
        <v>1095.166666666667</v>
      </c>
      <c r="J81" s="263">
        <v>1168.8666666666668</v>
      </c>
      <c r="K81" s="263">
        <v>1189.7833333333333</v>
      </c>
      <c r="L81" s="263">
        <v>1205.7166666666667</v>
      </c>
      <c r="M81" s="264">
        <v>1173.8499999999999</v>
      </c>
      <c r="N81" s="264">
        <v>1137</v>
      </c>
      <c r="O81" s="264">
        <v>6542000</v>
      </c>
      <c r="P81" s="265">
        <v>-1.8159987993396368E-2</v>
      </c>
    </row>
    <row r="82" spans="1:16" ht="12.75" customHeight="1">
      <c r="A82" s="256">
        <v>72</v>
      </c>
      <c r="B82" s="269" t="s">
        <v>108</v>
      </c>
      <c r="C82" s="261" t="s">
        <v>121</v>
      </c>
      <c r="D82" s="262">
        <v>45316</v>
      </c>
      <c r="E82" s="261">
        <v>2218.85</v>
      </c>
      <c r="F82" s="261">
        <v>2210.8333333333335</v>
      </c>
      <c r="G82" s="263">
        <v>2182.166666666667</v>
      </c>
      <c r="H82" s="263">
        <v>2145.4833333333336</v>
      </c>
      <c r="I82" s="263">
        <v>2116.8166666666671</v>
      </c>
      <c r="J82" s="263">
        <v>2247.5166666666669</v>
      </c>
      <c r="K82" s="263">
        <v>2276.1833333333338</v>
      </c>
      <c r="L82" s="263">
        <v>2312.8666666666668</v>
      </c>
      <c r="M82" s="264">
        <v>2239.5</v>
      </c>
      <c r="N82" s="264">
        <v>2174.15</v>
      </c>
      <c r="O82" s="264">
        <v>3415250</v>
      </c>
      <c r="P82" s="265">
        <v>-1.0323468685478321E-2</v>
      </c>
    </row>
    <row r="83" spans="1:16" ht="12.75" customHeight="1">
      <c r="A83" s="256">
        <v>73</v>
      </c>
      <c r="B83" s="269" t="s">
        <v>43</v>
      </c>
      <c r="C83" s="261" t="s">
        <v>122</v>
      </c>
      <c r="D83" s="262">
        <v>45316</v>
      </c>
      <c r="E83" s="261">
        <v>405.45</v>
      </c>
      <c r="F83" s="261">
        <v>407.2</v>
      </c>
      <c r="G83" s="263">
        <v>399.65</v>
      </c>
      <c r="H83" s="263">
        <v>393.84999999999997</v>
      </c>
      <c r="I83" s="263">
        <v>386.29999999999995</v>
      </c>
      <c r="J83" s="263">
        <v>413</v>
      </c>
      <c r="K83" s="263">
        <v>420.55000000000007</v>
      </c>
      <c r="L83" s="263">
        <v>426.35</v>
      </c>
      <c r="M83" s="264">
        <v>414.75</v>
      </c>
      <c r="N83" s="264">
        <v>401.4</v>
      </c>
      <c r="O83" s="264">
        <v>11160000</v>
      </c>
      <c r="P83" s="265">
        <v>-1.1689691817215728E-2</v>
      </c>
    </row>
    <row r="84" spans="1:16" ht="12.75" customHeight="1">
      <c r="A84" s="256">
        <v>74</v>
      </c>
      <c r="B84" s="269" t="s">
        <v>49</v>
      </c>
      <c r="C84" s="261" t="s">
        <v>123</v>
      </c>
      <c r="D84" s="262">
        <v>45316</v>
      </c>
      <c r="E84" s="261">
        <v>2077.5500000000002</v>
      </c>
      <c r="F84" s="261">
        <v>2062.166666666667</v>
      </c>
      <c r="G84" s="263">
        <v>2042.9333333333338</v>
      </c>
      <c r="H84" s="263">
        <v>2008.3166666666668</v>
      </c>
      <c r="I84" s="263">
        <v>1989.0833333333337</v>
      </c>
      <c r="J84" s="263">
        <v>2096.7833333333338</v>
      </c>
      <c r="K84" s="263">
        <v>2116.0166666666673</v>
      </c>
      <c r="L84" s="263">
        <v>2150.6333333333341</v>
      </c>
      <c r="M84" s="264">
        <v>2081.4</v>
      </c>
      <c r="N84" s="264">
        <v>2027.55</v>
      </c>
      <c r="O84" s="264">
        <v>9135027</v>
      </c>
      <c r="P84" s="265">
        <v>-1.0769209944257795E-2</v>
      </c>
    </row>
    <row r="85" spans="1:16" ht="12.75" customHeight="1">
      <c r="A85" s="256">
        <v>75</v>
      </c>
      <c r="B85" s="269" t="s">
        <v>84</v>
      </c>
      <c r="C85" s="261" t="s">
        <v>124</v>
      </c>
      <c r="D85" s="262">
        <v>45316</v>
      </c>
      <c r="E85" s="261">
        <v>516.15</v>
      </c>
      <c r="F85" s="261">
        <v>513.33333333333337</v>
      </c>
      <c r="G85" s="263">
        <v>509.4666666666667</v>
      </c>
      <c r="H85" s="263">
        <v>502.7833333333333</v>
      </c>
      <c r="I85" s="263">
        <v>498.91666666666663</v>
      </c>
      <c r="J85" s="263">
        <v>520.01666666666677</v>
      </c>
      <c r="K85" s="263">
        <v>523.88333333333333</v>
      </c>
      <c r="L85" s="263">
        <v>530.56666666666683</v>
      </c>
      <c r="M85" s="264">
        <v>517.20000000000005</v>
      </c>
      <c r="N85" s="264">
        <v>506.65</v>
      </c>
      <c r="O85" s="264">
        <v>7118750</v>
      </c>
      <c r="P85" s="265">
        <v>-6.3168284257279161E-2</v>
      </c>
    </row>
    <row r="86" spans="1:16" ht="12.75" customHeight="1">
      <c r="A86" s="256">
        <v>76</v>
      </c>
      <c r="B86" s="269" t="s">
        <v>45</v>
      </c>
      <c r="C86" s="268" t="s">
        <v>125</v>
      </c>
      <c r="D86" s="262">
        <v>45316</v>
      </c>
      <c r="E86" s="261">
        <v>3032.05</v>
      </c>
      <c r="F86" s="261">
        <v>3018.8833333333332</v>
      </c>
      <c r="G86" s="263">
        <v>2999.2666666666664</v>
      </c>
      <c r="H86" s="263">
        <v>2966.4833333333331</v>
      </c>
      <c r="I86" s="263">
        <v>2946.8666666666663</v>
      </c>
      <c r="J86" s="263">
        <v>3051.6666666666665</v>
      </c>
      <c r="K86" s="263">
        <v>3071.2833333333333</v>
      </c>
      <c r="L86" s="263">
        <v>3104.0666666666666</v>
      </c>
      <c r="M86" s="264">
        <v>3038.5</v>
      </c>
      <c r="N86" s="264">
        <v>2986.1</v>
      </c>
      <c r="O86" s="264">
        <v>7770900</v>
      </c>
      <c r="P86" s="265">
        <v>2.4522406360004745E-2</v>
      </c>
    </row>
    <row r="87" spans="1:16" ht="12.75" customHeight="1">
      <c r="A87" s="256">
        <v>77</v>
      </c>
      <c r="B87" s="269" t="s">
        <v>41</v>
      </c>
      <c r="C87" s="261" t="s">
        <v>126</v>
      </c>
      <c r="D87" s="262">
        <v>45316</v>
      </c>
      <c r="E87" s="261">
        <v>1397.9</v>
      </c>
      <c r="F87" s="261">
        <v>1390.3833333333332</v>
      </c>
      <c r="G87" s="263">
        <v>1379.7666666666664</v>
      </c>
      <c r="H87" s="263">
        <v>1361.6333333333332</v>
      </c>
      <c r="I87" s="263">
        <v>1351.0166666666664</v>
      </c>
      <c r="J87" s="263">
        <v>1408.5166666666664</v>
      </c>
      <c r="K87" s="263">
        <v>1419.1333333333332</v>
      </c>
      <c r="L87" s="263">
        <v>1437.2666666666664</v>
      </c>
      <c r="M87" s="264">
        <v>1401</v>
      </c>
      <c r="N87" s="264">
        <v>1372.25</v>
      </c>
      <c r="O87" s="264">
        <v>6098500</v>
      </c>
      <c r="P87" s="265">
        <v>1.3713430851063829E-2</v>
      </c>
    </row>
    <row r="88" spans="1:16" ht="12.75" customHeight="1">
      <c r="A88" s="256">
        <v>78</v>
      </c>
      <c r="B88" s="269" t="s">
        <v>87</v>
      </c>
      <c r="C88" s="261" t="s">
        <v>127</v>
      </c>
      <c r="D88" s="262">
        <v>45316</v>
      </c>
      <c r="E88" s="261">
        <v>1487.55</v>
      </c>
      <c r="F88" s="261">
        <v>1483.5833333333333</v>
      </c>
      <c r="G88" s="263">
        <v>1465.1166666666666</v>
      </c>
      <c r="H88" s="263">
        <v>1442.6833333333334</v>
      </c>
      <c r="I88" s="263">
        <v>1424.2166666666667</v>
      </c>
      <c r="J88" s="263">
        <v>1506.0166666666664</v>
      </c>
      <c r="K88" s="263">
        <v>1524.4833333333331</v>
      </c>
      <c r="L88" s="263">
        <v>1546.9166666666663</v>
      </c>
      <c r="M88" s="264">
        <v>1502.05</v>
      </c>
      <c r="N88" s="264">
        <v>1461.15</v>
      </c>
      <c r="O88" s="264">
        <v>14858200</v>
      </c>
      <c r="P88" s="265">
        <v>2.6849209036814863E-2</v>
      </c>
    </row>
    <row r="89" spans="1:16" ht="12.75" customHeight="1">
      <c r="A89" s="256">
        <v>79</v>
      </c>
      <c r="B89" s="269" t="s">
        <v>68</v>
      </c>
      <c r="C89" s="261" t="s">
        <v>128</v>
      </c>
      <c r="D89" s="262">
        <v>45316</v>
      </c>
      <c r="E89" s="261">
        <v>3421.4</v>
      </c>
      <c r="F89" s="261">
        <v>3411.2333333333336</v>
      </c>
      <c r="G89" s="263">
        <v>3372.5666666666671</v>
      </c>
      <c r="H89" s="263">
        <v>3323.7333333333336</v>
      </c>
      <c r="I89" s="263">
        <v>3285.0666666666671</v>
      </c>
      <c r="J89" s="263">
        <v>3460.0666666666671</v>
      </c>
      <c r="K89" s="263">
        <v>3498.7333333333331</v>
      </c>
      <c r="L89" s="263">
        <v>3547.5666666666671</v>
      </c>
      <c r="M89" s="264">
        <v>3449.9</v>
      </c>
      <c r="N89" s="264">
        <v>3362.4</v>
      </c>
      <c r="O89" s="264">
        <v>2686500</v>
      </c>
      <c r="P89" s="265">
        <v>1.5882019285309131E-2</v>
      </c>
    </row>
    <row r="90" spans="1:16" ht="12.75" customHeight="1">
      <c r="A90" s="256">
        <v>80</v>
      </c>
      <c r="B90" s="269" t="s">
        <v>63</v>
      </c>
      <c r="C90" s="261" t="s">
        <v>129</v>
      </c>
      <c r="D90" s="262">
        <v>45316</v>
      </c>
      <c r="E90" s="261">
        <v>1664</v>
      </c>
      <c r="F90" s="261">
        <v>1659.5</v>
      </c>
      <c r="G90" s="263">
        <v>1651.55</v>
      </c>
      <c r="H90" s="263">
        <v>1639.1</v>
      </c>
      <c r="I90" s="263">
        <v>1631.1499999999999</v>
      </c>
      <c r="J90" s="263">
        <v>1671.95</v>
      </c>
      <c r="K90" s="263">
        <v>1679.8999999999999</v>
      </c>
      <c r="L90" s="263">
        <v>1692.3500000000001</v>
      </c>
      <c r="M90" s="264">
        <v>1667.45</v>
      </c>
      <c r="N90" s="264">
        <v>1647.05</v>
      </c>
      <c r="O90" s="264">
        <v>98700800</v>
      </c>
      <c r="P90" s="265">
        <v>2.494745499406013E-2</v>
      </c>
    </row>
    <row r="91" spans="1:16" ht="12.75" customHeight="1">
      <c r="A91" s="256">
        <v>81</v>
      </c>
      <c r="B91" s="269" t="s">
        <v>68</v>
      </c>
      <c r="C91" s="261" t="s">
        <v>130</v>
      </c>
      <c r="D91" s="262">
        <v>45316</v>
      </c>
      <c r="E91" s="261">
        <v>647.5</v>
      </c>
      <c r="F91" s="261">
        <v>646.9666666666667</v>
      </c>
      <c r="G91" s="263">
        <v>642.93333333333339</v>
      </c>
      <c r="H91" s="263">
        <v>638.36666666666667</v>
      </c>
      <c r="I91" s="263">
        <v>634.33333333333337</v>
      </c>
      <c r="J91" s="263">
        <v>651.53333333333342</v>
      </c>
      <c r="K91" s="263">
        <v>655.56666666666672</v>
      </c>
      <c r="L91" s="263">
        <v>660.13333333333344</v>
      </c>
      <c r="M91" s="264">
        <v>651</v>
      </c>
      <c r="N91" s="264">
        <v>642.4</v>
      </c>
      <c r="O91" s="264">
        <v>21226700</v>
      </c>
      <c r="P91" s="265">
        <v>-4.3341416851555648E-3</v>
      </c>
    </row>
    <row r="92" spans="1:16" ht="12.75" customHeight="1">
      <c r="A92" s="256">
        <v>82</v>
      </c>
      <c r="B92" s="269" t="s">
        <v>56</v>
      </c>
      <c r="C92" s="261" t="s">
        <v>131</v>
      </c>
      <c r="D92" s="262">
        <v>45316</v>
      </c>
      <c r="E92" s="261">
        <v>4159.6000000000004</v>
      </c>
      <c r="F92" s="261">
        <v>4142.1500000000005</v>
      </c>
      <c r="G92" s="263">
        <v>4095.3000000000011</v>
      </c>
      <c r="H92" s="263">
        <v>4031.0000000000005</v>
      </c>
      <c r="I92" s="263">
        <v>3984.150000000001</v>
      </c>
      <c r="J92" s="263">
        <v>4206.4500000000007</v>
      </c>
      <c r="K92" s="263">
        <v>4253.3000000000011</v>
      </c>
      <c r="L92" s="263">
        <v>4317.6000000000013</v>
      </c>
      <c r="M92" s="264">
        <v>4189</v>
      </c>
      <c r="N92" s="264">
        <v>4077.85</v>
      </c>
      <c r="O92" s="264">
        <v>3809400</v>
      </c>
      <c r="P92" s="265">
        <v>3.7333551180459112E-2</v>
      </c>
    </row>
    <row r="93" spans="1:16" ht="12.75" customHeight="1">
      <c r="A93" s="256">
        <v>83</v>
      </c>
      <c r="B93" s="269" t="s">
        <v>132</v>
      </c>
      <c r="C93" s="261" t="s">
        <v>133</v>
      </c>
      <c r="D93" s="262">
        <v>45316</v>
      </c>
      <c r="E93" s="261">
        <v>582.75</v>
      </c>
      <c r="F93" s="261">
        <v>580.20000000000005</v>
      </c>
      <c r="G93" s="263">
        <v>576.00000000000011</v>
      </c>
      <c r="H93" s="263">
        <v>569.25000000000011</v>
      </c>
      <c r="I93" s="263">
        <v>565.05000000000018</v>
      </c>
      <c r="J93" s="263">
        <v>586.95000000000005</v>
      </c>
      <c r="K93" s="263">
        <v>591.14999999999986</v>
      </c>
      <c r="L93" s="263">
        <v>597.9</v>
      </c>
      <c r="M93" s="264">
        <v>584.4</v>
      </c>
      <c r="N93" s="264">
        <v>573.45000000000005</v>
      </c>
      <c r="O93" s="264">
        <v>39405800</v>
      </c>
      <c r="P93" s="265">
        <v>4.8911103177436627E-3</v>
      </c>
    </row>
    <row r="94" spans="1:16" ht="12.75" customHeight="1">
      <c r="A94" s="256">
        <v>84</v>
      </c>
      <c r="B94" s="269" t="s">
        <v>132</v>
      </c>
      <c r="C94" s="267" t="s">
        <v>134</v>
      </c>
      <c r="D94" s="262">
        <v>45316</v>
      </c>
      <c r="E94" s="261">
        <v>270.60000000000002</v>
      </c>
      <c r="F94" s="261">
        <v>268.86666666666667</v>
      </c>
      <c r="G94" s="263">
        <v>265.73333333333335</v>
      </c>
      <c r="H94" s="263">
        <v>260.86666666666667</v>
      </c>
      <c r="I94" s="263">
        <v>257.73333333333335</v>
      </c>
      <c r="J94" s="263">
        <v>273.73333333333335</v>
      </c>
      <c r="K94" s="263">
        <v>276.86666666666667</v>
      </c>
      <c r="L94" s="263">
        <v>281.73333333333335</v>
      </c>
      <c r="M94" s="264">
        <v>272</v>
      </c>
      <c r="N94" s="264">
        <v>264</v>
      </c>
      <c r="O94" s="264">
        <v>36522300</v>
      </c>
      <c r="P94" s="265">
        <v>-3.0392570704938792E-2</v>
      </c>
    </row>
    <row r="95" spans="1:16" ht="12.75" customHeight="1">
      <c r="A95" s="256">
        <v>85</v>
      </c>
      <c r="B95" s="269" t="s">
        <v>84</v>
      </c>
      <c r="C95" s="261" t="s">
        <v>135</v>
      </c>
      <c r="D95" s="262">
        <v>45316</v>
      </c>
      <c r="E95" s="261">
        <v>433.6</v>
      </c>
      <c r="F95" s="261">
        <v>432.7</v>
      </c>
      <c r="G95" s="263">
        <v>427</v>
      </c>
      <c r="H95" s="263">
        <v>420.40000000000003</v>
      </c>
      <c r="I95" s="263">
        <v>414.70000000000005</v>
      </c>
      <c r="J95" s="263">
        <v>439.29999999999995</v>
      </c>
      <c r="K95" s="263">
        <v>444.99999999999989</v>
      </c>
      <c r="L95" s="263">
        <v>451.59999999999991</v>
      </c>
      <c r="M95" s="264">
        <v>438.4</v>
      </c>
      <c r="N95" s="264">
        <v>426.1</v>
      </c>
      <c r="O95" s="264">
        <v>32599800</v>
      </c>
      <c r="P95" s="265">
        <v>-1.6534984116640873E-2</v>
      </c>
    </row>
    <row r="96" spans="1:16" ht="12.75" customHeight="1">
      <c r="A96" s="256">
        <v>86</v>
      </c>
      <c r="B96" s="269" t="s">
        <v>59</v>
      </c>
      <c r="C96" s="261" t="s">
        <v>136</v>
      </c>
      <c r="D96" s="262">
        <v>45316</v>
      </c>
      <c r="E96" s="261">
        <v>2585.8000000000002</v>
      </c>
      <c r="F96" s="261">
        <v>2586.0333333333333</v>
      </c>
      <c r="G96" s="263">
        <v>2572.9666666666667</v>
      </c>
      <c r="H96" s="263">
        <v>2560.1333333333332</v>
      </c>
      <c r="I96" s="263">
        <v>2547.0666666666666</v>
      </c>
      <c r="J96" s="263">
        <v>2598.8666666666668</v>
      </c>
      <c r="K96" s="263">
        <v>2611.9333333333334</v>
      </c>
      <c r="L96" s="263">
        <v>2624.7666666666669</v>
      </c>
      <c r="M96" s="264">
        <v>2599.1</v>
      </c>
      <c r="N96" s="264">
        <v>2573.1999999999998</v>
      </c>
      <c r="O96" s="264">
        <v>11016000</v>
      </c>
      <c r="P96" s="265">
        <v>2.1013563299948149E-3</v>
      </c>
    </row>
    <row r="97" spans="1:16" ht="12.75" customHeight="1">
      <c r="A97" s="256">
        <v>87</v>
      </c>
      <c r="B97" s="269" t="s">
        <v>68</v>
      </c>
      <c r="C97" s="261" t="s">
        <v>138</v>
      </c>
      <c r="D97" s="262">
        <v>45316</v>
      </c>
      <c r="E97" s="261">
        <v>995.4</v>
      </c>
      <c r="F97" s="261">
        <v>990.31666666666661</v>
      </c>
      <c r="G97" s="263">
        <v>983.33333333333326</v>
      </c>
      <c r="H97" s="263">
        <v>971.26666666666665</v>
      </c>
      <c r="I97" s="263">
        <v>964.2833333333333</v>
      </c>
      <c r="J97" s="263">
        <v>1002.3833333333332</v>
      </c>
      <c r="K97" s="263">
        <v>1009.3666666666666</v>
      </c>
      <c r="L97" s="263">
        <v>1021.4333333333332</v>
      </c>
      <c r="M97" s="264">
        <v>997.3</v>
      </c>
      <c r="N97" s="264">
        <v>978.25</v>
      </c>
      <c r="O97" s="264">
        <v>100641800</v>
      </c>
      <c r="P97" s="265">
        <v>1.4042586205680512E-2</v>
      </c>
    </row>
    <row r="98" spans="1:16" ht="12.75" customHeight="1">
      <c r="A98" s="256">
        <v>88</v>
      </c>
      <c r="B98" s="269" t="s">
        <v>63</v>
      </c>
      <c r="C98" s="261" t="s">
        <v>139</v>
      </c>
      <c r="D98" s="262">
        <v>45316</v>
      </c>
      <c r="E98" s="261">
        <v>1390.85</v>
      </c>
      <c r="F98" s="261">
        <v>1390.0666666666666</v>
      </c>
      <c r="G98" s="263">
        <v>1379.7333333333331</v>
      </c>
      <c r="H98" s="263">
        <v>1368.6166666666666</v>
      </c>
      <c r="I98" s="263">
        <v>1358.2833333333331</v>
      </c>
      <c r="J98" s="263">
        <v>1401.1833333333332</v>
      </c>
      <c r="K98" s="263">
        <v>1411.5166666666667</v>
      </c>
      <c r="L98" s="263">
        <v>1422.6333333333332</v>
      </c>
      <c r="M98" s="264">
        <v>1400.4</v>
      </c>
      <c r="N98" s="264">
        <v>1378.95</v>
      </c>
      <c r="O98" s="264">
        <v>3053000</v>
      </c>
      <c r="P98" s="265">
        <v>6.0965562695666506E-3</v>
      </c>
    </row>
    <row r="99" spans="1:16" ht="12.75" customHeight="1">
      <c r="A99" s="256">
        <v>89</v>
      </c>
      <c r="B99" s="269" t="s">
        <v>68</v>
      </c>
      <c r="C99" s="261" t="s">
        <v>140</v>
      </c>
      <c r="D99" s="262">
        <v>45316</v>
      </c>
      <c r="E99" s="261">
        <v>542.35</v>
      </c>
      <c r="F99" s="261">
        <v>544.75</v>
      </c>
      <c r="G99" s="263">
        <v>537.20000000000005</v>
      </c>
      <c r="H99" s="263">
        <v>532.05000000000007</v>
      </c>
      <c r="I99" s="263">
        <v>524.50000000000011</v>
      </c>
      <c r="J99" s="263">
        <v>549.9</v>
      </c>
      <c r="K99" s="263">
        <v>557.44999999999993</v>
      </c>
      <c r="L99" s="263">
        <v>562.59999999999991</v>
      </c>
      <c r="M99" s="264">
        <v>552.29999999999995</v>
      </c>
      <c r="N99" s="264">
        <v>539.6</v>
      </c>
      <c r="O99" s="264">
        <v>11062500</v>
      </c>
      <c r="P99" s="265">
        <v>3.3926819010234123E-2</v>
      </c>
    </row>
    <row r="100" spans="1:16" ht="12.75" customHeight="1">
      <c r="A100" s="256">
        <v>90</v>
      </c>
      <c r="B100" s="269" t="s">
        <v>68</v>
      </c>
      <c r="C100" s="261" t="s">
        <v>141</v>
      </c>
      <c r="D100" s="262">
        <v>45316</v>
      </c>
      <c r="E100" s="261">
        <v>16.2</v>
      </c>
      <c r="F100" s="261">
        <v>16.166666666666668</v>
      </c>
      <c r="G100" s="263">
        <v>15.883333333333336</v>
      </c>
      <c r="H100" s="263">
        <v>15.566666666666668</v>
      </c>
      <c r="I100" s="263">
        <v>15.283333333333337</v>
      </c>
      <c r="J100" s="263">
        <v>16.483333333333334</v>
      </c>
      <c r="K100" s="263">
        <v>16.766666666666666</v>
      </c>
      <c r="L100" s="263">
        <v>17.083333333333336</v>
      </c>
      <c r="M100" s="264">
        <v>16.45</v>
      </c>
      <c r="N100" s="264">
        <v>15.85</v>
      </c>
      <c r="O100" s="264">
        <v>1917360000</v>
      </c>
      <c r="P100" s="265">
        <v>-9.0957952619175591E-3</v>
      </c>
    </row>
    <row r="101" spans="1:16" ht="12.75" customHeight="1">
      <c r="A101" s="256">
        <v>91</v>
      </c>
      <c r="B101" s="269" t="s">
        <v>79</v>
      </c>
      <c r="C101" s="261" t="s">
        <v>142</v>
      </c>
      <c r="D101" s="262">
        <v>45316</v>
      </c>
      <c r="E101" s="261">
        <v>121.55</v>
      </c>
      <c r="F101" s="261">
        <v>121.33333333333333</v>
      </c>
      <c r="G101" s="263">
        <v>119.81666666666666</v>
      </c>
      <c r="H101" s="263">
        <v>118.08333333333333</v>
      </c>
      <c r="I101" s="263">
        <v>116.56666666666666</v>
      </c>
      <c r="J101" s="263">
        <v>123.06666666666666</v>
      </c>
      <c r="K101" s="263">
        <v>124.58333333333334</v>
      </c>
      <c r="L101" s="263">
        <v>126.31666666666666</v>
      </c>
      <c r="M101" s="264">
        <v>122.85</v>
      </c>
      <c r="N101" s="264">
        <v>119.6</v>
      </c>
      <c r="O101" s="264">
        <v>69125000</v>
      </c>
      <c r="P101" s="265">
        <v>6.772502184678124E-3</v>
      </c>
    </row>
    <row r="102" spans="1:16" ht="12.75" customHeight="1">
      <c r="A102" s="256">
        <v>92</v>
      </c>
      <c r="B102" s="269" t="s">
        <v>68</v>
      </c>
      <c r="C102" s="267" t="s">
        <v>143</v>
      </c>
      <c r="D102" s="262">
        <v>45316</v>
      </c>
      <c r="E102" s="261">
        <v>84.1</v>
      </c>
      <c r="F102" s="261">
        <v>83.666666666666657</v>
      </c>
      <c r="G102" s="263">
        <v>83.033333333333317</v>
      </c>
      <c r="H102" s="263">
        <v>81.966666666666654</v>
      </c>
      <c r="I102" s="263">
        <v>81.333333333333314</v>
      </c>
      <c r="J102" s="263">
        <v>84.73333333333332</v>
      </c>
      <c r="K102" s="263">
        <v>85.366666666666646</v>
      </c>
      <c r="L102" s="263">
        <v>86.433333333333323</v>
      </c>
      <c r="M102" s="264">
        <v>84.3</v>
      </c>
      <c r="N102" s="264">
        <v>82.6</v>
      </c>
      <c r="O102" s="264">
        <v>276352500</v>
      </c>
      <c r="P102" s="265">
        <v>3.7855955834718194E-2</v>
      </c>
    </row>
    <row r="103" spans="1:16" ht="12.75" customHeight="1">
      <c r="A103" s="256">
        <v>93</v>
      </c>
      <c r="B103" s="269" t="s">
        <v>63</v>
      </c>
      <c r="C103" s="261" t="s">
        <v>144</v>
      </c>
      <c r="D103" s="262">
        <v>45316</v>
      </c>
      <c r="E103" s="261">
        <v>164.8</v>
      </c>
      <c r="F103" s="261">
        <v>164.18333333333334</v>
      </c>
      <c r="G103" s="263">
        <v>161.36666666666667</v>
      </c>
      <c r="H103" s="263">
        <v>157.93333333333334</v>
      </c>
      <c r="I103" s="263">
        <v>155.11666666666667</v>
      </c>
      <c r="J103" s="263">
        <v>167.61666666666667</v>
      </c>
      <c r="K103" s="263">
        <v>170.43333333333334</v>
      </c>
      <c r="L103" s="263">
        <v>173.86666666666667</v>
      </c>
      <c r="M103" s="264">
        <v>167</v>
      </c>
      <c r="N103" s="264">
        <v>160.75</v>
      </c>
      <c r="O103" s="264">
        <v>75956250</v>
      </c>
      <c r="P103" s="265">
        <v>-1.9650549344175015E-2</v>
      </c>
    </row>
    <row r="104" spans="1:16" ht="12.75" customHeight="1">
      <c r="A104" s="256">
        <v>94</v>
      </c>
      <c r="B104" s="269" t="s">
        <v>45</v>
      </c>
      <c r="C104" s="268" t="s">
        <v>145</v>
      </c>
      <c r="D104" s="262">
        <v>45316</v>
      </c>
      <c r="E104" s="261">
        <v>418.6</v>
      </c>
      <c r="F104" s="261">
        <v>417.7166666666667</v>
      </c>
      <c r="G104" s="263">
        <v>409.93333333333339</v>
      </c>
      <c r="H104" s="263">
        <v>401.26666666666671</v>
      </c>
      <c r="I104" s="263">
        <v>393.48333333333341</v>
      </c>
      <c r="J104" s="263">
        <v>426.38333333333338</v>
      </c>
      <c r="K104" s="263">
        <v>434.16666666666669</v>
      </c>
      <c r="L104" s="263">
        <v>442.83333333333337</v>
      </c>
      <c r="M104" s="264">
        <v>425.5</v>
      </c>
      <c r="N104" s="264">
        <v>409.05</v>
      </c>
      <c r="O104" s="264">
        <v>14026375</v>
      </c>
      <c r="P104" s="265">
        <v>-1.5822479498311625E-2</v>
      </c>
    </row>
    <row r="105" spans="1:16" ht="12.75" customHeight="1">
      <c r="A105" s="256">
        <v>95</v>
      </c>
      <c r="B105" s="269" t="s">
        <v>84</v>
      </c>
      <c r="C105" s="261" t="s">
        <v>146</v>
      </c>
      <c r="D105" s="262">
        <v>45316</v>
      </c>
      <c r="E105" s="261">
        <v>460.8</v>
      </c>
      <c r="F105" s="261">
        <v>459.23333333333335</v>
      </c>
      <c r="G105" s="263">
        <v>455.41666666666669</v>
      </c>
      <c r="H105" s="263">
        <v>450.03333333333336</v>
      </c>
      <c r="I105" s="263">
        <v>446.2166666666667</v>
      </c>
      <c r="J105" s="263">
        <v>464.61666666666667</v>
      </c>
      <c r="K105" s="263">
        <v>468.43333333333328</v>
      </c>
      <c r="L105" s="263">
        <v>473.81666666666666</v>
      </c>
      <c r="M105" s="264">
        <v>463.05</v>
      </c>
      <c r="N105" s="264">
        <v>453.85</v>
      </c>
      <c r="O105" s="264">
        <v>20142000</v>
      </c>
      <c r="P105" s="265">
        <v>1.9898517560441747E-3</v>
      </c>
    </row>
    <row r="106" spans="1:16" ht="12.75" customHeight="1">
      <c r="A106" s="256">
        <v>96</v>
      </c>
      <c r="B106" s="269" t="s">
        <v>117</v>
      </c>
      <c r="C106" s="268" t="s">
        <v>147</v>
      </c>
      <c r="D106" s="262">
        <v>45316</v>
      </c>
      <c r="E106" s="261">
        <v>259.95</v>
      </c>
      <c r="F106" s="261">
        <v>258.79999999999995</v>
      </c>
      <c r="G106" s="263">
        <v>254.44999999999993</v>
      </c>
      <c r="H106" s="263">
        <v>248.95</v>
      </c>
      <c r="I106" s="263">
        <v>244.59999999999997</v>
      </c>
      <c r="J106" s="263">
        <v>264.2999999999999</v>
      </c>
      <c r="K106" s="263">
        <v>268.64999999999992</v>
      </c>
      <c r="L106" s="263">
        <v>274.14999999999986</v>
      </c>
      <c r="M106" s="264">
        <v>263.14999999999998</v>
      </c>
      <c r="N106" s="264">
        <v>253.3</v>
      </c>
      <c r="O106" s="264">
        <v>23985900</v>
      </c>
      <c r="P106" s="265">
        <v>-2.4070796460176992E-2</v>
      </c>
    </row>
    <row r="107" spans="1:16" ht="12.75" customHeight="1">
      <c r="A107" s="256">
        <v>97</v>
      </c>
      <c r="B107" s="269" t="s">
        <v>49</v>
      </c>
      <c r="C107" s="266" t="s">
        <v>148</v>
      </c>
      <c r="D107" s="262">
        <v>45316</v>
      </c>
      <c r="E107" s="261">
        <v>2582.1999999999998</v>
      </c>
      <c r="F107" s="261">
        <v>2592.1</v>
      </c>
      <c r="G107" s="263">
        <v>2558.4499999999998</v>
      </c>
      <c r="H107" s="263">
        <v>2534.6999999999998</v>
      </c>
      <c r="I107" s="263">
        <v>2501.0499999999997</v>
      </c>
      <c r="J107" s="263">
        <v>2615.85</v>
      </c>
      <c r="K107" s="263">
        <v>2649.5000000000005</v>
      </c>
      <c r="L107" s="263">
        <v>2673.25</v>
      </c>
      <c r="M107" s="264">
        <v>2625.75</v>
      </c>
      <c r="N107" s="264">
        <v>2568.35</v>
      </c>
      <c r="O107" s="264">
        <v>1202700</v>
      </c>
      <c r="P107" s="265">
        <v>2.401021711366539E-2</v>
      </c>
    </row>
    <row r="108" spans="1:16" ht="12.75" customHeight="1">
      <c r="A108" s="256">
        <v>98</v>
      </c>
      <c r="B108" s="269" t="s">
        <v>45</v>
      </c>
      <c r="C108" s="268" t="s">
        <v>149</v>
      </c>
      <c r="D108" s="262">
        <v>45316</v>
      </c>
      <c r="E108" s="261">
        <v>3089.95</v>
      </c>
      <c r="F108" s="261">
        <v>3054.9333333333329</v>
      </c>
      <c r="G108" s="263">
        <v>3013.8666666666659</v>
      </c>
      <c r="H108" s="263">
        <v>2937.7833333333328</v>
      </c>
      <c r="I108" s="263">
        <v>2896.7166666666658</v>
      </c>
      <c r="J108" s="263">
        <v>3131.016666666666</v>
      </c>
      <c r="K108" s="263">
        <v>3172.0833333333326</v>
      </c>
      <c r="L108" s="263">
        <v>3248.1666666666661</v>
      </c>
      <c r="M108" s="264">
        <v>3096</v>
      </c>
      <c r="N108" s="264">
        <v>2978.85</v>
      </c>
      <c r="O108" s="264">
        <v>4882200</v>
      </c>
      <c r="P108" s="265">
        <v>2.3779567186713639E-2</v>
      </c>
    </row>
    <row r="109" spans="1:16" ht="12.75" customHeight="1">
      <c r="A109" s="256">
        <v>99</v>
      </c>
      <c r="B109" s="269" t="s">
        <v>45</v>
      </c>
      <c r="C109" s="261" t="s">
        <v>150</v>
      </c>
      <c r="D109" s="262">
        <v>45316</v>
      </c>
      <c r="E109" s="261">
        <v>1648</v>
      </c>
      <c r="F109" s="261">
        <v>1640.2166666666665</v>
      </c>
      <c r="G109" s="263">
        <v>1630.583333333333</v>
      </c>
      <c r="H109" s="263">
        <v>1613.1666666666665</v>
      </c>
      <c r="I109" s="263">
        <v>1603.5333333333331</v>
      </c>
      <c r="J109" s="263">
        <v>1657.633333333333</v>
      </c>
      <c r="K109" s="263">
        <v>1667.2666666666667</v>
      </c>
      <c r="L109" s="263">
        <v>1684.6833333333329</v>
      </c>
      <c r="M109" s="264">
        <v>1649.85</v>
      </c>
      <c r="N109" s="264">
        <v>1622.8</v>
      </c>
      <c r="O109" s="264">
        <v>16120000</v>
      </c>
      <c r="P109" s="265">
        <v>5.9863900851441533E-2</v>
      </c>
    </row>
    <row r="110" spans="1:16" ht="12.75" customHeight="1">
      <c r="A110" s="256">
        <v>100</v>
      </c>
      <c r="B110" s="269" t="s">
        <v>63</v>
      </c>
      <c r="C110" s="261" t="s">
        <v>151</v>
      </c>
      <c r="D110" s="262">
        <v>45316</v>
      </c>
      <c r="E110" s="261">
        <v>214.95</v>
      </c>
      <c r="F110" s="261">
        <v>215.81666666666669</v>
      </c>
      <c r="G110" s="263">
        <v>211.38333333333338</v>
      </c>
      <c r="H110" s="263">
        <v>207.81666666666669</v>
      </c>
      <c r="I110" s="263">
        <v>203.38333333333338</v>
      </c>
      <c r="J110" s="263">
        <v>219.38333333333338</v>
      </c>
      <c r="K110" s="263">
        <v>223.81666666666672</v>
      </c>
      <c r="L110" s="263">
        <v>227.38333333333338</v>
      </c>
      <c r="M110" s="264">
        <v>220.25</v>
      </c>
      <c r="N110" s="264">
        <v>212.25</v>
      </c>
      <c r="O110" s="264">
        <v>101129600</v>
      </c>
      <c r="P110" s="265">
        <v>-1.8803193244045655E-2</v>
      </c>
    </row>
    <row r="111" spans="1:16" ht="12.75" customHeight="1">
      <c r="A111" s="256">
        <v>101</v>
      </c>
      <c r="B111" s="269" t="s">
        <v>79</v>
      </c>
      <c r="C111" s="261" t="s">
        <v>152</v>
      </c>
      <c r="D111" s="262">
        <v>45316</v>
      </c>
      <c r="E111" s="261">
        <v>1525.45</v>
      </c>
      <c r="F111" s="261">
        <v>1524.8999999999999</v>
      </c>
      <c r="G111" s="263">
        <v>1507.8499999999997</v>
      </c>
      <c r="H111" s="263">
        <v>1490.2499999999998</v>
      </c>
      <c r="I111" s="263">
        <v>1473.1999999999996</v>
      </c>
      <c r="J111" s="263">
        <v>1542.4999999999998</v>
      </c>
      <c r="K111" s="263">
        <v>1559.55</v>
      </c>
      <c r="L111" s="263">
        <v>1577.1499999999999</v>
      </c>
      <c r="M111" s="264">
        <v>1541.95</v>
      </c>
      <c r="N111" s="264">
        <v>1507.3</v>
      </c>
      <c r="O111" s="264">
        <v>30532000</v>
      </c>
      <c r="P111" s="265">
        <v>-1.595772510856485E-3</v>
      </c>
    </row>
    <row r="112" spans="1:16" ht="12.75" customHeight="1">
      <c r="A112" s="256">
        <v>102</v>
      </c>
      <c r="B112" s="269" t="s">
        <v>87</v>
      </c>
      <c r="C112" s="261" t="s">
        <v>154</v>
      </c>
      <c r="D112" s="262">
        <v>45316</v>
      </c>
      <c r="E112" s="261">
        <v>131.19999999999999</v>
      </c>
      <c r="F112" s="261">
        <v>130.78333333333333</v>
      </c>
      <c r="G112" s="263">
        <v>129.21666666666667</v>
      </c>
      <c r="H112" s="263">
        <v>127.23333333333335</v>
      </c>
      <c r="I112" s="263">
        <v>125.66666666666669</v>
      </c>
      <c r="J112" s="263">
        <v>132.76666666666665</v>
      </c>
      <c r="K112" s="263">
        <v>134.33333333333331</v>
      </c>
      <c r="L112" s="263">
        <v>136.31666666666663</v>
      </c>
      <c r="M112" s="264">
        <v>132.35</v>
      </c>
      <c r="N112" s="264">
        <v>128.80000000000001</v>
      </c>
      <c r="O112" s="264">
        <v>134852250</v>
      </c>
      <c r="P112" s="265">
        <v>-2.150689777148921E-2</v>
      </c>
    </row>
    <row r="113" spans="1:16" ht="12.75" customHeight="1">
      <c r="A113" s="256">
        <v>103</v>
      </c>
      <c r="B113" s="269" t="s">
        <v>84</v>
      </c>
      <c r="C113" s="261" t="s">
        <v>155</v>
      </c>
      <c r="D113" s="262">
        <v>45316</v>
      </c>
      <c r="E113" s="261">
        <v>1121.2</v>
      </c>
      <c r="F113" s="261">
        <v>1115.1166666666668</v>
      </c>
      <c r="G113" s="263">
        <v>1106.0833333333335</v>
      </c>
      <c r="H113" s="263">
        <v>1090.9666666666667</v>
      </c>
      <c r="I113" s="263">
        <v>1081.9333333333334</v>
      </c>
      <c r="J113" s="263">
        <v>1130.2333333333336</v>
      </c>
      <c r="K113" s="263">
        <v>1139.2666666666669</v>
      </c>
      <c r="L113" s="263">
        <v>1154.3833333333337</v>
      </c>
      <c r="M113" s="264">
        <v>1124.1500000000001</v>
      </c>
      <c r="N113" s="264">
        <v>1100</v>
      </c>
      <c r="O113" s="264">
        <v>2078050</v>
      </c>
      <c r="P113" s="265">
        <v>1.4276649746192893E-2</v>
      </c>
    </row>
    <row r="114" spans="1:16" ht="12.75" customHeight="1">
      <c r="A114" s="256">
        <v>104</v>
      </c>
      <c r="B114" s="269" t="s">
        <v>43</v>
      </c>
      <c r="C114" s="268" t="s">
        <v>156</v>
      </c>
      <c r="D114" s="262">
        <v>45316</v>
      </c>
      <c r="E114" s="261">
        <v>946.25</v>
      </c>
      <c r="F114" s="261">
        <v>934.58333333333337</v>
      </c>
      <c r="G114" s="263">
        <v>920.16666666666674</v>
      </c>
      <c r="H114" s="263">
        <v>894.08333333333337</v>
      </c>
      <c r="I114" s="263">
        <v>879.66666666666674</v>
      </c>
      <c r="J114" s="263">
        <v>960.66666666666674</v>
      </c>
      <c r="K114" s="263">
        <v>975.08333333333348</v>
      </c>
      <c r="L114" s="263">
        <v>1001.1666666666667</v>
      </c>
      <c r="M114" s="264">
        <v>949</v>
      </c>
      <c r="N114" s="264">
        <v>908.5</v>
      </c>
      <c r="O114" s="264">
        <v>19049625</v>
      </c>
      <c r="P114" s="265">
        <v>6.0706455542021927E-2</v>
      </c>
    </row>
    <row r="115" spans="1:16" ht="12.75" customHeight="1">
      <c r="A115" s="256">
        <v>105</v>
      </c>
      <c r="B115" s="269" t="s">
        <v>45</v>
      </c>
      <c r="C115" s="261" t="s">
        <v>157</v>
      </c>
      <c r="D115" s="262">
        <v>45316</v>
      </c>
      <c r="E115" s="261">
        <v>465.4</v>
      </c>
      <c r="F115" s="261">
        <v>465.11666666666662</v>
      </c>
      <c r="G115" s="263">
        <v>462.08333333333326</v>
      </c>
      <c r="H115" s="263">
        <v>458.76666666666665</v>
      </c>
      <c r="I115" s="263">
        <v>455.73333333333329</v>
      </c>
      <c r="J115" s="263">
        <v>468.43333333333322</v>
      </c>
      <c r="K115" s="263">
        <v>471.46666666666664</v>
      </c>
      <c r="L115" s="263">
        <v>474.78333333333319</v>
      </c>
      <c r="M115" s="264">
        <v>468.15</v>
      </c>
      <c r="N115" s="264">
        <v>461.8</v>
      </c>
      <c r="O115" s="264">
        <v>82724800</v>
      </c>
      <c r="P115" s="265">
        <v>1.8959027216649257E-2</v>
      </c>
    </row>
    <row r="116" spans="1:16" ht="12.75" customHeight="1">
      <c r="A116" s="256">
        <v>106</v>
      </c>
      <c r="B116" s="269" t="s">
        <v>59</v>
      </c>
      <c r="C116" s="261" t="s">
        <v>158</v>
      </c>
      <c r="D116" s="262">
        <v>45316</v>
      </c>
      <c r="E116" s="261">
        <v>733.65</v>
      </c>
      <c r="F116" s="261">
        <v>728.23333333333323</v>
      </c>
      <c r="G116" s="263">
        <v>721.41666666666652</v>
      </c>
      <c r="H116" s="263">
        <v>709.18333333333328</v>
      </c>
      <c r="I116" s="263">
        <v>702.36666666666656</v>
      </c>
      <c r="J116" s="263">
        <v>740.46666666666647</v>
      </c>
      <c r="K116" s="263">
        <v>747.2833333333333</v>
      </c>
      <c r="L116" s="263">
        <v>759.51666666666642</v>
      </c>
      <c r="M116" s="264">
        <v>735.05</v>
      </c>
      <c r="N116" s="264">
        <v>716</v>
      </c>
      <c r="O116" s="264">
        <v>24202500</v>
      </c>
      <c r="P116" s="265">
        <v>1.0330578512396694E-4</v>
      </c>
    </row>
    <row r="117" spans="1:16" ht="12.75" customHeight="1">
      <c r="A117" s="256">
        <v>107</v>
      </c>
      <c r="B117" s="269" t="s">
        <v>132</v>
      </c>
      <c r="C117" s="261" t="s">
        <v>159</v>
      </c>
      <c r="D117" s="262">
        <v>45316</v>
      </c>
      <c r="E117" s="261">
        <v>4070.65</v>
      </c>
      <c r="F117" s="261">
        <v>4063.3833333333337</v>
      </c>
      <c r="G117" s="263">
        <v>4032.8166666666675</v>
      </c>
      <c r="H117" s="263">
        <v>3994.983333333334</v>
      </c>
      <c r="I117" s="263">
        <v>3964.4166666666679</v>
      </c>
      <c r="J117" s="263">
        <v>4101.2166666666672</v>
      </c>
      <c r="K117" s="263">
        <v>4131.7833333333338</v>
      </c>
      <c r="L117" s="263">
        <v>4169.6166666666668</v>
      </c>
      <c r="M117" s="264">
        <v>4093.95</v>
      </c>
      <c r="N117" s="264">
        <v>4025.55</v>
      </c>
      <c r="O117" s="264">
        <v>788500</v>
      </c>
      <c r="P117" s="265">
        <v>0.12804005722460657</v>
      </c>
    </row>
    <row r="118" spans="1:16" ht="12.75" customHeight="1">
      <c r="A118" s="256">
        <v>108</v>
      </c>
      <c r="B118" s="269" t="s">
        <v>49</v>
      </c>
      <c r="C118" s="266" t="s">
        <v>160</v>
      </c>
      <c r="D118" s="262">
        <v>45316</v>
      </c>
      <c r="E118" s="261">
        <v>831.5</v>
      </c>
      <c r="F118" s="261">
        <v>825.80000000000007</v>
      </c>
      <c r="G118" s="263">
        <v>818.80000000000018</v>
      </c>
      <c r="H118" s="263">
        <v>806.10000000000014</v>
      </c>
      <c r="I118" s="263">
        <v>799.10000000000025</v>
      </c>
      <c r="J118" s="263">
        <v>838.50000000000011</v>
      </c>
      <c r="K118" s="263">
        <v>845.49999999999989</v>
      </c>
      <c r="L118" s="263">
        <v>858.2</v>
      </c>
      <c r="M118" s="264">
        <v>832.8</v>
      </c>
      <c r="N118" s="264">
        <v>813.1</v>
      </c>
      <c r="O118" s="264">
        <v>17700525</v>
      </c>
      <c r="P118" s="265">
        <v>1.2197475585749025E-2</v>
      </c>
    </row>
    <row r="119" spans="1:16" ht="12.75" customHeight="1">
      <c r="A119" s="256">
        <v>109</v>
      </c>
      <c r="B119" s="269" t="s">
        <v>132</v>
      </c>
      <c r="C119" s="261" t="s">
        <v>161</v>
      </c>
      <c r="D119" s="262">
        <v>45316</v>
      </c>
      <c r="E119" s="261">
        <v>524.15</v>
      </c>
      <c r="F119" s="261">
        <v>521.68333333333328</v>
      </c>
      <c r="G119" s="263">
        <v>517.26666666666654</v>
      </c>
      <c r="H119" s="263">
        <v>510.38333333333321</v>
      </c>
      <c r="I119" s="263">
        <v>505.96666666666647</v>
      </c>
      <c r="J119" s="263">
        <v>528.56666666666661</v>
      </c>
      <c r="K119" s="263">
        <v>532.98333333333335</v>
      </c>
      <c r="L119" s="263">
        <v>539.86666666666667</v>
      </c>
      <c r="M119" s="264">
        <v>526.1</v>
      </c>
      <c r="N119" s="264">
        <v>514.79999999999995</v>
      </c>
      <c r="O119" s="264">
        <v>22415000</v>
      </c>
      <c r="P119" s="265">
        <v>9.4892548144013395E-4</v>
      </c>
    </row>
    <row r="120" spans="1:16" ht="12.75" customHeight="1">
      <c r="A120" s="256">
        <v>110</v>
      </c>
      <c r="B120" s="269" t="s">
        <v>45</v>
      </c>
      <c r="C120" s="261" t="s">
        <v>162</v>
      </c>
      <c r="D120" s="262">
        <v>45316</v>
      </c>
      <c r="E120" s="261">
        <v>1829.5</v>
      </c>
      <c r="F120" s="261">
        <v>1829.45</v>
      </c>
      <c r="G120" s="263">
        <v>1819.1000000000001</v>
      </c>
      <c r="H120" s="263">
        <v>1808.7</v>
      </c>
      <c r="I120" s="263">
        <v>1798.3500000000001</v>
      </c>
      <c r="J120" s="263">
        <v>1839.8500000000001</v>
      </c>
      <c r="K120" s="263">
        <v>1850.2</v>
      </c>
      <c r="L120" s="263">
        <v>1860.6000000000001</v>
      </c>
      <c r="M120" s="264">
        <v>1839.8</v>
      </c>
      <c r="N120" s="264">
        <v>1819.05</v>
      </c>
      <c r="O120" s="264">
        <v>28742000</v>
      </c>
      <c r="P120" s="265">
        <v>3.5732818265682656E-2</v>
      </c>
    </row>
    <row r="121" spans="1:16" ht="12.75" customHeight="1">
      <c r="A121" s="256">
        <v>111</v>
      </c>
      <c r="B121" s="269" t="s">
        <v>63</v>
      </c>
      <c r="C121" s="261" t="s">
        <v>163</v>
      </c>
      <c r="D121" s="262">
        <v>45316</v>
      </c>
      <c r="E121" s="261">
        <v>166.05</v>
      </c>
      <c r="F121" s="261">
        <v>165.13333333333335</v>
      </c>
      <c r="G121" s="263">
        <v>163.6166666666667</v>
      </c>
      <c r="H121" s="263">
        <v>161.18333333333334</v>
      </c>
      <c r="I121" s="263">
        <v>159.66666666666669</v>
      </c>
      <c r="J121" s="263">
        <v>167.56666666666672</v>
      </c>
      <c r="K121" s="263">
        <v>169.08333333333337</v>
      </c>
      <c r="L121" s="263">
        <v>171.51666666666674</v>
      </c>
      <c r="M121" s="264">
        <v>166.65</v>
      </c>
      <c r="N121" s="264">
        <v>162.69999999999999</v>
      </c>
      <c r="O121" s="264">
        <v>41991882</v>
      </c>
      <c r="P121" s="265">
        <v>-1.2279596977329974E-2</v>
      </c>
    </row>
    <row r="122" spans="1:16" ht="12.75" customHeight="1">
      <c r="A122" s="256">
        <v>112</v>
      </c>
      <c r="B122" s="269" t="s">
        <v>68</v>
      </c>
      <c r="C122" s="261" t="s">
        <v>164</v>
      </c>
      <c r="D122" s="262">
        <v>45316</v>
      </c>
      <c r="E122" s="261">
        <v>2510.9499999999998</v>
      </c>
      <c r="F122" s="261">
        <v>2517.35</v>
      </c>
      <c r="G122" s="263">
        <v>2476.5</v>
      </c>
      <c r="H122" s="263">
        <v>2442.0500000000002</v>
      </c>
      <c r="I122" s="263">
        <v>2401.2000000000003</v>
      </c>
      <c r="J122" s="263">
        <v>2551.7999999999997</v>
      </c>
      <c r="K122" s="263">
        <v>2592.6499999999992</v>
      </c>
      <c r="L122" s="263">
        <v>2627.0999999999995</v>
      </c>
      <c r="M122" s="264">
        <v>2558.1999999999998</v>
      </c>
      <c r="N122" s="264">
        <v>2482.9</v>
      </c>
      <c r="O122" s="264">
        <v>1361100</v>
      </c>
      <c r="P122" s="265">
        <v>-1.8602638979017955E-2</v>
      </c>
    </row>
    <row r="123" spans="1:16" ht="12.75" customHeight="1">
      <c r="A123" s="256">
        <v>113</v>
      </c>
      <c r="B123" s="269" t="s">
        <v>45</v>
      </c>
      <c r="C123" s="261" t="s">
        <v>165</v>
      </c>
      <c r="D123" s="262">
        <v>45316</v>
      </c>
      <c r="E123" s="261">
        <v>421.15</v>
      </c>
      <c r="F123" s="261">
        <v>423.26666666666665</v>
      </c>
      <c r="G123" s="263">
        <v>414.63333333333333</v>
      </c>
      <c r="H123" s="263">
        <v>408.11666666666667</v>
      </c>
      <c r="I123" s="263">
        <v>399.48333333333335</v>
      </c>
      <c r="J123" s="263">
        <v>429.7833333333333</v>
      </c>
      <c r="K123" s="263">
        <v>438.41666666666663</v>
      </c>
      <c r="L123" s="263">
        <v>444.93333333333328</v>
      </c>
      <c r="M123" s="264">
        <v>431.9</v>
      </c>
      <c r="N123" s="264">
        <v>416.75</v>
      </c>
      <c r="O123" s="264">
        <v>13785300</v>
      </c>
      <c r="P123" s="265">
        <v>-6.1282019855374431E-3</v>
      </c>
    </row>
    <row r="124" spans="1:16" ht="12.75" customHeight="1">
      <c r="A124" s="256">
        <v>114</v>
      </c>
      <c r="B124" s="269" t="s">
        <v>43</v>
      </c>
      <c r="C124" s="266" t="s">
        <v>166</v>
      </c>
      <c r="D124" s="262">
        <v>45316</v>
      </c>
      <c r="E124" s="261">
        <v>568.85</v>
      </c>
      <c r="F124" s="261">
        <v>565.35</v>
      </c>
      <c r="G124" s="263">
        <v>559.65000000000009</v>
      </c>
      <c r="H124" s="263">
        <v>550.45000000000005</v>
      </c>
      <c r="I124" s="263">
        <v>544.75000000000011</v>
      </c>
      <c r="J124" s="263">
        <v>574.55000000000007</v>
      </c>
      <c r="K124" s="263">
        <v>580.25000000000011</v>
      </c>
      <c r="L124" s="263">
        <v>589.45000000000005</v>
      </c>
      <c r="M124" s="264">
        <v>571.04999999999995</v>
      </c>
      <c r="N124" s="264">
        <v>556.15</v>
      </c>
      <c r="O124" s="264">
        <v>16954000</v>
      </c>
      <c r="P124" s="265">
        <v>7.0829890213670171E-4</v>
      </c>
    </row>
    <row r="125" spans="1:16" ht="12.75" customHeight="1">
      <c r="A125" s="256">
        <v>115</v>
      </c>
      <c r="B125" s="269" t="s">
        <v>68</v>
      </c>
      <c r="C125" s="261" t="s">
        <v>167</v>
      </c>
      <c r="D125" s="262">
        <v>45316</v>
      </c>
      <c r="E125" s="261">
        <v>3561.8</v>
      </c>
      <c r="F125" s="261">
        <v>3554.65</v>
      </c>
      <c r="G125" s="263">
        <v>3535.05</v>
      </c>
      <c r="H125" s="263">
        <v>3508.3</v>
      </c>
      <c r="I125" s="263">
        <v>3488.7000000000003</v>
      </c>
      <c r="J125" s="263">
        <v>3581.4</v>
      </c>
      <c r="K125" s="263">
        <v>3600.9999999999995</v>
      </c>
      <c r="L125" s="263">
        <v>3627.75</v>
      </c>
      <c r="M125" s="264">
        <v>3574.25</v>
      </c>
      <c r="N125" s="264">
        <v>3527.9</v>
      </c>
      <c r="O125" s="264">
        <v>10681500</v>
      </c>
      <c r="P125" s="265">
        <v>-2.6051879657123648E-3</v>
      </c>
    </row>
    <row r="126" spans="1:16" ht="12.75" customHeight="1">
      <c r="A126" s="256">
        <v>116</v>
      </c>
      <c r="B126" s="269" t="s">
        <v>41</v>
      </c>
      <c r="C126" s="261" t="s">
        <v>168</v>
      </c>
      <c r="D126" s="262">
        <v>45316</v>
      </c>
      <c r="E126" s="261">
        <v>5975.8</v>
      </c>
      <c r="F126" s="261">
        <v>5953.5999999999995</v>
      </c>
      <c r="G126" s="263">
        <v>5922.1999999999989</v>
      </c>
      <c r="H126" s="263">
        <v>5868.5999999999995</v>
      </c>
      <c r="I126" s="263">
        <v>5837.1999999999989</v>
      </c>
      <c r="J126" s="263">
        <v>6007.1999999999989</v>
      </c>
      <c r="K126" s="263">
        <v>6038.5999999999985</v>
      </c>
      <c r="L126" s="263">
        <v>6092.1999999999989</v>
      </c>
      <c r="M126" s="264">
        <v>5985</v>
      </c>
      <c r="N126" s="264">
        <v>5900</v>
      </c>
      <c r="O126" s="264">
        <v>1552500</v>
      </c>
      <c r="P126" s="265">
        <v>-3.613335816725647E-2</v>
      </c>
    </row>
    <row r="127" spans="1:16" ht="12.75" customHeight="1">
      <c r="A127" s="256">
        <v>117</v>
      </c>
      <c r="B127" s="269" t="s">
        <v>87</v>
      </c>
      <c r="C127" s="261" t="s">
        <v>169</v>
      </c>
      <c r="D127" s="262">
        <v>45316</v>
      </c>
      <c r="E127" s="261">
        <v>5364.85</v>
      </c>
      <c r="F127" s="261">
        <v>5328.0333333333338</v>
      </c>
      <c r="G127" s="263">
        <v>5274.1666666666679</v>
      </c>
      <c r="H127" s="263">
        <v>5183.4833333333345</v>
      </c>
      <c r="I127" s="263">
        <v>5129.6166666666686</v>
      </c>
      <c r="J127" s="263">
        <v>5418.7166666666672</v>
      </c>
      <c r="K127" s="263">
        <v>5472.5833333333339</v>
      </c>
      <c r="L127" s="263">
        <v>5563.2666666666664</v>
      </c>
      <c r="M127" s="264">
        <v>5381.9</v>
      </c>
      <c r="N127" s="264">
        <v>5237.3500000000004</v>
      </c>
      <c r="O127" s="264">
        <v>661800</v>
      </c>
      <c r="P127" s="265">
        <v>1.7527675276752766E-2</v>
      </c>
    </row>
    <row r="128" spans="1:16" ht="12.75" customHeight="1">
      <c r="A128" s="256">
        <v>118</v>
      </c>
      <c r="B128" s="269" t="s">
        <v>87</v>
      </c>
      <c r="C128" s="261" t="s">
        <v>170</v>
      </c>
      <c r="D128" s="262">
        <v>45316</v>
      </c>
      <c r="E128" s="261">
        <v>1409.25</v>
      </c>
      <c r="F128" s="261">
        <v>1406.7</v>
      </c>
      <c r="G128" s="263">
        <v>1397.5500000000002</v>
      </c>
      <c r="H128" s="263">
        <v>1385.8500000000001</v>
      </c>
      <c r="I128" s="263">
        <v>1376.7000000000003</v>
      </c>
      <c r="J128" s="263">
        <v>1418.4</v>
      </c>
      <c r="K128" s="263">
        <v>1427.5500000000002</v>
      </c>
      <c r="L128" s="263">
        <v>1439.25</v>
      </c>
      <c r="M128" s="264">
        <v>1415.85</v>
      </c>
      <c r="N128" s="264">
        <v>1395</v>
      </c>
      <c r="O128" s="264">
        <v>9153650</v>
      </c>
      <c r="P128" s="265">
        <v>-3.700619853825516E-3</v>
      </c>
    </row>
    <row r="129" spans="1:16" ht="12.75" customHeight="1">
      <c r="A129" s="256">
        <v>119</v>
      </c>
      <c r="B129" s="269" t="s">
        <v>43</v>
      </c>
      <c r="C129" s="261" t="s">
        <v>171</v>
      </c>
      <c r="D129" s="262">
        <v>45316</v>
      </c>
      <c r="E129" s="261">
        <v>1638.95</v>
      </c>
      <c r="F129" s="261">
        <v>1637.8166666666666</v>
      </c>
      <c r="G129" s="263">
        <v>1625.1333333333332</v>
      </c>
      <c r="H129" s="263">
        <v>1611.3166666666666</v>
      </c>
      <c r="I129" s="263">
        <v>1598.6333333333332</v>
      </c>
      <c r="J129" s="263">
        <v>1651.6333333333332</v>
      </c>
      <c r="K129" s="263">
        <v>1664.3166666666666</v>
      </c>
      <c r="L129" s="263">
        <v>1678.1333333333332</v>
      </c>
      <c r="M129" s="264">
        <v>1650.5</v>
      </c>
      <c r="N129" s="264">
        <v>1624</v>
      </c>
      <c r="O129" s="264">
        <v>14466550</v>
      </c>
      <c r="P129" s="265">
        <v>-2.3172174080957784E-3</v>
      </c>
    </row>
    <row r="130" spans="1:16" ht="12.75" customHeight="1">
      <c r="A130" s="256">
        <v>120</v>
      </c>
      <c r="B130" s="269" t="s">
        <v>56</v>
      </c>
      <c r="C130" s="261" t="s">
        <v>172</v>
      </c>
      <c r="D130" s="262">
        <v>45316</v>
      </c>
      <c r="E130" s="261">
        <v>268.8</v>
      </c>
      <c r="F130" s="261">
        <v>269.39999999999998</v>
      </c>
      <c r="G130" s="263">
        <v>265.79999999999995</v>
      </c>
      <c r="H130" s="263">
        <v>262.79999999999995</v>
      </c>
      <c r="I130" s="263">
        <v>259.19999999999993</v>
      </c>
      <c r="J130" s="263">
        <v>272.39999999999998</v>
      </c>
      <c r="K130" s="263">
        <v>276</v>
      </c>
      <c r="L130" s="263">
        <v>279</v>
      </c>
      <c r="M130" s="264">
        <v>273</v>
      </c>
      <c r="N130" s="264">
        <v>266.39999999999998</v>
      </c>
      <c r="O130" s="264">
        <v>32644000</v>
      </c>
      <c r="P130" s="265">
        <v>2.576671694318753E-2</v>
      </c>
    </row>
    <row r="131" spans="1:16" ht="12.75" customHeight="1">
      <c r="A131" s="256">
        <v>121</v>
      </c>
      <c r="B131" s="269" t="s">
        <v>68</v>
      </c>
      <c r="C131" s="261" t="s">
        <v>173</v>
      </c>
      <c r="D131" s="262">
        <v>45316</v>
      </c>
      <c r="E131" s="261">
        <v>168.4</v>
      </c>
      <c r="F131" s="261">
        <v>169.15</v>
      </c>
      <c r="G131" s="263">
        <v>162.65</v>
      </c>
      <c r="H131" s="263">
        <v>156.9</v>
      </c>
      <c r="I131" s="263">
        <v>150.4</v>
      </c>
      <c r="J131" s="263">
        <v>174.9</v>
      </c>
      <c r="K131" s="263">
        <v>181.4</v>
      </c>
      <c r="L131" s="263">
        <v>187.15</v>
      </c>
      <c r="M131" s="264">
        <v>175.65</v>
      </c>
      <c r="N131" s="264">
        <v>163.4</v>
      </c>
      <c r="O131" s="264">
        <v>58926000</v>
      </c>
      <c r="P131" s="265">
        <v>-1.1474584801207851E-2</v>
      </c>
    </row>
    <row r="132" spans="1:16" ht="12.75" customHeight="1">
      <c r="A132" s="256">
        <v>122</v>
      </c>
      <c r="B132" s="269" t="s">
        <v>68</v>
      </c>
      <c r="C132" s="261" t="s">
        <v>174</v>
      </c>
      <c r="D132" s="262">
        <v>45316</v>
      </c>
      <c r="E132" s="261">
        <v>533.85</v>
      </c>
      <c r="F132" s="261">
        <v>533.4</v>
      </c>
      <c r="G132" s="263">
        <v>530.04999999999995</v>
      </c>
      <c r="H132" s="263">
        <v>526.25</v>
      </c>
      <c r="I132" s="263">
        <v>522.9</v>
      </c>
      <c r="J132" s="263">
        <v>537.19999999999993</v>
      </c>
      <c r="K132" s="263">
        <v>540.55000000000007</v>
      </c>
      <c r="L132" s="263">
        <v>544.34999999999991</v>
      </c>
      <c r="M132" s="264">
        <v>536.75</v>
      </c>
      <c r="N132" s="264">
        <v>529.6</v>
      </c>
      <c r="O132" s="264">
        <v>12300000</v>
      </c>
      <c r="P132" s="265">
        <v>-9.4704290684190177E-3</v>
      </c>
    </row>
    <row r="133" spans="1:16" ht="12.75" customHeight="1">
      <c r="A133" s="256">
        <v>123</v>
      </c>
      <c r="B133" s="269" t="s">
        <v>59</v>
      </c>
      <c r="C133" s="261" t="s">
        <v>175</v>
      </c>
      <c r="D133" s="262">
        <v>45316</v>
      </c>
      <c r="E133" s="261">
        <v>10054.450000000001</v>
      </c>
      <c r="F133" s="261">
        <v>10043.5</v>
      </c>
      <c r="G133" s="263">
        <v>9997.2999999999993</v>
      </c>
      <c r="H133" s="263">
        <v>9940.15</v>
      </c>
      <c r="I133" s="263">
        <v>9893.9499999999989</v>
      </c>
      <c r="J133" s="263">
        <v>10100.65</v>
      </c>
      <c r="K133" s="263">
        <v>10146.85</v>
      </c>
      <c r="L133" s="263">
        <v>10204</v>
      </c>
      <c r="M133" s="264">
        <v>10089.700000000001</v>
      </c>
      <c r="N133" s="264">
        <v>9986.35</v>
      </c>
      <c r="O133" s="264">
        <v>3450950</v>
      </c>
      <c r="P133" s="265">
        <v>6.8564092838699327E-3</v>
      </c>
    </row>
    <row r="134" spans="1:16" ht="12.75" customHeight="1">
      <c r="A134" s="256">
        <v>124</v>
      </c>
      <c r="B134" s="269" t="s">
        <v>56</v>
      </c>
      <c r="C134" s="261" t="s">
        <v>176</v>
      </c>
      <c r="D134" s="262">
        <v>45316</v>
      </c>
      <c r="E134" s="261">
        <v>1123.0999999999999</v>
      </c>
      <c r="F134" s="261">
        <v>1118.7</v>
      </c>
      <c r="G134" s="263">
        <v>1103.4000000000001</v>
      </c>
      <c r="H134" s="263">
        <v>1083.7</v>
      </c>
      <c r="I134" s="263">
        <v>1068.4000000000001</v>
      </c>
      <c r="J134" s="263">
        <v>1138.4000000000001</v>
      </c>
      <c r="K134" s="263">
        <v>1153.6999999999998</v>
      </c>
      <c r="L134" s="263">
        <v>1173.4000000000001</v>
      </c>
      <c r="M134" s="264">
        <v>1134</v>
      </c>
      <c r="N134" s="264">
        <v>1099</v>
      </c>
      <c r="O134" s="264">
        <v>8903300</v>
      </c>
      <c r="P134" s="265">
        <v>1.857932249539521E-2</v>
      </c>
    </row>
    <row r="135" spans="1:16" ht="12.75" customHeight="1">
      <c r="A135" s="256">
        <v>125</v>
      </c>
      <c r="B135" s="269" t="s">
        <v>59</v>
      </c>
      <c r="C135" s="261" t="s">
        <v>177</v>
      </c>
      <c r="D135" s="262">
        <v>45316</v>
      </c>
      <c r="E135" s="261">
        <v>3079.9</v>
      </c>
      <c r="F135" s="261">
        <v>3084.8000000000006</v>
      </c>
      <c r="G135" s="263">
        <v>3047.4000000000015</v>
      </c>
      <c r="H135" s="263">
        <v>3014.900000000001</v>
      </c>
      <c r="I135" s="263">
        <v>2977.5000000000018</v>
      </c>
      <c r="J135" s="263">
        <v>3117.3000000000011</v>
      </c>
      <c r="K135" s="263">
        <v>3154.7</v>
      </c>
      <c r="L135" s="263">
        <v>3187.2000000000007</v>
      </c>
      <c r="M135" s="264">
        <v>3122.2</v>
      </c>
      <c r="N135" s="264">
        <v>3052.3</v>
      </c>
      <c r="O135" s="264">
        <v>2424400</v>
      </c>
      <c r="P135" s="265">
        <v>3.0607039619112396E-2</v>
      </c>
    </row>
    <row r="136" spans="1:16" ht="12.75" customHeight="1">
      <c r="A136" s="256">
        <v>126</v>
      </c>
      <c r="B136" s="269" t="s">
        <v>45</v>
      </c>
      <c r="C136" s="268" t="s">
        <v>178</v>
      </c>
      <c r="D136" s="262">
        <v>45316</v>
      </c>
      <c r="E136" s="261">
        <v>1613.4</v>
      </c>
      <c r="F136" s="261">
        <v>1627.5833333333333</v>
      </c>
      <c r="G136" s="263">
        <v>1589.8666666666666</v>
      </c>
      <c r="H136" s="263">
        <v>1566.3333333333333</v>
      </c>
      <c r="I136" s="263">
        <v>1528.6166666666666</v>
      </c>
      <c r="J136" s="263">
        <v>1651.1166666666666</v>
      </c>
      <c r="K136" s="263">
        <v>1688.8333333333333</v>
      </c>
      <c r="L136" s="263">
        <v>1712.3666666666666</v>
      </c>
      <c r="M136" s="264">
        <v>1665.3</v>
      </c>
      <c r="N136" s="264">
        <v>1604.05</v>
      </c>
      <c r="O136" s="264">
        <v>1634800</v>
      </c>
      <c r="P136" s="265">
        <v>4.1008660213958228E-2</v>
      </c>
    </row>
    <row r="137" spans="1:16" ht="12.75" customHeight="1">
      <c r="A137" s="256">
        <v>127</v>
      </c>
      <c r="B137" s="269" t="s">
        <v>43</v>
      </c>
      <c r="C137" s="268" t="s">
        <v>179</v>
      </c>
      <c r="D137" s="262">
        <v>45316</v>
      </c>
      <c r="E137" s="261">
        <v>932.95</v>
      </c>
      <c r="F137" s="261">
        <v>938.7166666666667</v>
      </c>
      <c r="G137" s="263">
        <v>920.43333333333339</v>
      </c>
      <c r="H137" s="263">
        <v>907.91666666666674</v>
      </c>
      <c r="I137" s="263">
        <v>889.63333333333344</v>
      </c>
      <c r="J137" s="263">
        <v>951.23333333333335</v>
      </c>
      <c r="K137" s="263">
        <v>969.51666666666665</v>
      </c>
      <c r="L137" s="263">
        <v>982.0333333333333</v>
      </c>
      <c r="M137" s="264">
        <v>957</v>
      </c>
      <c r="N137" s="264">
        <v>926.2</v>
      </c>
      <c r="O137" s="264">
        <v>6152800</v>
      </c>
      <c r="P137" s="265">
        <v>1.3019138133055592E-3</v>
      </c>
    </row>
    <row r="138" spans="1:16" ht="12.75" customHeight="1">
      <c r="A138" s="256">
        <v>128</v>
      </c>
      <c r="B138" s="269" t="s">
        <v>68</v>
      </c>
      <c r="C138" s="261" t="s">
        <v>180</v>
      </c>
      <c r="D138" s="262">
        <v>45316</v>
      </c>
      <c r="E138" s="261">
        <v>1184.75</v>
      </c>
      <c r="F138" s="261">
        <v>1185.6333333333334</v>
      </c>
      <c r="G138" s="263">
        <v>1172.7666666666669</v>
      </c>
      <c r="H138" s="263">
        <v>1160.7833333333335</v>
      </c>
      <c r="I138" s="263">
        <v>1147.916666666667</v>
      </c>
      <c r="J138" s="263">
        <v>1197.6166666666668</v>
      </c>
      <c r="K138" s="263">
        <v>1210.4833333333331</v>
      </c>
      <c r="L138" s="263">
        <v>1222.4666666666667</v>
      </c>
      <c r="M138" s="264">
        <v>1198.5</v>
      </c>
      <c r="N138" s="264">
        <v>1173.6500000000001</v>
      </c>
      <c r="O138" s="264">
        <v>2692000</v>
      </c>
      <c r="P138" s="265">
        <v>-1.55061439438268E-2</v>
      </c>
    </row>
    <row r="139" spans="1:16" ht="12.75" customHeight="1">
      <c r="A139" s="256">
        <v>129</v>
      </c>
      <c r="B139" s="269" t="s">
        <v>84</v>
      </c>
      <c r="C139" s="261" t="s">
        <v>181</v>
      </c>
      <c r="D139" s="262">
        <v>45316</v>
      </c>
      <c r="E139" s="261">
        <v>109.65</v>
      </c>
      <c r="F139" s="261">
        <v>108.60000000000001</v>
      </c>
      <c r="G139" s="263">
        <v>106.70000000000002</v>
      </c>
      <c r="H139" s="263">
        <v>103.75000000000001</v>
      </c>
      <c r="I139" s="263">
        <v>101.85000000000002</v>
      </c>
      <c r="J139" s="263">
        <v>111.55000000000001</v>
      </c>
      <c r="K139" s="263">
        <v>113.45000000000002</v>
      </c>
      <c r="L139" s="263">
        <v>116.4</v>
      </c>
      <c r="M139" s="264">
        <v>110.5</v>
      </c>
      <c r="N139" s="264">
        <v>105.65</v>
      </c>
      <c r="O139" s="264">
        <v>117675400</v>
      </c>
      <c r="P139" s="265">
        <v>3.0272891154348232E-2</v>
      </c>
    </row>
    <row r="140" spans="1:16" ht="12.75" customHeight="1">
      <c r="A140" s="256">
        <v>130</v>
      </c>
      <c r="B140" s="269" t="s">
        <v>56</v>
      </c>
      <c r="C140" s="266" t="s">
        <v>182</v>
      </c>
      <c r="D140" s="262">
        <v>45316</v>
      </c>
      <c r="E140" s="261">
        <v>2570.35</v>
      </c>
      <c r="F140" s="261">
        <v>2561.2166666666667</v>
      </c>
      <c r="G140" s="263">
        <v>2539.1333333333332</v>
      </c>
      <c r="H140" s="263">
        <v>2507.9166666666665</v>
      </c>
      <c r="I140" s="263">
        <v>2485.833333333333</v>
      </c>
      <c r="J140" s="263">
        <v>2592.4333333333334</v>
      </c>
      <c r="K140" s="263">
        <v>2614.5166666666664</v>
      </c>
      <c r="L140" s="263">
        <v>2645.7333333333336</v>
      </c>
      <c r="M140" s="264">
        <v>2583.3000000000002</v>
      </c>
      <c r="N140" s="264">
        <v>2530</v>
      </c>
      <c r="O140" s="264">
        <v>2346850</v>
      </c>
      <c r="P140" s="265">
        <v>3.4173533688802715E-2</v>
      </c>
    </row>
    <row r="141" spans="1:16" ht="12.75" customHeight="1">
      <c r="A141" s="256">
        <v>131</v>
      </c>
      <c r="B141" s="269" t="s">
        <v>87</v>
      </c>
      <c r="C141" s="261" t="s">
        <v>183</v>
      </c>
      <c r="D141" s="262">
        <v>45316</v>
      </c>
      <c r="E141" s="261">
        <v>132556.70000000001</v>
      </c>
      <c r="F141" s="261">
        <v>132064.15</v>
      </c>
      <c r="G141" s="263">
        <v>131294.15</v>
      </c>
      <c r="H141" s="263">
        <v>130031.6</v>
      </c>
      <c r="I141" s="263">
        <v>129261.6</v>
      </c>
      <c r="J141" s="263">
        <v>133326.69999999998</v>
      </c>
      <c r="K141" s="263">
        <v>134096.69999999998</v>
      </c>
      <c r="L141" s="263">
        <v>135359.24999999997</v>
      </c>
      <c r="M141" s="264">
        <v>132834.15</v>
      </c>
      <c r="N141" s="264">
        <v>130801.60000000001</v>
      </c>
      <c r="O141" s="264">
        <v>41310</v>
      </c>
      <c r="P141" s="265">
        <v>1.8240078876016762E-2</v>
      </c>
    </row>
    <row r="142" spans="1:16" ht="12.75" customHeight="1">
      <c r="A142" s="256">
        <v>132</v>
      </c>
      <c r="B142" s="269" t="s">
        <v>56</v>
      </c>
      <c r="C142" s="261" t="s">
        <v>184</v>
      </c>
      <c r="D142" s="262">
        <v>45316</v>
      </c>
      <c r="E142" s="261">
        <v>1470.1</v>
      </c>
      <c r="F142" s="261">
        <v>1469.1666666666667</v>
      </c>
      <c r="G142" s="263">
        <v>1452.3333333333335</v>
      </c>
      <c r="H142" s="263">
        <v>1434.5666666666668</v>
      </c>
      <c r="I142" s="263">
        <v>1417.7333333333336</v>
      </c>
      <c r="J142" s="263">
        <v>1486.9333333333334</v>
      </c>
      <c r="K142" s="263">
        <v>1503.7666666666669</v>
      </c>
      <c r="L142" s="263">
        <v>1521.5333333333333</v>
      </c>
      <c r="M142" s="264">
        <v>1486</v>
      </c>
      <c r="N142" s="264">
        <v>1451.4</v>
      </c>
      <c r="O142" s="264">
        <v>6812300</v>
      </c>
      <c r="P142" s="265">
        <v>2.2284582370419279E-2</v>
      </c>
    </row>
    <row r="143" spans="1:16" ht="12.75" customHeight="1">
      <c r="A143" s="256">
        <v>133</v>
      </c>
      <c r="B143" s="269" t="s">
        <v>68</v>
      </c>
      <c r="C143" s="261" t="s">
        <v>185</v>
      </c>
      <c r="D143" s="262">
        <v>45316</v>
      </c>
      <c r="E143" s="261">
        <v>131.44999999999999</v>
      </c>
      <c r="F143" s="261">
        <v>130.98333333333332</v>
      </c>
      <c r="G143" s="263">
        <v>128.16666666666663</v>
      </c>
      <c r="H143" s="263">
        <v>124.88333333333331</v>
      </c>
      <c r="I143" s="263">
        <v>122.06666666666662</v>
      </c>
      <c r="J143" s="263">
        <v>134.26666666666665</v>
      </c>
      <c r="K143" s="263">
        <v>137.08333333333331</v>
      </c>
      <c r="L143" s="263">
        <v>140.36666666666665</v>
      </c>
      <c r="M143" s="264">
        <v>133.80000000000001</v>
      </c>
      <c r="N143" s="264">
        <v>127.7</v>
      </c>
      <c r="O143" s="264">
        <v>75787500</v>
      </c>
      <c r="P143" s="265">
        <v>-4.5888018128599752E-2</v>
      </c>
    </row>
    <row r="144" spans="1:16" ht="12.75" customHeight="1">
      <c r="A144" s="256">
        <v>134</v>
      </c>
      <c r="B144" s="269" t="s">
        <v>132</v>
      </c>
      <c r="C144" s="261" t="s">
        <v>186</v>
      </c>
      <c r="D144" s="262">
        <v>45316</v>
      </c>
      <c r="E144" s="261">
        <v>5256.15</v>
      </c>
      <c r="F144" s="261">
        <v>5254.7</v>
      </c>
      <c r="G144" s="263">
        <v>5197.0999999999995</v>
      </c>
      <c r="H144" s="263">
        <v>5138.0499999999993</v>
      </c>
      <c r="I144" s="263">
        <v>5080.4499999999989</v>
      </c>
      <c r="J144" s="263">
        <v>5313.75</v>
      </c>
      <c r="K144" s="263">
        <v>5371.35</v>
      </c>
      <c r="L144" s="263">
        <v>5430.4000000000005</v>
      </c>
      <c r="M144" s="264">
        <v>5312.3</v>
      </c>
      <c r="N144" s="264">
        <v>5195.6499999999996</v>
      </c>
      <c r="O144" s="264">
        <v>1282800</v>
      </c>
      <c r="P144" s="265">
        <v>-2.7186895688772608E-2</v>
      </c>
    </row>
    <row r="145" spans="1:16" ht="12.75" customHeight="1">
      <c r="A145" s="256">
        <v>135</v>
      </c>
      <c r="B145" s="269" t="s">
        <v>45</v>
      </c>
      <c r="C145" s="261" t="s">
        <v>187</v>
      </c>
      <c r="D145" s="262">
        <v>45316</v>
      </c>
      <c r="E145" s="261">
        <v>3503.6</v>
      </c>
      <c r="F145" s="261">
        <v>3503.2999999999997</v>
      </c>
      <c r="G145" s="263">
        <v>3467.2999999999993</v>
      </c>
      <c r="H145" s="263">
        <v>3430.9999999999995</v>
      </c>
      <c r="I145" s="263">
        <v>3394.9999999999991</v>
      </c>
      <c r="J145" s="263">
        <v>3539.5999999999995</v>
      </c>
      <c r="K145" s="263">
        <v>3575.6000000000004</v>
      </c>
      <c r="L145" s="263">
        <v>3611.8999999999996</v>
      </c>
      <c r="M145" s="264">
        <v>3539.3</v>
      </c>
      <c r="N145" s="264">
        <v>3467</v>
      </c>
      <c r="O145" s="264">
        <v>1459350</v>
      </c>
      <c r="P145" s="265">
        <v>2.335121489428842E-2</v>
      </c>
    </row>
    <row r="146" spans="1:16" ht="12.75" customHeight="1">
      <c r="A146" s="256">
        <v>136</v>
      </c>
      <c r="B146" s="269" t="s">
        <v>39</v>
      </c>
      <c r="C146" s="261" t="s">
        <v>188</v>
      </c>
      <c r="D146" s="262">
        <v>45316</v>
      </c>
      <c r="E146" s="261">
        <v>2590.8000000000002</v>
      </c>
      <c r="F146" s="261">
        <v>2601.0333333333333</v>
      </c>
      <c r="G146" s="263">
        <v>2571.6166666666668</v>
      </c>
      <c r="H146" s="263">
        <v>2552.4333333333334</v>
      </c>
      <c r="I146" s="263">
        <v>2523.0166666666669</v>
      </c>
      <c r="J146" s="263">
        <v>2620.2166666666667</v>
      </c>
      <c r="K146" s="263">
        <v>2649.6333333333337</v>
      </c>
      <c r="L146" s="263">
        <v>2668.8166666666666</v>
      </c>
      <c r="M146" s="264">
        <v>2630.45</v>
      </c>
      <c r="N146" s="264">
        <v>2581.85</v>
      </c>
      <c r="O146" s="264">
        <v>5960000</v>
      </c>
      <c r="P146" s="265">
        <v>3.8617036107625818E-2</v>
      </c>
    </row>
    <row r="147" spans="1:16" ht="12.75" customHeight="1">
      <c r="A147" s="256">
        <v>137</v>
      </c>
      <c r="B147" s="269" t="s">
        <v>59</v>
      </c>
      <c r="C147" s="261" t="s">
        <v>189</v>
      </c>
      <c r="D147" s="262">
        <v>45316</v>
      </c>
      <c r="E147" s="261">
        <v>211.5</v>
      </c>
      <c r="F147" s="261">
        <v>212.71666666666667</v>
      </c>
      <c r="G147" s="263">
        <v>208.48333333333335</v>
      </c>
      <c r="H147" s="263">
        <v>205.46666666666667</v>
      </c>
      <c r="I147" s="263">
        <v>201.23333333333335</v>
      </c>
      <c r="J147" s="263">
        <v>215.73333333333335</v>
      </c>
      <c r="K147" s="263">
        <v>219.96666666666664</v>
      </c>
      <c r="L147" s="263">
        <v>222.98333333333335</v>
      </c>
      <c r="M147" s="264">
        <v>216.95</v>
      </c>
      <c r="N147" s="264">
        <v>209.7</v>
      </c>
      <c r="O147" s="264">
        <v>86643000</v>
      </c>
      <c r="P147" s="265">
        <v>2.8251001335113483E-2</v>
      </c>
    </row>
    <row r="148" spans="1:16" ht="12.75" customHeight="1">
      <c r="A148" s="256">
        <v>138</v>
      </c>
      <c r="B148" s="269" t="s">
        <v>132</v>
      </c>
      <c r="C148" s="261" t="s">
        <v>191</v>
      </c>
      <c r="D148" s="262">
        <v>45316</v>
      </c>
      <c r="E148" s="261">
        <v>314.05</v>
      </c>
      <c r="F148" s="261">
        <v>314.18333333333334</v>
      </c>
      <c r="G148" s="263">
        <v>308.26666666666665</v>
      </c>
      <c r="H148" s="263">
        <v>302.48333333333329</v>
      </c>
      <c r="I148" s="263">
        <v>296.56666666666661</v>
      </c>
      <c r="J148" s="263">
        <v>319.9666666666667</v>
      </c>
      <c r="K148" s="263">
        <v>325.88333333333333</v>
      </c>
      <c r="L148" s="263">
        <v>331.66666666666674</v>
      </c>
      <c r="M148" s="264">
        <v>320.10000000000002</v>
      </c>
      <c r="N148" s="264">
        <v>308.39999999999998</v>
      </c>
      <c r="O148" s="264">
        <v>102492000</v>
      </c>
      <c r="P148" s="265">
        <v>-1.1401122750159153E-2</v>
      </c>
    </row>
    <row r="149" spans="1:16" ht="12.75" customHeight="1">
      <c r="A149" s="256">
        <v>139</v>
      </c>
      <c r="B149" s="269" t="s">
        <v>190</v>
      </c>
      <c r="C149" s="261" t="s">
        <v>192</v>
      </c>
      <c r="D149" s="262">
        <v>45316</v>
      </c>
      <c r="E149" s="261">
        <v>1526.7</v>
      </c>
      <c r="F149" s="261">
        <v>1522.45</v>
      </c>
      <c r="G149" s="263">
        <v>1504.9</v>
      </c>
      <c r="H149" s="263">
        <v>1483.1000000000001</v>
      </c>
      <c r="I149" s="263">
        <v>1465.5500000000002</v>
      </c>
      <c r="J149" s="263">
        <v>1544.25</v>
      </c>
      <c r="K149" s="263">
        <v>1561.7999999999997</v>
      </c>
      <c r="L149" s="263">
        <v>1583.6</v>
      </c>
      <c r="M149" s="264">
        <v>1540</v>
      </c>
      <c r="N149" s="264">
        <v>1500.65</v>
      </c>
      <c r="O149" s="264">
        <v>6422500</v>
      </c>
      <c r="P149" s="265">
        <v>-8.8581613913794963E-3</v>
      </c>
    </row>
    <row r="150" spans="1:16" ht="12.75" customHeight="1">
      <c r="A150" s="256">
        <v>140</v>
      </c>
      <c r="B150" s="269" t="s">
        <v>108</v>
      </c>
      <c r="C150" s="266" t="s">
        <v>193</v>
      </c>
      <c r="D150" s="262">
        <v>45316</v>
      </c>
      <c r="E150" s="261">
        <v>4356.3</v>
      </c>
      <c r="F150" s="261">
        <v>4347.1833333333334</v>
      </c>
      <c r="G150" s="263">
        <v>4312.1166666666668</v>
      </c>
      <c r="H150" s="263">
        <v>4267.9333333333334</v>
      </c>
      <c r="I150" s="263">
        <v>4232.8666666666668</v>
      </c>
      <c r="J150" s="263">
        <v>4391.3666666666668</v>
      </c>
      <c r="K150" s="263">
        <v>4426.4333333333343</v>
      </c>
      <c r="L150" s="263">
        <v>4470.6166666666668</v>
      </c>
      <c r="M150" s="264">
        <v>4382.25</v>
      </c>
      <c r="N150" s="264">
        <v>4303</v>
      </c>
      <c r="O150" s="264">
        <v>821000</v>
      </c>
      <c r="P150" s="265">
        <v>-2.5634939473059577E-2</v>
      </c>
    </row>
    <row r="151" spans="1:16" ht="12.75" customHeight="1">
      <c r="A151" s="256">
        <v>141</v>
      </c>
      <c r="B151" s="269" t="s">
        <v>87</v>
      </c>
      <c r="C151" s="268" t="s">
        <v>194</v>
      </c>
      <c r="D151" s="262">
        <v>45316</v>
      </c>
      <c r="E151" s="261">
        <v>212.9</v>
      </c>
      <c r="F151" s="261">
        <v>213.08333333333334</v>
      </c>
      <c r="G151" s="263">
        <v>209.91666666666669</v>
      </c>
      <c r="H151" s="263">
        <v>206.93333333333334</v>
      </c>
      <c r="I151" s="263">
        <v>203.76666666666668</v>
      </c>
      <c r="J151" s="263">
        <v>216.06666666666669</v>
      </c>
      <c r="K151" s="263">
        <v>219.23333333333338</v>
      </c>
      <c r="L151" s="263">
        <v>222.2166666666667</v>
      </c>
      <c r="M151" s="264">
        <v>216.25</v>
      </c>
      <c r="N151" s="264">
        <v>210.1</v>
      </c>
      <c r="O151" s="264">
        <v>58858800</v>
      </c>
      <c r="P151" s="265">
        <v>-1.8741976893453145E-2</v>
      </c>
    </row>
    <row r="152" spans="1:16" ht="12.75" customHeight="1">
      <c r="A152" s="256">
        <v>142</v>
      </c>
      <c r="B152" s="269" t="s">
        <v>84</v>
      </c>
      <c r="C152" s="261" t="s">
        <v>195</v>
      </c>
      <c r="D152" s="262">
        <v>45316</v>
      </c>
      <c r="E152" s="261">
        <v>37191.599999999999</v>
      </c>
      <c r="F152" s="261">
        <v>36863.366666666669</v>
      </c>
      <c r="G152" s="263">
        <v>36437.133333333339</v>
      </c>
      <c r="H152" s="263">
        <v>35682.666666666672</v>
      </c>
      <c r="I152" s="263">
        <v>35256.433333333342</v>
      </c>
      <c r="J152" s="263">
        <v>37617.833333333336</v>
      </c>
      <c r="K152" s="263">
        <v>38044.066666666673</v>
      </c>
      <c r="L152" s="263">
        <v>38798.533333333333</v>
      </c>
      <c r="M152" s="264">
        <v>37289.599999999999</v>
      </c>
      <c r="N152" s="264">
        <v>36108.9</v>
      </c>
      <c r="O152" s="264">
        <v>174000</v>
      </c>
      <c r="P152" s="265">
        <v>-1.5447292480054321E-2</v>
      </c>
    </row>
    <row r="153" spans="1:16" ht="12.75" customHeight="1">
      <c r="A153" s="256">
        <v>143</v>
      </c>
      <c r="B153" s="269" t="s">
        <v>47</v>
      </c>
      <c r="C153" s="261" t="s">
        <v>196</v>
      </c>
      <c r="D153" s="262">
        <v>45316</v>
      </c>
      <c r="E153" s="261">
        <v>923.15</v>
      </c>
      <c r="F153" s="261">
        <v>917.5</v>
      </c>
      <c r="G153" s="263">
        <v>906.2</v>
      </c>
      <c r="H153" s="263">
        <v>889.25</v>
      </c>
      <c r="I153" s="263">
        <v>877.95</v>
      </c>
      <c r="J153" s="263">
        <v>934.45</v>
      </c>
      <c r="K153" s="263">
        <v>945.75</v>
      </c>
      <c r="L153" s="263">
        <v>962.7</v>
      </c>
      <c r="M153" s="264">
        <v>928.8</v>
      </c>
      <c r="N153" s="264">
        <v>900.55</v>
      </c>
      <c r="O153" s="264">
        <v>14001750</v>
      </c>
      <c r="P153" s="265">
        <v>-2.4964746435472921E-2</v>
      </c>
    </row>
    <row r="154" spans="1:16" ht="12.75" customHeight="1">
      <c r="A154" s="256">
        <v>144</v>
      </c>
      <c r="B154" s="269" t="s">
        <v>43</v>
      </c>
      <c r="C154" s="261" t="s">
        <v>197</v>
      </c>
      <c r="D154" s="262">
        <v>45316</v>
      </c>
      <c r="E154" s="261">
        <v>7339.55</v>
      </c>
      <c r="F154" s="261">
        <v>7302.8</v>
      </c>
      <c r="G154" s="263">
        <v>7247</v>
      </c>
      <c r="H154" s="263">
        <v>7154.45</v>
      </c>
      <c r="I154" s="263">
        <v>7098.65</v>
      </c>
      <c r="J154" s="263">
        <v>7395.35</v>
      </c>
      <c r="K154" s="263">
        <v>7451.1500000000015</v>
      </c>
      <c r="L154" s="263">
        <v>7543.7000000000007</v>
      </c>
      <c r="M154" s="264">
        <v>7358.6</v>
      </c>
      <c r="N154" s="264">
        <v>7210.25</v>
      </c>
      <c r="O154" s="264">
        <v>1811200</v>
      </c>
      <c r="P154" s="265">
        <v>1.2409167132476244E-2</v>
      </c>
    </row>
    <row r="155" spans="1:16" ht="12.75" customHeight="1">
      <c r="A155" s="256">
        <v>145</v>
      </c>
      <c r="B155" s="269" t="s">
        <v>87</v>
      </c>
      <c r="C155" s="266" t="s">
        <v>198</v>
      </c>
      <c r="D155" s="262">
        <v>45316</v>
      </c>
      <c r="E155" s="261">
        <v>235.3</v>
      </c>
      <c r="F155" s="261">
        <v>233.33333333333334</v>
      </c>
      <c r="G155" s="263">
        <v>230.11666666666667</v>
      </c>
      <c r="H155" s="263">
        <v>224.93333333333334</v>
      </c>
      <c r="I155" s="263">
        <v>221.71666666666667</v>
      </c>
      <c r="J155" s="263">
        <v>238.51666666666668</v>
      </c>
      <c r="K155" s="263">
        <v>241.73333333333332</v>
      </c>
      <c r="L155" s="263">
        <v>246.91666666666669</v>
      </c>
      <c r="M155" s="264">
        <v>236.55</v>
      </c>
      <c r="N155" s="264">
        <v>228.15</v>
      </c>
      <c r="O155" s="264">
        <v>35838000</v>
      </c>
      <c r="P155" s="265">
        <v>4.7986665496973419E-2</v>
      </c>
    </row>
    <row r="156" spans="1:16" ht="12.75" customHeight="1">
      <c r="A156" s="256">
        <v>146</v>
      </c>
      <c r="B156" s="269" t="s">
        <v>84</v>
      </c>
      <c r="C156" s="261" t="s">
        <v>199</v>
      </c>
      <c r="D156" s="262">
        <v>45316</v>
      </c>
      <c r="E156" s="261">
        <v>392.35</v>
      </c>
      <c r="F156" s="261">
        <v>390.0333333333333</v>
      </c>
      <c r="G156" s="263">
        <v>383.66666666666663</v>
      </c>
      <c r="H156" s="263">
        <v>374.98333333333335</v>
      </c>
      <c r="I156" s="263">
        <v>368.61666666666667</v>
      </c>
      <c r="J156" s="263">
        <v>398.71666666666658</v>
      </c>
      <c r="K156" s="263">
        <v>405.08333333333326</v>
      </c>
      <c r="L156" s="263">
        <v>413.76666666666654</v>
      </c>
      <c r="M156" s="264">
        <v>396.4</v>
      </c>
      <c r="N156" s="264">
        <v>381.35</v>
      </c>
      <c r="O156" s="264">
        <v>71238000</v>
      </c>
      <c r="P156" s="265">
        <v>3.4934497816593887E-3</v>
      </c>
    </row>
    <row r="157" spans="1:16" ht="12.75" customHeight="1">
      <c r="A157" s="256">
        <v>147</v>
      </c>
      <c r="B157" s="269" t="s">
        <v>68</v>
      </c>
      <c r="C157" s="261" t="s">
        <v>200</v>
      </c>
      <c r="D157" s="262">
        <v>45316</v>
      </c>
      <c r="E157" s="261">
        <v>2722</v>
      </c>
      <c r="F157" s="261">
        <v>2725.0166666666669</v>
      </c>
      <c r="G157" s="263">
        <v>2706.9833333333336</v>
      </c>
      <c r="H157" s="263">
        <v>2691.9666666666667</v>
      </c>
      <c r="I157" s="263">
        <v>2673.9333333333334</v>
      </c>
      <c r="J157" s="263">
        <v>2740.0333333333338</v>
      </c>
      <c r="K157" s="263">
        <v>2758.0666666666675</v>
      </c>
      <c r="L157" s="263">
        <v>2773.0833333333339</v>
      </c>
      <c r="M157" s="264">
        <v>2743.05</v>
      </c>
      <c r="N157" s="264">
        <v>2710</v>
      </c>
      <c r="O157" s="264">
        <v>3094250</v>
      </c>
      <c r="P157" s="265">
        <v>3.3236057068741893E-3</v>
      </c>
    </row>
    <row r="158" spans="1:16" ht="12.75" customHeight="1">
      <c r="A158" s="256">
        <v>148</v>
      </c>
      <c r="B158" s="269" t="s">
        <v>59</v>
      </c>
      <c r="C158" s="261" t="s">
        <v>201</v>
      </c>
      <c r="D158" s="262">
        <v>45316</v>
      </c>
      <c r="E158" s="261">
        <v>3470.3</v>
      </c>
      <c r="F158" s="261">
        <v>3461.4833333333336</v>
      </c>
      <c r="G158" s="263">
        <v>3441.9666666666672</v>
      </c>
      <c r="H158" s="263">
        <v>3413.6333333333337</v>
      </c>
      <c r="I158" s="263">
        <v>3394.1166666666672</v>
      </c>
      <c r="J158" s="263">
        <v>3489.8166666666671</v>
      </c>
      <c r="K158" s="263">
        <v>3509.3333333333335</v>
      </c>
      <c r="L158" s="263">
        <v>3537.666666666667</v>
      </c>
      <c r="M158" s="264">
        <v>3481</v>
      </c>
      <c r="N158" s="264">
        <v>3433.15</v>
      </c>
      <c r="O158" s="264">
        <v>2199000</v>
      </c>
      <c r="P158" s="265">
        <v>-1.2905397822915497E-2</v>
      </c>
    </row>
    <row r="159" spans="1:16" ht="12.75" customHeight="1">
      <c r="A159" s="256">
        <v>149</v>
      </c>
      <c r="B159" s="269" t="s">
        <v>39</v>
      </c>
      <c r="C159" s="261" t="s">
        <v>202</v>
      </c>
      <c r="D159" s="262">
        <v>45316</v>
      </c>
      <c r="E159" s="261">
        <v>94.85</v>
      </c>
      <c r="F159" s="261">
        <v>94.55</v>
      </c>
      <c r="G159" s="263">
        <v>93.75</v>
      </c>
      <c r="H159" s="263">
        <v>92.65</v>
      </c>
      <c r="I159" s="263">
        <v>91.850000000000009</v>
      </c>
      <c r="J159" s="263">
        <v>95.649999999999991</v>
      </c>
      <c r="K159" s="263">
        <v>96.449999999999974</v>
      </c>
      <c r="L159" s="263">
        <v>97.549999999999983</v>
      </c>
      <c r="M159" s="264">
        <v>95.35</v>
      </c>
      <c r="N159" s="264">
        <v>93.45</v>
      </c>
      <c r="O159" s="264">
        <v>234464000</v>
      </c>
      <c r="P159" s="265">
        <v>4.7997805814591335E-3</v>
      </c>
    </row>
    <row r="160" spans="1:16" ht="12.75" customHeight="1">
      <c r="A160" s="256">
        <v>150</v>
      </c>
      <c r="B160" s="269" t="s">
        <v>63</v>
      </c>
      <c r="C160" s="261" t="s">
        <v>203</v>
      </c>
      <c r="D160" s="262">
        <v>45316</v>
      </c>
      <c r="E160" s="261">
        <v>4938.75</v>
      </c>
      <c r="F160" s="261">
        <v>4951.8499999999995</v>
      </c>
      <c r="G160" s="263">
        <v>4863.6999999999989</v>
      </c>
      <c r="H160" s="263">
        <v>4788.6499999999996</v>
      </c>
      <c r="I160" s="263">
        <v>4700.4999999999991</v>
      </c>
      <c r="J160" s="263">
        <v>5026.8999999999987</v>
      </c>
      <c r="K160" s="263">
        <v>5115.0499999999984</v>
      </c>
      <c r="L160" s="263">
        <v>5190.0999999999985</v>
      </c>
      <c r="M160" s="264">
        <v>5040</v>
      </c>
      <c r="N160" s="264">
        <v>4876.8</v>
      </c>
      <c r="O160" s="264">
        <v>2529600</v>
      </c>
      <c r="P160" s="265">
        <v>6.1251887900654473E-2</v>
      </c>
    </row>
    <row r="161" spans="1:16" ht="12.75" customHeight="1">
      <c r="A161" s="256">
        <v>151</v>
      </c>
      <c r="B161" s="269" t="s">
        <v>45</v>
      </c>
      <c r="C161" s="268" t="s">
        <v>204</v>
      </c>
      <c r="D161" s="262">
        <v>45316</v>
      </c>
      <c r="E161" s="261">
        <v>240</v>
      </c>
      <c r="F161" s="261">
        <v>240.45000000000002</v>
      </c>
      <c r="G161" s="263">
        <v>238.10000000000002</v>
      </c>
      <c r="H161" s="263">
        <v>236.20000000000002</v>
      </c>
      <c r="I161" s="263">
        <v>233.85000000000002</v>
      </c>
      <c r="J161" s="263">
        <v>242.35000000000002</v>
      </c>
      <c r="K161" s="263">
        <v>244.7</v>
      </c>
      <c r="L161" s="263">
        <v>246.60000000000002</v>
      </c>
      <c r="M161" s="264">
        <v>242.8</v>
      </c>
      <c r="N161" s="264">
        <v>238.55</v>
      </c>
      <c r="O161" s="264">
        <v>74984400</v>
      </c>
      <c r="P161" s="265">
        <v>-2.4813895781637719E-2</v>
      </c>
    </row>
    <row r="162" spans="1:16" ht="12.75" customHeight="1">
      <c r="A162" s="256">
        <v>152</v>
      </c>
      <c r="B162" s="269" t="s">
        <v>190</v>
      </c>
      <c r="C162" s="261" t="s">
        <v>206</v>
      </c>
      <c r="D162" s="262">
        <v>45316</v>
      </c>
      <c r="E162" s="261">
        <v>1560.25</v>
      </c>
      <c r="F162" s="261">
        <v>1555.6833333333334</v>
      </c>
      <c r="G162" s="263">
        <v>1539.6166666666668</v>
      </c>
      <c r="H162" s="263">
        <v>1518.9833333333333</v>
      </c>
      <c r="I162" s="263">
        <v>1502.9166666666667</v>
      </c>
      <c r="J162" s="263">
        <v>1576.3166666666668</v>
      </c>
      <c r="K162" s="263">
        <v>1592.3833333333334</v>
      </c>
      <c r="L162" s="263">
        <v>1613.0166666666669</v>
      </c>
      <c r="M162" s="264">
        <v>1571.75</v>
      </c>
      <c r="N162" s="264">
        <v>1535.05</v>
      </c>
      <c r="O162" s="264">
        <v>6546595</v>
      </c>
      <c r="P162" s="265">
        <v>0.11007591442374051</v>
      </c>
    </row>
    <row r="163" spans="1:16" ht="12.75" customHeight="1">
      <c r="A163" s="256">
        <v>153</v>
      </c>
      <c r="B163" s="269" t="s">
        <v>205</v>
      </c>
      <c r="C163" s="261" t="s">
        <v>208</v>
      </c>
      <c r="D163" s="262">
        <v>45316</v>
      </c>
      <c r="E163" s="261">
        <v>979.35</v>
      </c>
      <c r="F163" s="261">
        <v>982.33333333333337</v>
      </c>
      <c r="G163" s="263">
        <v>972.56666666666672</v>
      </c>
      <c r="H163" s="263">
        <v>965.7833333333333</v>
      </c>
      <c r="I163" s="263">
        <v>956.01666666666665</v>
      </c>
      <c r="J163" s="263">
        <v>989.11666666666679</v>
      </c>
      <c r="K163" s="263">
        <v>998.88333333333344</v>
      </c>
      <c r="L163" s="263">
        <v>1005.6666666666669</v>
      </c>
      <c r="M163" s="264">
        <v>992.1</v>
      </c>
      <c r="N163" s="264">
        <v>975.55</v>
      </c>
      <c r="O163" s="264">
        <v>3679650</v>
      </c>
      <c r="P163" s="265">
        <v>6.8097705403404887E-2</v>
      </c>
    </row>
    <row r="164" spans="1:16" ht="12.75" customHeight="1">
      <c r="A164" s="256">
        <v>154</v>
      </c>
      <c r="B164" s="269" t="s">
        <v>49</v>
      </c>
      <c r="C164" s="261" t="s">
        <v>209</v>
      </c>
      <c r="D164" s="262">
        <v>45316</v>
      </c>
      <c r="E164" s="261">
        <v>285.14999999999998</v>
      </c>
      <c r="F164" s="261">
        <v>282.33333333333331</v>
      </c>
      <c r="G164" s="263">
        <v>276.51666666666665</v>
      </c>
      <c r="H164" s="263">
        <v>267.88333333333333</v>
      </c>
      <c r="I164" s="263">
        <v>262.06666666666666</v>
      </c>
      <c r="J164" s="263">
        <v>290.96666666666664</v>
      </c>
      <c r="K164" s="263">
        <v>296.78333333333336</v>
      </c>
      <c r="L164" s="263">
        <v>305.41666666666663</v>
      </c>
      <c r="M164" s="264">
        <v>288.14999999999998</v>
      </c>
      <c r="N164" s="264">
        <v>273.7</v>
      </c>
      <c r="O164" s="264">
        <v>59892500</v>
      </c>
      <c r="P164" s="265">
        <v>3.2362320089631989E-2</v>
      </c>
    </row>
    <row r="165" spans="1:16" ht="12.75" customHeight="1">
      <c r="A165" s="256">
        <v>155</v>
      </c>
      <c r="B165" s="269" t="s">
        <v>63</v>
      </c>
      <c r="C165" s="261" t="s">
        <v>210</v>
      </c>
      <c r="D165" s="262">
        <v>45316</v>
      </c>
      <c r="E165" s="261">
        <v>423.1</v>
      </c>
      <c r="F165" s="261">
        <v>421.48333333333329</v>
      </c>
      <c r="G165" s="263">
        <v>414.01666666666659</v>
      </c>
      <c r="H165" s="263">
        <v>404.93333333333328</v>
      </c>
      <c r="I165" s="263">
        <v>397.46666666666658</v>
      </c>
      <c r="J165" s="263">
        <v>430.56666666666661</v>
      </c>
      <c r="K165" s="263">
        <v>438.0333333333333</v>
      </c>
      <c r="L165" s="263">
        <v>447.11666666666662</v>
      </c>
      <c r="M165" s="264">
        <v>428.95</v>
      </c>
      <c r="N165" s="264">
        <v>412.4</v>
      </c>
      <c r="O165" s="264">
        <v>42196000</v>
      </c>
      <c r="P165" s="265">
        <v>2.3704546532024842E-4</v>
      </c>
    </row>
    <row r="166" spans="1:16" ht="12.75" customHeight="1">
      <c r="A166" s="256">
        <v>156</v>
      </c>
      <c r="B166" s="269" t="s">
        <v>190</v>
      </c>
      <c r="C166" s="261" t="s">
        <v>211</v>
      </c>
      <c r="D166" s="262">
        <v>45316</v>
      </c>
      <c r="E166" s="261">
        <v>2660.55</v>
      </c>
      <c r="F166" s="261">
        <v>2637.5</v>
      </c>
      <c r="G166" s="263">
        <v>2603.65</v>
      </c>
      <c r="H166" s="263">
        <v>2546.75</v>
      </c>
      <c r="I166" s="263">
        <v>2512.9</v>
      </c>
      <c r="J166" s="263">
        <v>2694.4</v>
      </c>
      <c r="K166" s="263">
        <v>2728.2500000000005</v>
      </c>
      <c r="L166" s="263">
        <v>2785.15</v>
      </c>
      <c r="M166" s="264">
        <v>2671.35</v>
      </c>
      <c r="N166" s="264">
        <v>2580.6</v>
      </c>
      <c r="O166" s="264">
        <v>34259750</v>
      </c>
      <c r="P166" s="265">
        <v>2.2869938421347265E-2</v>
      </c>
    </row>
    <row r="167" spans="1:16" ht="12.75" customHeight="1">
      <c r="A167" s="256">
        <v>157</v>
      </c>
      <c r="B167" s="269" t="s">
        <v>84</v>
      </c>
      <c r="C167" s="261" t="s">
        <v>212</v>
      </c>
      <c r="D167" s="262">
        <v>45316</v>
      </c>
      <c r="E167" s="261">
        <v>115.35</v>
      </c>
      <c r="F167" s="261">
        <v>114.53333333333335</v>
      </c>
      <c r="G167" s="263">
        <v>113.16666666666669</v>
      </c>
      <c r="H167" s="263">
        <v>110.98333333333333</v>
      </c>
      <c r="I167" s="263">
        <v>109.61666666666667</v>
      </c>
      <c r="J167" s="263">
        <v>116.7166666666667</v>
      </c>
      <c r="K167" s="263">
        <v>118.08333333333334</v>
      </c>
      <c r="L167" s="263">
        <v>120.26666666666671</v>
      </c>
      <c r="M167" s="264">
        <v>115.9</v>
      </c>
      <c r="N167" s="264">
        <v>112.35</v>
      </c>
      <c r="O167" s="264">
        <v>151456000</v>
      </c>
      <c r="P167" s="265">
        <v>-1.6825924387203987E-2</v>
      </c>
    </row>
    <row r="168" spans="1:16" ht="12.75" customHeight="1">
      <c r="A168" s="256">
        <v>158</v>
      </c>
      <c r="B168" s="269" t="s">
        <v>132</v>
      </c>
      <c r="C168" s="261" t="s">
        <v>213</v>
      </c>
      <c r="D168" s="262">
        <v>45316</v>
      </c>
      <c r="E168" s="261">
        <v>763.45</v>
      </c>
      <c r="F168" s="261">
        <v>760.55000000000007</v>
      </c>
      <c r="G168" s="263">
        <v>755.50000000000011</v>
      </c>
      <c r="H168" s="263">
        <v>747.55000000000007</v>
      </c>
      <c r="I168" s="263">
        <v>742.50000000000011</v>
      </c>
      <c r="J168" s="263">
        <v>768.50000000000011</v>
      </c>
      <c r="K168" s="263">
        <v>773.55000000000007</v>
      </c>
      <c r="L168" s="263">
        <v>781.50000000000011</v>
      </c>
      <c r="M168" s="264">
        <v>765.6</v>
      </c>
      <c r="N168" s="264">
        <v>752.6</v>
      </c>
      <c r="O168" s="264">
        <v>17467200</v>
      </c>
      <c r="P168" s="265">
        <v>2.6082052728041732E-2</v>
      </c>
    </row>
    <row r="169" spans="1:16" ht="12.75" customHeight="1">
      <c r="A169" s="256">
        <v>159</v>
      </c>
      <c r="B169" s="269" t="s">
        <v>63</v>
      </c>
      <c r="C169" s="266" t="s">
        <v>214</v>
      </c>
      <c r="D169" s="262">
        <v>45316</v>
      </c>
      <c r="E169" s="261">
        <v>1458.75</v>
      </c>
      <c r="F169" s="261">
        <v>1470.2333333333336</v>
      </c>
      <c r="G169" s="263">
        <v>1443.4166666666672</v>
      </c>
      <c r="H169" s="263">
        <v>1428.0833333333337</v>
      </c>
      <c r="I169" s="263">
        <v>1401.2666666666673</v>
      </c>
      <c r="J169" s="263">
        <v>1485.5666666666671</v>
      </c>
      <c r="K169" s="263">
        <v>1512.3833333333337</v>
      </c>
      <c r="L169" s="263">
        <v>1527.7166666666669</v>
      </c>
      <c r="M169" s="264">
        <v>1497.05</v>
      </c>
      <c r="N169" s="264">
        <v>1454.9</v>
      </c>
      <c r="O169" s="264">
        <v>7075500</v>
      </c>
      <c r="P169" s="265">
        <v>4.6478092068774263E-2</v>
      </c>
    </row>
    <row r="170" spans="1:16" ht="12.75" customHeight="1">
      <c r="A170" s="256">
        <v>160</v>
      </c>
      <c r="B170" s="269" t="s">
        <v>68</v>
      </c>
      <c r="C170" s="261" t="s">
        <v>215</v>
      </c>
      <c r="D170" s="262">
        <v>45316</v>
      </c>
      <c r="E170" s="261">
        <v>624.79999999999995</v>
      </c>
      <c r="F170" s="261">
        <v>624.23333333333335</v>
      </c>
      <c r="G170" s="263">
        <v>620.76666666666665</v>
      </c>
      <c r="H170" s="263">
        <v>616.73333333333335</v>
      </c>
      <c r="I170" s="263">
        <v>613.26666666666665</v>
      </c>
      <c r="J170" s="263">
        <v>628.26666666666665</v>
      </c>
      <c r="K170" s="263">
        <v>631.73333333333335</v>
      </c>
      <c r="L170" s="263">
        <v>635.76666666666665</v>
      </c>
      <c r="M170" s="264">
        <v>627.70000000000005</v>
      </c>
      <c r="N170" s="264">
        <v>620.20000000000005</v>
      </c>
      <c r="O170" s="264">
        <v>109365000</v>
      </c>
      <c r="P170" s="265">
        <v>5.5870937843943695E-2</v>
      </c>
    </row>
    <row r="171" spans="1:16" ht="12.75" customHeight="1">
      <c r="A171" s="256">
        <v>161</v>
      </c>
      <c r="B171" s="269" t="s">
        <v>63</v>
      </c>
      <c r="C171" s="261" t="s">
        <v>216</v>
      </c>
      <c r="D171" s="262">
        <v>45316</v>
      </c>
      <c r="E171" s="261">
        <v>26972.9</v>
      </c>
      <c r="F171" s="261">
        <v>27115.383333333331</v>
      </c>
      <c r="G171" s="263">
        <v>26767.516666666663</v>
      </c>
      <c r="H171" s="263">
        <v>26562.133333333331</v>
      </c>
      <c r="I171" s="263">
        <v>26214.266666666663</v>
      </c>
      <c r="J171" s="263">
        <v>27320.766666666663</v>
      </c>
      <c r="K171" s="263">
        <v>27668.633333333331</v>
      </c>
      <c r="L171" s="263">
        <v>27874.016666666663</v>
      </c>
      <c r="M171" s="264">
        <v>27463.25</v>
      </c>
      <c r="N171" s="264">
        <v>26910</v>
      </c>
      <c r="O171" s="264">
        <v>185000</v>
      </c>
      <c r="P171" s="265">
        <v>3.2942490228922393E-2</v>
      </c>
    </row>
    <row r="172" spans="1:16" ht="12.75" customHeight="1">
      <c r="A172" s="256">
        <v>162</v>
      </c>
      <c r="B172" s="269" t="s">
        <v>49</v>
      </c>
      <c r="C172" s="261" t="s">
        <v>217</v>
      </c>
      <c r="D172" s="262">
        <v>45316</v>
      </c>
      <c r="E172" s="261">
        <v>4188.1000000000004</v>
      </c>
      <c r="F172" s="261">
        <v>4193.2833333333338</v>
      </c>
      <c r="G172" s="263">
        <v>4152.5666666666675</v>
      </c>
      <c r="H172" s="263">
        <v>4117.0333333333338</v>
      </c>
      <c r="I172" s="263">
        <v>4076.3166666666675</v>
      </c>
      <c r="J172" s="263">
        <v>4228.8166666666675</v>
      </c>
      <c r="K172" s="263">
        <v>4269.5333333333328</v>
      </c>
      <c r="L172" s="263">
        <v>4305.0666666666675</v>
      </c>
      <c r="M172" s="264">
        <v>4234</v>
      </c>
      <c r="N172" s="264">
        <v>4157.75</v>
      </c>
      <c r="O172" s="264">
        <v>1652850</v>
      </c>
      <c r="P172" s="265">
        <v>-1.5369493342864802E-2</v>
      </c>
    </row>
    <row r="173" spans="1:16" ht="12.75" customHeight="1">
      <c r="A173" s="256">
        <v>163</v>
      </c>
      <c r="B173" s="269" t="s">
        <v>41</v>
      </c>
      <c r="C173" s="261" t="s">
        <v>218</v>
      </c>
      <c r="D173" s="262">
        <v>45316</v>
      </c>
      <c r="E173" s="261">
        <v>2306.4499999999998</v>
      </c>
      <c r="F173" s="261">
        <v>2304.3833333333332</v>
      </c>
      <c r="G173" s="263">
        <v>2286.0666666666666</v>
      </c>
      <c r="H173" s="263">
        <v>2265.6833333333334</v>
      </c>
      <c r="I173" s="263">
        <v>2247.3666666666668</v>
      </c>
      <c r="J173" s="263">
        <v>2324.7666666666664</v>
      </c>
      <c r="K173" s="263">
        <v>2343.083333333333</v>
      </c>
      <c r="L173" s="263">
        <v>2363.4666666666662</v>
      </c>
      <c r="M173" s="264">
        <v>2322.6999999999998</v>
      </c>
      <c r="N173" s="264">
        <v>2284</v>
      </c>
      <c r="O173" s="264">
        <v>4632375</v>
      </c>
      <c r="P173" s="265">
        <v>2.7618334581149654E-2</v>
      </c>
    </row>
    <row r="174" spans="1:16" ht="12.75" customHeight="1">
      <c r="A174" s="256">
        <v>164</v>
      </c>
      <c r="B174" s="269" t="s">
        <v>47</v>
      </c>
      <c r="C174" s="261" t="s">
        <v>219</v>
      </c>
      <c r="D174" s="262">
        <v>45316</v>
      </c>
      <c r="E174" s="261">
        <v>2160.4499999999998</v>
      </c>
      <c r="F174" s="261">
        <v>2162.6666666666665</v>
      </c>
      <c r="G174" s="263">
        <v>2142.7833333333328</v>
      </c>
      <c r="H174" s="263">
        <v>2125.1166666666663</v>
      </c>
      <c r="I174" s="263">
        <v>2105.2333333333327</v>
      </c>
      <c r="J174" s="263">
        <v>2180.333333333333</v>
      </c>
      <c r="K174" s="263">
        <v>2200.2166666666672</v>
      </c>
      <c r="L174" s="263">
        <v>2217.8833333333332</v>
      </c>
      <c r="M174" s="264">
        <v>2182.5500000000002</v>
      </c>
      <c r="N174" s="264">
        <v>2145</v>
      </c>
      <c r="O174" s="264">
        <v>7797000</v>
      </c>
      <c r="P174" s="265">
        <v>1.6266520685070774E-2</v>
      </c>
    </row>
    <row r="175" spans="1:16" ht="12.75" customHeight="1">
      <c r="A175" s="256">
        <v>165</v>
      </c>
      <c r="B175" s="269" t="s">
        <v>68</v>
      </c>
      <c r="C175" s="261" t="s">
        <v>220</v>
      </c>
      <c r="D175" s="262">
        <v>45316</v>
      </c>
      <c r="E175" s="261">
        <v>1326.75</v>
      </c>
      <c r="F175" s="261">
        <v>1325.8666666666666</v>
      </c>
      <c r="G175" s="263">
        <v>1316.7333333333331</v>
      </c>
      <c r="H175" s="263">
        <v>1306.7166666666665</v>
      </c>
      <c r="I175" s="263">
        <v>1297.583333333333</v>
      </c>
      <c r="J175" s="263">
        <v>1335.8833333333332</v>
      </c>
      <c r="K175" s="263">
        <v>1345.0166666666669</v>
      </c>
      <c r="L175" s="263">
        <v>1355.0333333333333</v>
      </c>
      <c r="M175" s="264">
        <v>1335</v>
      </c>
      <c r="N175" s="264">
        <v>1315.85</v>
      </c>
      <c r="O175" s="264">
        <v>13035400</v>
      </c>
      <c r="P175" s="265">
        <v>-1.3299422455359509E-2</v>
      </c>
    </row>
    <row r="176" spans="1:16" ht="12.75" customHeight="1">
      <c r="A176" s="256">
        <v>166</v>
      </c>
      <c r="B176" s="269" t="s">
        <v>43</v>
      </c>
      <c r="C176" s="261" t="s">
        <v>221</v>
      </c>
      <c r="D176" s="262">
        <v>45316</v>
      </c>
      <c r="E176" s="261">
        <v>721.95</v>
      </c>
      <c r="F176" s="261">
        <v>721.75</v>
      </c>
      <c r="G176" s="263">
        <v>714.7</v>
      </c>
      <c r="H176" s="263">
        <v>707.45</v>
      </c>
      <c r="I176" s="263">
        <v>700.40000000000009</v>
      </c>
      <c r="J176" s="263">
        <v>729</v>
      </c>
      <c r="K176" s="263">
        <v>736.05</v>
      </c>
      <c r="L176" s="263">
        <v>743.3</v>
      </c>
      <c r="M176" s="264">
        <v>728.8</v>
      </c>
      <c r="N176" s="264">
        <v>714.5</v>
      </c>
      <c r="O176" s="264">
        <v>7473000</v>
      </c>
      <c r="P176" s="265">
        <v>2.933884297520661E-2</v>
      </c>
    </row>
    <row r="177" spans="1:16" ht="12.75" customHeight="1">
      <c r="A177" s="256">
        <v>167</v>
      </c>
      <c r="B177" s="269" t="s">
        <v>205</v>
      </c>
      <c r="C177" s="261" t="s">
        <v>222</v>
      </c>
      <c r="D177" s="262">
        <v>45316</v>
      </c>
      <c r="E177" s="261">
        <v>718.9</v>
      </c>
      <c r="F177" s="261">
        <v>719.75</v>
      </c>
      <c r="G177" s="263">
        <v>712</v>
      </c>
      <c r="H177" s="263">
        <v>705.1</v>
      </c>
      <c r="I177" s="263">
        <v>697.35</v>
      </c>
      <c r="J177" s="263">
        <v>726.65</v>
      </c>
      <c r="K177" s="263">
        <v>734.4</v>
      </c>
      <c r="L177" s="263">
        <v>741.3</v>
      </c>
      <c r="M177" s="264">
        <v>727.5</v>
      </c>
      <c r="N177" s="264">
        <v>712.85</v>
      </c>
      <c r="O177" s="264">
        <v>6810000</v>
      </c>
      <c r="P177" s="265">
        <v>1.6873226817978201E-2</v>
      </c>
    </row>
    <row r="178" spans="1:16" ht="12.75" customHeight="1">
      <c r="A178" s="256">
        <v>168</v>
      </c>
      <c r="B178" s="269" t="s">
        <v>43</v>
      </c>
      <c r="C178" s="268" t="s">
        <v>223</v>
      </c>
      <c r="D178" s="262">
        <v>45316</v>
      </c>
      <c r="E178" s="261">
        <v>1098.8</v>
      </c>
      <c r="F178" s="261">
        <v>1099.3</v>
      </c>
      <c r="G178" s="263">
        <v>1088.3</v>
      </c>
      <c r="H178" s="263">
        <v>1077.8</v>
      </c>
      <c r="I178" s="263">
        <v>1066.8</v>
      </c>
      <c r="J178" s="263">
        <v>1109.8</v>
      </c>
      <c r="K178" s="263">
        <v>1120.8</v>
      </c>
      <c r="L178" s="263">
        <v>1131.3</v>
      </c>
      <c r="M178" s="264">
        <v>1110.3</v>
      </c>
      <c r="N178" s="264">
        <v>1088.8</v>
      </c>
      <c r="O178" s="264">
        <v>11210100</v>
      </c>
      <c r="P178" s="265">
        <v>-3.8610038610038611E-3</v>
      </c>
    </row>
    <row r="179" spans="1:16" ht="12.75" customHeight="1">
      <c r="A179" s="256">
        <v>169</v>
      </c>
      <c r="B179" s="269" t="s">
        <v>39</v>
      </c>
      <c r="C179" s="261" t="s">
        <v>224</v>
      </c>
      <c r="D179" s="262">
        <v>45316</v>
      </c>
      <c r="E179" s="261">
        <v>1725.4</v>
      </c>
      <c r="F179" s="261">
        <v>1723.2333333333333</v>
      </c>
      <c r="G179" s="263">
        <v>1706.6666666666667</v>
      </c>
      <c r="H179" s="263">
        <v>1687.9333333333334</v>
      </c>
      <c r="I179" s="263">
        <v>1671.3666666666668</v>
      </c>
      <c r="J179" s="263">
        <v>1741.9666666666667</v>
      </c>
      <c r="K179" s="263">
        <v>1758.5333333333333</v>
      </c>
      <c r="L179" s="263">
        <v>1777.2666666666667</v>
      </c>
      <c r="M179" s="264">
        <v>1739.8</v>
      </c>
      <c r="N179" s="264">
        <v>1704.5</v>
      </c>
      <c r="O179" s="264">
        <v>6401500</v>
      </c>
      <c r="P179" s="265">
        <v>-2.1551394726786396E-2</v>
      </c>
    </row>
    <row r="180" spans="1:16" ht="12.75" customHeight="1">
      <c r="A180" s="256">
        <v>170</v>
      </c>
      <c r="B180" s="269" t="s">
        <v>79</v>
      </c>
      <c r="C180" s="267" t="s">
        <v>225</v>
      </c>
      <c r="D180" s="262">
        <v>45316</v>
      </c>
      <c r="E180" s="261">
        <v>1117.05</v>
      </c>
      <c r="F180" s="261">
        <v>1113.7833333333333</v>
      </c>
      <c r="G180" s="263">
        <v>1108.6166666666666</v>
      </c>
      <c r="H180" s="263">
        <v>1100.1833333333332</v>
      </c>
      <c r="I180" s="263">
        <v>1095.0166666666664</v>
      </c>
      <c r="J180" s="263">
        <v>1122.2166666666667</v>
      </c>
      <c r="K180" s="263">
        <v>1127.3833333333337</v>
      </c>
      <c r="L180" s="263">
        <v>1135.8166666666668</v>
      </c>
      <c r="M180" s="264">
        <v>1118.95</v>
      </c>
      <c r="N180" s="264">
        <v>1105.3499999999999</v>
      </c>
      <c r="O180" s="264">
        <v>9784800</v>
      </c>
      <c r="P180" s="265">
        <v>-1.5574067366896052E-2</v>
      </c>
    </row>
    <row r="181" spans="1:16" ht="12.75" customHeight="1">
      <c r="A181" s="256">
        <v>171</v>
      </c>
      <c r="B181" s="269" t="s">
        <v>59</v>
      </c>
      <c r="C181" s="261" t="s">
        <v>226</v>
      </c>
      <c r="D181" s="262">
        <v>45316</v>
      </c>
      <c r="E181" s="261">
        <v>811.85</v>
      </c>
      <c r="F181" s="261">
        <v>806.69999999999993</v>
      </c>
      <c r="G181" s="263">
        <v>799.89999999999986</v>
      </c>
      <c r="H181" s="263">
        <v>787.94999999999993</v>
      </c>
      <c r="I181" s="263">
        <v>781.14999999999986</v>
      </c>
      <c r="J181" s="263">
        <v>818.64999999999986</v>
      </c>
      <c r="K181" s="263">
        <v>825.44999999999982</v>
      </c>
      <c r="L181" s="263">
        <v>837.39999999999986</v>
      </c>
      <c r="M181" s="264">
        <v>813.5</v>
      </c>
      <c r="N181" s="264">
        <v>794.75</v>
      </c>
      <c r="O181" s="264">
        <v>66127125</v>
      </c>
      <c r="P181" s="265">
        <v>6.4850561749013142E-3</v>
      </c>
    </row>
    <row r="182" spans="1:16" ht="12.75" customHeight="1">
      <c r="A182" s="256">
        <v>172</v>
      </c>
      <c r="B182" s="269" t="s">
        <v>56</v>
      </c>
      <c r="C182" s="261" t="s">
        <v>227</v>
      </c>
      <c r="D182" s="262">
        <v>45316</v>
      </c>
      <c r="E182" s="261">
        <v>348.15</v>
      </c>
      <c r="F182" s="261">
        <v>346.38333333333338</v>
      </c>
      <c r="G182" s="263">
        <v>343.26666666666677</v>
      </c>
      <c r="H182" s="263">
        <v>338.38333333333338</v>
      </c>
      <c r="I182" s="263">
        <v>335.26666666666677</v>
      </c>
      <c r="J182" s="263">
        <v>351.26666666666677</v>
      </c>
      <c r="K182" s="263">
        <v>354.38333333333344</v>
      </c>
      <c r="L182" s="263">
        <v>359.26666666666677</v>
      </c>
      <c r="M182" s="264">
        <v>349.5</v>
      </c>
      <c r="N182" s="264">
        <v>341.5</v>
      </c>
      <c r="O182" s="264">
        <v>98860500</v>
      </c>
      <c r="P182" s="265">
        <v>-1.7244850030195262E-2</v>
      </c>
    </row>
    <row r="183" spans="1:16" ht="12.75" customHeight="1">
      <c r="A183" s="256">
        <v>173</v>
      </c>
      <c r="B183" s="269" t="s">
        <v>190</v>
      </c>
      <c r="C183" s="261" t="s">
        <v>228</v>
      </c>
      <c r="D183" s="262">
        <v>45316</v>
      </c>
      <c r="E183" s="261">
        <v>134.85</v>
      </c>
      <c r="F183" s="261">
        <v>134.1</v>
      </c>
      <c r="G183" s="263">
        <v>133.04999999999998</v>
      </c>
      <c r="H183" s="263">
        <v>131.25</v>
      </c>
      <c r="I183" s="263">
        <v>130.19999999999999</v>
      </c>
      <c r="J183" s="263">
        <v>135.89999999999998</v>
      </c>
      <c r="K183" s="263">
        <v>136.94999999999999</v>
      </c>
      <c r="L183" s="263">
        <v>138.74999999999997</v>
      </c>
      <c r="M183" s="264">
        <v>135.15</v>
      </c>
      <c r="N183" s="264">
        <v>132.30000000000001</v>
      </c>
      <c r="O183" s="264">
        <v>235878500</v>
      </c>
      <c r="P183" s="265">
        <v>-1.1273515308004427E-2</v>
      </c>
    </row>
    <row r="184" spans="1:16" ht="12.75" customHeight="1">
      <c r="A184" s="256">
        <v>174</v>
      </c>
      <c r="B184" s="269" t="s">
        <v>132</v>
      </c>
      <c r="C184" s="261" t="s">
        <v>229</v>
      </c>
      <c r="D184" s="262">
        <v>45316</v>
      </c>
      <c r="E184" s="261">
        <v>3722.55</v>
      </c>
      <c r="F184" s="261">
        <v>3715.1666666666665</v>
      </c>
      <c r="G184" s="263">
        <v>3696.3833333333332</v>
      </c>
      <c r="H184" s="263">
        <v>3670.2166666666667</v>
      </c>
      <c r="I184" s="263">
        <v>3651.4333333333334</v>
      </c>
      <c r="J184" s="263">
        <v>3741.333333333333</v>
      </c>
      <c r="K184" s="263">
        <v>3760.1166666666668</v>
      </c>
      <c r="L184" s="263">
        <v>3786.2833333333328</v>
      </c>
      <c r="M184" s="264">
        <v>3733.95</v>
      </c>
      <c r="N184" s="264">
        <v>3689</v>
      </c>
      <c r="O184" s="264">
        <v>12880000</v>
      </c>
      <c r="P184" s="265">
        <v>1.1970834693655458E-3</v>
      </c>
    </row>
    <row r="185" spans="1:16" ht="12.75" customHeight="1">
      <c r="A185" s="256">
        <v>175</v>
      </c>
      <c r="B185" s="269" t="s">
        <v>87</v>
      </c>
      <c r="C185" s="261" t="s">
        <v>230</v>
      </c>
      <c r="D185" s="262">
        <v>45316</v>
      </c>
      <c r="E185" s="261">
        <v>1246.75</v>
      </c>
      <c r="F185" s="261">
        <v>1242.9166666666667</v>
      </c>
      <c r="G185" s="263">
        <v>1234.8333333333335</v>
      </c>
      <c r="H185" s="263">
        <v>1222.9166666666667</v>
      </c>
      <c r="I185" s="263">
        <v>1214.8333333333335</v>
      </c>
      <c r="J185" s="263">
        <v>1254.8333333333335</v>
      </c>
      <c r="K185" s="263">
        <v>1262.916666666667</v>
      </c>
      <c r="L185" s="263">
        <v>1274.8333333333335</v>
      </c>
      <c r="M185" s="264">
        <v>1251</v>
      </c>
      <c r="N185" s="264">
        <v>1231</v>
      </c>
      <c r="O185" s="264">
        <v>13884000</v>
      </c>
      <c r="P185" s="265">
        <v>3.1646941518186154E-3</v>
      </c>
    </row>
    <row r="186" spans="1:16" ht="12.75" customHeight="1">
      <c r="A186" s="256">
        <v>176</v>
      </c>
      <c r="B186" s="269" t="s">
        <v>87</v>
      </c>
      <c r="C186" s="261" t="s">
        <v>231</v>
      </c>
      <c r="D186" s="262">
        <v>45316</v>
      </c>
      <c r="E186" s="261">
        <v>3732.55</v>
      </c>
      <c r="F186" s="261">
        <v>3722.1166666666663</v>
      </c>
      <c r="G186" s="263">
        <v>3705.1333333333328</v>
      </c>
      <c r="H186" s="263">
        <v>3677.7166666666662</v>
      </c>
      <c r="I186" s="263">
        <v>3660.7333333333327</v>
      </c>
      <c r="J186" s="263">
        <v>3749.5333333333328</v>
      </c>
      <c r="K186" s="263">
        <v>3766.5166666666664</v>
      </c>
      <c r="L186" s="263">
        <v>3793.9333333333329</v>
      </c>
      <c r="M186" s="264">
        <v>3739.1</v>
      </c>
      <c r="N186" s="264">
        <v>3694.7</v>
      </c>
      <c r="O186" s="264">
        <v>4653950</v>
      </c>
      <c r="P186" s="265">
        <v>-1.4635592278335618E-2</v>
      </c>
    </row>
    <row r="187" spans="1:16" ht="12.75" customHeight="1">
      <c r="A187" s="256">
        <v>177</v>
      </c>
      <c r="B187" s="269" t="s">
        <v>59</v>
      </c>
      <c r="C187" s="261" t="s">
        <v>232</v>
      </c>
      <c r="D187" s="262">
        <v>45316</v>
      </c>
      <c r="E187" s="261">
        <v>2360.1</v>
      </c>
      <c r="F187" s="261">
        <v>2351.5166666666664</v>
      </c>
      <c r="G187" s="263">
        <v>2337.583333333333</v>
      </c>
      <c r="H187" s="263">
        <v>2315.0666666666666</v>
      </c>
      <c r="I187" s="263">
        <v>2301.1333333333332</v>
      </c>
      <c r="J187" s="263">
        <v>2374.0333333333328</v>
      </c>
      <c r="K187" s="263">
        <v>2387.9666666666662</v>
      </c>
      <c r="L187" s="263">
        <v>2410.4833333333327</v>
      </c>
      <c r="M187" s="264">
        <v>2365.4499999999998</v>
      </c>
      <c r="N187" s="264">
        <v>2329</v>
      </c>
      <c r="O187" s="264">
        <v>1476500</v>
      </c>
      <c r="P187" s="265">
        <v>-5.0539083557951479E-3</v>
      </c>
    </row>
    <row r="188" spans="1:16" ht="12.75" customHeight="1">
      <c r="A188" s="256">
        <v>178</v>
      </c>
      <c r="B188" s="269" t="s">
        <v>43</v>
      </c>
      <c r="C188" s="261" t="s">
        <v>233</v>
      </c>
      <c r="D188" s="262">
        <v>45316</v>
      </c>
      <c r="E188" s="261">
        <v>3187.1</v>
      </c>
      <c r="F188" s="261">
        <v>3165.9666666666667</v>
      </c>
      <c r="G188" s="263">
        <v>3138.2833333333333</v>
      </c>
      <c r="H188" s="263">
        <v>3089.4666666666667</v>
      </c>
      <c r="I188" s="263">
        <v>3061.7833333333333</v>
      </c>
      <c r="J188" s="263">
        <v>3214.7833333333333</v>
      </c>
      <c r="K188" s="263">
        <v>3242.4666666666667</v>
      </c>
      <c r="L188" s="263">
        <v>3291.2833333333333</v>
      </c>
      <c r="M188" s="264">
        <v>3193.65</v>
      </c>
      <c r="N188" s="264">
        <v>3117.15</v>
      </c>
      <c r="O188" s="264">
        <v>3057200</v>
      </c>
      <c r="P188" s="265">
        <v>1.9610458911419423E-2</v>
      </c>
    </row>
    <row r="189" spans="1:16" ht="12.75" customHeight="1">
      <c r="A189" s="256">
        <v>179</v>
      </c>
      <c r="B189" s="269" t="s">
        <v>45</v>
      </c>
      <c r="C189" s="261" t="s">
        <v>234</v>
      </c>
      <c r="D189" s="262">
        <v>45316</v>
      </c>
      <c r="E189" s="261">
        <v>2028.75</v>
      </c>
      <c r="F189" s="261">
        <v>2019.6333333333332</v>
      </c>
      <c r="G189" s="263">
        <v>2007.7666666666664</v>
      </c>
      <c r="H189" s="263">
        <v>1986.7833333333333</v>
      </c>
      <c r="I189" s="263">
        <v>1974.9166666666665</v>
      </c>
      <c r="J189" s="263">
        <v>2040.6166666666663</v>
      </c>
      <c r="K189" s="263">
        <v>2052.4833333333331</v>
      </c>
      <c r="L189" s="263">
        <v>2073.4666666666662</v>
      </c>
      <c r="M189" s="264">
        <v>2031.5</v>
      </c>
      <c r="N189" s="264">
        <v>1998.65</v>
      </c>
      <c r="O189" s="264">
        <v>5779200</v>
      </c>
      <c r="P189" s="265">
        <v>-1.1139058569888609E-2</v>
      </c>
    </row>
    <row r="190" spans="1:16" ht="12.75" customHeight="1">
      <c r="A190" s="256">
        <v>180</v>
      </c>
      <c r="B190" s="269" t="s">
        <v>56</v>
      </c>
      <c r="C190" s="261" t="s">
        <v>235</v>
      </c>
      <c r="D190" s="262">
        <v>45316</v>
      </c>
      <c r="E190" s="261">
        <v>1816.55</v>
      </c>
      <c r="F190" s="261">
        <v>1819.9666666666665</v>
      </c>
      <c r="G190" s="263">
        <v>1797.583333333333</v>
      </c>
      <c r="H190" s="263">
        <v>1778.6166666666666</v>
      </c>
      <c r="I190" s="263">
        <v>1756.2333333333331</v>
      </c>
      <c r="J190" s="263">
        <v>1838.9333333333329</v>
      </c>
      <c r="K190" s="263">
        <v>1861.3166666666666</v>
      </c>
      <c r="L190" s="263">
        <v>1880.2833333333328</v>
      </c>
      <c r="M190" s="264">
        <v>1842.35</v>
      </c>
      <c r="N190" s="264">
        <v>1801</v>
      </c>
      <c r="O190" s="264">
        <v>2994000</v>
      </c>
      <c r="P190" s="265">
        <v>6.3965884861407252E-2</v>
      </c>
    </row>
    <row r="191" spans="1:16" ht="12.75" customHeight="1">
      <c r="A191" s="256">
        <v>181</v>
      </c>
      <c r="B191" s="269" t="s">
        <v>59</v>
      </c>
      <c r="C191" s="261" t="s">
        <v>236</v>
      </c>
      <c r="D191" s="262">
        <v>45316</v>
      </c>
      <c r="E191" s="261">
        <v>9822.6</v>
      </c>
      <c r="F191" s="261">
        <v>9842.4166666666661</v>
      </c>
      <c r="G191" s="263">
        <v>9750.2833333333328</v>
      </c>
      <c r="H191" s="263">
        <v>9677.9666666666672</v>
      </c>
      <c r="I191" s="263">
        <v>9585.8333333333339</v>
      </c>
      <c r="J191" s="263">
        <v>9914.7333333333318</v>
      </c>
      <c r="K191" s="263">
        <v>10006.866666666667</v>
      </c>
      <c r="L191" s="263">
        <v>10079.183333333331</v>
      </c>
      <c r="M191" s="264">
        <v>9934.5499999999993</v>
      </c>
      <c r="N191" s="264">
        <v>9770.1</v>
      </c>
      <c r="O191" s="264">
        <v>1915500</v>
      </c>
      <c r="P191" s="265">
        <v>-2.9340224992398904E-2</v>
      </c>
    </row>
    <row r="192" spans="1:16" ht="12.75" customHeight="1">
      <c r="A192" s="256">
        <v>182</v>
      </c>
      <c r="B192" s="269" t="s">
        <v>49</v>
      </c>
      <c r="C192" s="261" t="s">
        <v>237</v>
      </c>
      <c r="D192" s="262">
        <v>45316</v>
      </c>
      <c r="E192" s="261">
        <v>561.29999999999995</v>
      </c>
      <c r="F192" s="261">
        <v>558.69999999999993</v>
      </c>
      <c r="G192" s="263">
        <v>555.39999999999986</v>
      </c>
      <c r="H192" s="263">
        <v>549.49999999999989</v>
      </c>
      <c r="I192" s="263">
        <v>546.19999999999982</v>
      </c>
      <c r="J192" s="263">
        <v>564.59999999999991</v>
      </c>
      <c r="K192" s="263">
        <v>567.89999999999986</v>
      </c>
      <c r="L192" s="263">
        <v>573.79999999999995</v>
      </c>
      <c r="M192" s="264">
        <v>562</v>
      </c>
      <c r="N192" s="264">
        <v>552.79999999999995</v>
      </c>
      <c r="O192" s="264">
        <v>40920100</v>
      </c>
      <c r="P192" s="265">
        <v>1.6633292422970094E-2</v>
      </c>
    </row>
    <row r="193" spans="1:16" ht="12.75" customHeight="1">
      <c r="A193" s="256">
        <v>183</v>
      </c>
      <c r="B193" s="269" t="s">
        <v>39</v>
      </c>
      <c r="C193" s="261" t="s">
        <v>238</v>
      </c>
      <c r="D193" s="262">
        <v>45316</v>
      </c>
      <c r="E193" s="261">
        <v>268.35000000000002</v>
      </c>
      <c r="F193" s="261">
        <v>263.4666666666667</v>
      </c>
      <c r="G193" s="263">
        <v>257.38333333333338</v>
      </c>
      <c r="H193" s="263">
        <v>246.41666666666669</v>
      </c>
      <c r="I193" s="263">
        <v>240.33333333333337</v>
      </c>
      <c r="J193" s="263">
        <v>274.43333333333339</v>
      </c>
      <c r="K193" s="263">
        <v>280.51666666666665</v>
      </c>
      <c r="L193" s="263">
        <v>291.48333333333341</v>
      </c>
      <c r="M193" s="264">
        <v>269.55</v>
      </c>
      <c r="N193" s="264">
        <v>252.5</v>
      </c>
      <c r="O193" s="264">
        <v>103235500</v>
      </c>
      <c r="P193" s="265">
        <v>9.9045053868756117E-2</v>
      </c>
    </row>
    <row r="194" spans="1:16" ht="12.75" customHeight="1">
      <c r="A194" s="256">
        <v>184</v>
      </c>
      <c r="B194" s="269" t="s">
        <v>132</v>
      </c>
      <c r="C194" s="261" t="s">
        <v>239</v>
      </c>
      <c r="D194" s="262">
        <v>45316</v>
      </c>
      <c r="E194" s="261">
        <v>1016.9</v>
      </c>
      <c r="F194" s="261">
        <v>1014.8000000000001</v>
      </c>
      <c r="G194" s="263">
        <v>1000.6000000000001</v>
      </c>
      <c r="H194" s="263">
        <v>984.30000000000007</v>
      </c>
      <c r="I194" s="263">
        <v>970.10000000000014</v>
      </c>
      <c r="J194" s="263">
        <v>1031.1000000000001</v>
      </c>
      <c r="K194" s="263">
        <v>1045.3000000000002</v>
      </c>
      <c r="L194" s="263">
        <v>1061.6000000000001</v>
      </c>
      <c r="M194" s="264">
        <v>1029</v>
      </c>
      <c r="N194" s="264">
        <v>998.5</v>
      </c>
      <c r="O194" s="264">
        <v>9831600</v>
      </c>
      <c r="P194" s="265">
        <v>1.8839768699869426E-2</v>
      </c>
    </row>
    <row r="195" spans="1:16" ht="12.75" customHeight="1">
      <c r="A195" s="256">
        <v>185</v>
      </c>
      <c r="B195" s="269" t="s">
        <v>41</v>
      </c>
      <c r="C195" s="261" t="s">
        <v>240</v>
      </c>
      <c r="D195" s="262">
        <v>45316</v>
      </c>
      <c r="E195" s="261">
        <v>455.05</v>
      </c>
      <c r="F195" s="261">
        <v>453.58333333333331</v>
      </c>
      <c r="G195" s="263">
        <v>450.26666666666665</v>
      </c>
      <c r="H195" s="263">
        <v>445.48333333333335</v>
      </c>
      <c r="I195" s="263">
        <v>442.16666666666669</v>
      </c>
      <c r="J195" s="263">
        <v>458.36666666666662</v>
      </c>
      <c r="K195" s="263">
        <v>461.68333333333334</v>
      </c>
      <c r="L195" s="263">
        <v>466.46666666666658</v>
      </c>
      <c r="M195" s="264">
        <v>456.9</v>
      </c>
      <c r="N195" s="264">
        <v>448.8</v>
      </c>
      <c r="O195" s="264">
        <v>55989000</v>
      </c>
      <c r="P195" s="265">
        <v>-1.1239563262684649E-3</v>
      </c>
    </row>
    <row r="196" spans="1:16" ht="12.75" customHeight="1">
      <c r="A196" s="256">
        <v>186</v>
      </c>
      <c r="B196" s="269" t="s">
        <v>87</v>
      </c>
      <c r="C196" s="261" t="s">
        <v>241</v>
      </c>
      <c r="D196" s="262">
        <v>45316</v>
      </c>
      <c r="E196" s="261">
        <v>260.89999999999998</v>
      </c>
      <c r="F196" s="261">
        <v>262.58333333333331</v>
      </c>
      <c r="G196" s="263">
        <v>255.66666666666663</v>
      </c>
      <c r="H196" s="263">
        <v>250.43333333333334</v>
      </c>
      <c r="I196" s="263">
        <v>243.51666666666665</v>
      </c>
      <c r="J196" s="263">
        <v>267.81666666666661</v>
      </c>
      <c r="K196" s="263">
        <v>274.73333333333323</v>
      </c>
      <c r="L196" s="263">
        <v>279.96666666666658</v>
      </c>
      <c r="M196" s="264">
        <v>269.5</v>
      </c>
      <c r="N196" s="264">
        <v>257.35000000000002</v>
      </c>
      <c r="O196" s="264">
        <v>117582000</v>
      </c>
      <c r="P196" s="265">
        <v>0.19932680538555692</v>
      </c>
    </row>
    <row r="197" spans="1:16" ht="12.75" customHeight="1">
      <c r="A197" s="256">
        <v>187</v>
      </c>
      <c r="B197" s="269" t="s">
        <v>205</v>
      </c>
      <c r="C197" s="261" t="s">
        <v>242</v>
      </c>
      <c r="D197" s="262">
        <v>45316</v>
      </c>
      <c r="E197" s="261">
        <v>709.9</v>
      </c>
      <c r="F197" s="261">
        <v>710.6</v>
      </c>
      <c r="G197" s="263">
        <v>700.25</v>
      </c>
      <c r="H197" s="263">
        <v>690.6</v>
      </c>
      <c r="I197" s="263">
        <v>680.25</v>
      </c>
      <c r="J197" s="263">
        <v>720.25</v>
      </c>
      <c r="K197" s="263">
        <v>730.60000000000014</v>
      </c>
      <c r="L197" s="263">
        <v>740.25</v>
      </c>
      <c r="M197" s="264">
        <v>720.95</v>
      </c>
      <c r="N197" s="264">
        <v>700.95</v>
      </c>
      <c r="O197" s="264">
        <v>7346700</v>
      </c>
      <c r="P197" s="265">
        <v>-3.2131847284799619E-2</v>
      </c>
    </row>
    <row r="198" spans="1:16" ht="12.75" customHeight="1">
      <c r="A198" s="256">
        <v>188</v>
      </c>
      <c r="B198" s="269" t="s">
        <v>43</v>
      </c>
      <c r="C198" s="261" t="s">
        <v>242</v>
      </c>
      <c r="D198" s="262">
        <v>45316</v>
      </c>
      <c r="E198" s="261">
        <v>695.5</v>
      </c>
      <c r="F198" s="261">
        <v>693.91666666666663</v>
      </c>
      <c r="G198" s="263">
        <v>690.5333333333333</v>
      </c>
      <c r="H198" s="263">
        <v>685.56666666666672</v>
      </c>
      <c r="I198" s="263">
        <v>682.18333333333339</v>
      </c>
      <c r="J198" s="263">
        <v>698.88333333333321</v>
      </c>
      <c r="K198" s="263">
        <v>702.26666666666665</v>
      </c>
      <c r="L198" s="263">
        <v>707.23333333333312</v>
      </c>
      <c r="M198" s="264">
        <v>697.3</v>
      </c>
      <c r="N198" s="264">
        <v>688.95</v>
      </c>
      <c r="O198" s="264">
        <v>7269300</v>
      </c>
      <c r="P198" s="265">
        <v>1.0382787090317739E-2</v>
      </c>
    </row>
    <row r="199" spans="1:16" ht="12.75" customHeight="1">
      <c r="A199" s="250"/>
      <c r="B199" s="257"/>
      <c r="C199" s="250"/>
      <c r="D199" s="251"/>
      <c r="E199" s="252"/>
      <c r="F199" s="252"/>
      <c r="G199" s="253"/>
      <c r="H199" s="253"/>
      <c r="I199" s="253"/>
      <c r="J199" s="253"/>
      <c r="K199" s="253"/>
      <c r="L199" s="253"/>
      <c r="M199" s="250"/>
      <c r="N199" s="250"/>
      <c r="O199" s="254"/>
      <c r="P199" s="255"/>
    </row>
    <row r="200" spans="1:16" ht="12.75" customHeight="1">
      <c r="A200" s="250"/>
      <c r="B200" s="257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50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50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50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50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50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50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50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5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50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50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50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50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45302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54" t="s">
        <v>16</v>
      </c>
      <c r="B8" s="356"/>
      <c r="C8" s="359" t="s">
        <v>20</v>
      </c>
      <c r="D8" s="359" t="s">
        <v>21</v>
      </c>
      <c r="E8" s="351" t="s">
        <v>22</v>
      </c>
      <c r="F8" s="352"/>
      <c r="G8" s="353"/>
      <c r="H8" s="351" t="s">
        <v>23</v>
      </c>
      <c r="I8" s="352"/>
      <c r="J8" s="353"/>
      <c r="K8" s="26"/>
      <c r="L8" s="48"/>
      <c r="M8" s="48"/>
      <c r="N8" s="1"/>
      <c r="O8" s="1"/>
    </row>
    <row r="9" spans="1:15" ht="36" customHeight="1">
      <c r="A9" s="355"/>
      <c r="B9" s="358"/>
      <c r="C9" s="358"/>
      <c r="D9" s="35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21618.7</v>
      </c>
      <c r="D10" s="34">
        <v>21569.733333333334</v>
      </c>
      <c r="E10" s="34">
        <v>21497.616666666669</v>
      </c>
      <c r="F10" s="34">
        <v>21376.533333333336</v>
      </c>
      <c r="G10" s="34">
        <v>21304.416666666672</v>
      </c>
      <c r="H10" s="34">
        <v>21690.816666666666</v>
      </c>
      <c r="I10" s="34">
        <v>21762.933333333327</v>
      </c>
      <c r="J10" s="34">
        <v>21884.016666666663</v>
      </c>
      <c r="K10" s="34">
        <v>21641.85</v>
      </c>
      <c r="L10" s="34">
        <v>21448.65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47360.85</v>
      </c>
      <c r="D11" s="34">
        <v>47265.033333333326</v>
      </c>
      <c r="E11" s="34">
        <v>47106.616666666654</v>
      </c>
      <c r="F11" s="34">
        <v>46852.383333333331</v>
      </c>
      <c r="G11" s="34">
        <v>46693.96666666666</v>
      </c>
      <c r="H11" s="34">
        <v>47519.266666666648</v>
      </c>
      <c r="I11" s="34">
        <v>47677.68333333332</v>
      </c>
      <c r="J11" s="34">
        <v>47931.916666666642</v>
      </c>
      <c r="K11" s="34">
        <v>47423.45</v>
      </c>
      <c r="L11" s="34">
        <v>47010.8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4944.1000000000004</v>
      </c>
      <c r="D12" s="36">
        <v>4941.7</v>
      </c>
      <c r="E12" s="36">
        <v>4894.45</v>
      </c>
      <c r="F12" s="36">
        <v>4844.8</v>
      </c>
      <c r="G12" s="36">
        <v>4797.55</v>
      </c>
      <c r="H12" s="36">
        <v>4991.3499999999995</v>
      </c>
      <c r="I12" s="36">
        <v>5038.5999999999995</v>
      </c>
      <c r="J12" s="36">
        <v>5088.2499999999991</v>
      </c>
      <c r="K12" s="36">
        <v>4988.95</v>
      </c>
      <c r="L12" s="36">
        <v>4892.05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7450.95</v>
      </c>
      <c r="D13" s="36">
        <v>7422.6500000000005</v>
      </c>
      <c r="E13" s="36">
        <v>7386.6000000000013</v>
      </c>
      <c r="F13" s="36">
        <v>7322.2500000000009</v>
      </c>
      <c r="G13" s="36">
        <v>7286.2000000000016</v>
      </c>
      <c r="H13" s="36">
        <v>7487.0000000000009</v>
      </c>
      <c r="I13" s="36">
        <v>7523.05</v>
      </c>
      <c r="J13" s="36">
        <v>7587.4000000000005</v>
      </c>
      <c r="K13" s="36">
        <v>7458.7</v>
      </c>
      <c r="L13" s="36">
        <v>7358.3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34834.35</v>
      </c>
      <c r="D14" s="36">
        <v>34774.1</v>
      </c>
      <c r="E14" s="36">
        <v>34607.199999999997</v>
      </c>
      <c r="F14" s="36">
        <v>34380.049999999996</v>
      </c>
      <c r="G14" s="36">
        <v>34213.149999999994</v>
      </c>
      <c r="H14" s="36">
        <v>35001.25</v>
      </c>
      <c r="I14" s="36">
        <v>35168.150000000009</v>
      </c>
      <c r="J14" s="36">
        <v>35395.300000000003</v>
      </c>
      <c r="K14" s="36">
        <v>34941</v>
      </c>
      <c r="L14" s="36">
        <v>34546.949999999997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7997.05</v>
      </c>
      <c r="D15" s="36">
        <v>7987.2333333333336</v>
      </c>
      <c r="E15" s="36">
        <v>7908.8166666666675</v>
      </c>
      <c r="F15" s="36">
        <v>7820.5833333333339</v>
      </c>
      <c r="G15" s="36">
        <v>7742.1666666666679</v>
      </c>
      <c r="H15" s="36">
        <v>8075.4666666666672</v>
      </c>
      <c r="I15" s="36">
        <v>8153.8833333333332</v>
      </c>
      <c r="J15" s="36">
        <v>8242.1166666666668</v>
      </c>
      <c r="K15" s="36">
        <v>8065.65</v>
      </c>
      <c r="L15" s="36">
        <v>7899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13235.85</v>
      </c>
      <c r="D16" s="36">
        <v>13205.783333333333</v>
      </c>
      <c r="E16" s="36">
        <v>13135.916666666666</v>
      </c>
      <c r="F16" s="36">
        <v>13035.983333333334</v>
      </c>
      <c r="G16" s="36">
        <v>12966.116666666667</v>
      </c>
      <c r="H16" s="36">
        <v>13305.716666666665</v>
      </c>
      <c r="I16" s="36">
        <v>13375.583333333334</v>
      </c>
      <c r="J16" s="36">
        <v>13475.516666666665</v>
      </c>
      <c r="K16" s="36">
        <v>13275.65</v>
      </c>
      <c r="L16" s="36">
        <v>13105.85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4935.7</v>
      </c>
      <c r="D17" s="36">
        <v>4922.25</v>
      </c>
      <c r="E17" s="36">
        <v>4886.8999999999996</v>
      </c>
      <c r="F17" s="36">
        <v>4838.0999999999995</v>
      </c>
      <c r="G17" s="36">
        <v>4802.7499999999991</v>
      </c>
      <c r="H17" s="36">
        <v>4971.05</v>
      </c>
      <c r="I17" s="36">
        <v>5006.4000000000005</v>
      </c>
      <c r="J17" s="36">
        <v>5055.2000000000007</v>
      </c>
      <c r="K17" s="31">
        <v>4957.6000000000004</v>
      </c>
      <c r="L17" s="31">
        <v>4873.45</v>
      </c>
      <c r="M17" s="31">
        <v>2.41276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24609.25</v>
      </c>
      <c r="D18" s="36">
        <v>24449.583333333332</v>
      </c>
      <c r="E18" s="36">
        <v>24227.166666666664</v>
      </c>
      <c r="F18" s="36">
        <v>23845.083333333332</v>
      </c>
      <c r="G18" s="36">
        <v>23622.666666666664</v>
      </c>
      <c r="H18" s="36">
        <v>24831.666666666664</v>
      </c>
      <c r="I18" s="36">
        <v>25054.083333333328</v>
      </c>
      <c r="J18" s="36">
        <v>25436.166666666664</v>
      </c>
      <c r="K18" s="31">
        <v>24672</v>
      </c>
      <c r="L18" s="31">
        <v>24067.5</v>
      </c>
      <c r="M18" s="31">
        <v>0.33690999999999999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173.3</v>
      </c>
      <c r="D19" s="36">
        <v>173.81666666666669</v>
      </c>
      <c r="E19" s="36">
        <v>171.68333333333339</v>
      </c>
      <c r="F19" s="36">
        <v>170.06666666666669</v>
      </c>
      <c r="G19" s="36">
        <v>167.93333333333339</v>
      </c>
      <c r="H19" s="36">
        <v>175.43333333333339</v>
      </c>
      <c r="I19" s="36">
        <v>177.56666666666666</v>
      </c>
      <c r="J19" s="36">
        <v>179.18333333333339</v>
      </c>
      <c r="K19" s="31">
        <v>175.95</v>
      </c>
      <c r="L19" s="31">
        <v>172.2</v>
      </c>
      <c r="M19" s="31">
        <v>34.285409999999999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226.75</v>
      </c>
      <c r="D20" s="36">
        <v>227.35</v>
      </c>
      <c r="E20" s="36">
        <v>223.95</v>
      </c>
      <c r="F20" s="36">
        <v>221.15</v>
      </c>
      <c r="G20" s="36">
        <v>217.75</v>
      </c>
      <c r="H20" s="36">
        <v>230.14999999999998</v>
      </c>
      <c r="I20" s="36">
        <v>233.55</v>
      </c>
      <c r="J20" s="36">
        <v>236.34999999999997</v>
      </c>
      <c r="K20" s="31">
        <v>230.75</v>
      </c>
      <c r="L20" s="31">
        <v>224.55</v>
      </c>
      <c r="M20" s="31">
        <v>42.597700000000003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2306.6</v>
      </c>
      <c r="D21" s="36">
        <v>2308.9333333333334</v>
      </c>
      <c r="E21" s="36">
        <v>2290.8666666666668</v>
      </c>
      <c r="F21" s="36">
        <v>2275.1333333333332</v>
      </c>
      <c r="G21" s="36">
        <v>2257.0666666666666</v>
      </c>
      <c r="H21" s="36">
        <v>2324.666666666667</v>
      </c>
      <c r="I21" s="36">
        <v>2342.7333333333336</v>
      </c>
      <c r="J21" s="36">
        <v>2358.4666666666672</v>
      </c>
      <c r="K21" s="31">
        <v>2327</v>
      </c>
      <c r="L21" s="31">
        <v>2293.1999999999998</v>
      </c>
      <c r="M21" s="31">
        <v>1.8443499999999999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3098.2</v>
      </c>
      <c r="D22" s="36">
        <v>3076.75</v>
      </c>
      <c r="E22" s="36">
        <v>3041.5</v>
      </c>
      <c r="F22" s="36">
        <v>2984.8</v>
      </c>
      <c r="G22" s="36">
        <v>2949.55</v>
      </c>
      <c r="H22" s="36">
        <v>3133.45</v>
      </c>
      <c r="I22" s="36">
        <v>3168.7</v>
      </c>
      <c r="J22" s="36">
        <v>3225.3999999999996</v>
      </c>
      <c r="K22" s="31">
        <v>3112</v>
      </c>
      <c r="L22" s="31">
        <v>3020.05</v>
      </c>
      <c r="M22" s="31">
        <v>35.902970000000003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1723.25</v>
      </c>
      <c r="D23" s="36">
        <v>1723.0833333333333</v>
      </c>
      <c r="E23" s="36">
        <v>1691.1666666666665</v>
      </c>
      <c r="F23" s="36">
        <v>1659.0833333333333</v>
      </c>
      <c r="G23" s="36">
        <v>1627.1666666666665</v>
      </c>
      <c r="H23" s="36">
        <v>1755.1666666666665</v>
      </c>
      <c r="I23" s="36">
        <v>1787.083333333333</v>
      </c>
      <c r="J23" s="36">
        <v>1819.1666666666665</v>
      </c>
      <c r="K23" s="31">
        <v>1755</v>
      </c>
      <c r="L23" s="31">
        <v>1691</v>
      </c>
      <c r="M23" s="31">
        <v>24.172329999999999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1214.3499999999999</v>
      </c>
      <c r="D24" s="36">
        <v>1210.45</v>
      </c>
      <c r="E24" s="36">
        <v>1200.9000000000001</v>
      </c>
      <c r="F24" s="36">
        <v>1187.45</v>
      </c>
      <c r="G24" s="36">
        <v>1177.9000000000001</v>
      </c>
      <c r="H24" s="36">
        <v>1223.9000000000001</v>
      </c>
      <c r="I24" s="36">
        <v>1233.4499999999998</v>
      </c>
      <c r="J24" s="36">
        <v>1246.9000000000001</v>
      </c>
      <c r="K24" s="31">
        <v>1220</v>
      </c>
      <c r="L24" s="31">
        <v>1197</v>
      </c>
      <c r="M24" s="31">
        <v>70.367279999999994</v>
      </c>
      <c r="N24" s="1"/>
      <c r="O24" s="1"/>
    </row>
    <row r="25" spans="1:15" ht="12.75" customHeight="1">
      <c r="A25" s="51">
        <v>16</v>
      </c>
      <c r="B25" s="53" t="s">
        <v>840</v>
      </c>
      <c r="C25" s="31">
        <v>542.29999999999995</v>
      </c>
      <c r="D25" s="36">
        <v>542.30000000000007</v>
      </c>
      <c r="E25" s="36">
        <v>535.00000000000011</v>
      </c>
      <c r="F25" s="36">
        <v>527.70000000000005</v>
      </c>
      <c r="G25" s="36">
        <v>520.40000000000009</v>
      </c>
      <c r="H25" s="36">
        <v>549.60000000000014</v>
      </c>
      <c r="I25" s="36">
        <v>556.90000000000009</v>
      </c>
      <c r="J25" s="36">
        <v>564.20000000000016</v>
      </c>
      <c r="K25" s="31">
        <v>549.6</v>
      </c>
      <c r="L25" s="31">
        <v>535</v>
      </c>
      <c r="M25" s="31">
        <v>10.24874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5119.8</v>
      </c>
      <c r="D26" s="36">
        <v>5139.2666666666664</v>
      </c>
      <c r="E26" s="36">
        <v>5053.5333333333328</v>
      </c>
      <c r="F26" s="36">
        <v>4987.2666666666664</v>
      </c>
      <c r="G26" s="36">
        <v>4901.5333333333328</v>
      </c>
      <c r="H26" s="36">
        <v>5205.5333333333328</v>
      </c>
      <c r="I26" s="36">
        <v>5291.2666666666664</v>
      </c>
      <c r="J26" s="36">
        <v>5357.5333333333328</v>
      </c>
      <c r="K26" s="31">
        <v>5225</v>
      </c>
      <c r="L26" s="31">
        <v>5073</v>
      </c>
      <c r="M26" s="31">
        <v>2.15333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526.15</v>
      </c>
      <c r="D27" s="36">
        <v>524.36666666666667</v>
      </c>
      <c r="E27" s="36">
        <v>520.0333333333333</v>
      </c>
      <c r="F27" s="36">
        <v>513.91666666666663</v>
      </c>
      <c r="G27" s="36">
        <v>509.58333333333326</v>
      </c>
      <c r="H27" s="36">
        <v>530.48333333333335</v>
      </c>
      <c r="I27" s="36">
        <v>534.81666666666661</v>
      </c>
      <c r="J27" s="36">
        <v>540.93333333333339</v>
      </c>
      <c r="K27" s="31">
        <v>528.70000000000005</v>
      </c>
      <c r="L27" s="31">
        <v>518.25</v>
      </c>
      <c r="M27" s="31">
        <v>17.929770000000001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5800.9</v>
      </c>
      <c r="D28" s="36">
        <v>5780.5</v>
      </c>
      <c r="E28" s="36">
        <v>5741.7</v>
      </c>
      <c r="F28" s="36">
        <v>5682.5</v>
      </c>
      <c r="G28" s="36">
        <v>5643.7</v>
      </c>
      <c r="H28" s="36">
        <v>5839.7</v>
      </c>
      <c r="I28" s="36">
        <v>5878.4999999999991</v>
      </c>
      <c r="J28" s="36">
        <v>5937.7</v>
      </c>
      <c r="K28" s="31">
        <v>5819.3</v>
      </c>
      <c r="L28" s="31">
        <v>5721.3</v>
      </c>
      <c r="M28" s="31">
        <v>2.3974000000000002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466.7</v>
      </c>
      <c r="D29" s="36">
        <v>466.38333333333338</v>
      </c>
      <c r="E29" s="36">
        <v>462.81666666666678</v>
      </c>
      <c r="F29" s="36">
        <v>458.93333333333339</v>
      </c>
      <c r="G29" s="36">
        <v>455.36666666666679</v>
      </c>
      <c r="H29" s="36">
        <v>470.26666666666677</v>
      </c>
      <c r="I29" s="36">
        <v>473.83333333333337</v>
      </c>
      <c r="J29" s="36">
        <v>477.71666666666675</v>
      </c>
      <c r="K29" s="31">
        <v>469.95</v>
      </c>
      <c r="L29" s="31">
        <v>462.5</v>
      </c>
      <c r="M29" s="31">
        <v>17.044219999999999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175.35</v>
      </c>
      <c r="D30" s="36">
        <v>175.63333333333333</v>
      </c>
      <c r="E30" s="36">
        <v>173.46666666666664</v>
      </c>
      <c r="F30" s="36">
        <v>171.58333333333331</v>
      </c>
      <c r="G30" s="36">
        <v>169.41666666666663</v>
      </c>
      <c r="H30" s="36">
        <v>177.51666666666665</v>
      </c>
      <c r="I30" s="36">
        <v>179.68333333333334</v>
      </c>
      <c r="J30" s="36">
        <v>181.56666666666666</v>
      </c>
      <c r="K30" s="31">
        <v>177.8</v>
      </c>
      <c r="L30" s="31">
        <v>173.75</v>
      </c>
      <c r="M30" s="31">
        <v>111.5839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3286.85</v>
      </c>
      <c r="D31" s="36">
        <v>3279.35</v>
      </c>
      <c r="E31" s="36">
        <v>3265.7</v>
      </c>
      <c r="F31" s="36">
        <v>3244.5499999999997</v>
      </c>
      <c r="G31" s="36">
        <v>3230.8999999999996</v>
      </c>
      <c r="H31" s="36">
        <v>3300.5</v>
      </c>
      <c r="I31" s="36">
        <v>3314.1500000000005</v>
      </c>
      <c r="J31" s="36">
        <v>3335.3</v>
      </c>
      <c r="K31" s="31">
        <v>3293</v>
      </c>
      <c r="L31" s="31">
        <v>3258.2</v>
      </c>
      <c r="M31" s="31">
        <v>6.9108700000000001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1810.95</v>
      </c>
      <c r="D32" s="36">
        <v>1815.2333333333336</v>
      </c>
      <c r="E32" s="36">
        <v>1800.5666666666671</v>
      </c>
      <c r="F32" s="36">
        <v>1790.1833333333334</v>
      </c>
      <c r="G32" s="36">
        <v>1775.5166666666669</v>
      </c>
      <c r="H32" s="36">
        <v>1825.6166666666672</v>
      </c>
      <c r="I32" s="36">
        <v>1840.2833333333338</v>
      </c>
      <c r="J32" s="36">
        <v>1850.6666666666674</v>
      </c>
      <c r="K32" s="31">
        <v>1829.9</v>
      </c>
      <c r="L32" s="31">
        <v>1804.85</v>
      </c>
      <c r="M32" s="31">
        <v>3.0742600000000002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1068.95</v>
      </c>
      <c r="D33" s="36">
        <v>1070.5</v>
      </c>
      <c r="E33" s="36">
        <v>1058.45</v>
      </c>
      <c r="F33" s="36">
        <v>1047.95</v>
      </c>
      <c r="G33" s="36">
        <v>1035.9000000000001</v>
      </c>
      <c r="H33" s="36">
        <v>1081</v>
      </c>
      <c r="I33" s="36">
        <v>1093.0500000000002</v>
      </c>
      <c r="J33" s="36">
        <v>1103.55</v>
      </c>
      <c r="K33" s="31">
        <v>1082.55</v>
      </c>
      <c r="L33" s="31">
        <v>1060</v>
      </c>
      <c r="M33" s="31">
        <v>17.31962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772.45</v>
      </c>
      <c r="D34" s="36">
        <v>772.76666666666677</v>
      </c>
      <c r="E34" s="36">
        <v>764.08333333333348</v>
      </c>
      <c r="F34" s="36">
        <v>755.7166666666667</v>
      </c>
      <c r="G34" s="36">
        <v>747.03333333333342</v>
      </c>
      <c r="H34" s="36">
        <v>781.13333333333355</v>
      </c>
      <c r="I34" s="36">
        <v>789.81666666666672</v>
      </c>
      <c r="J34" s="36">
        <v>798.18333333333362</v>
      </c>
      <c r="K34" s="31">
        <v>781.45</v>
      </c>
      <c r="L34" s="31">
        <v>764.4</v>
      </c>
      <c r="M34" s="31">
        <v>28.324010000000001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1123</v>
      </c>
      <c r="D35" s="36">
        <v>1116.3166666666666</v>
      </c>
      <c r="E35" s="36">
        <v>1098.6833333333332</v>
      </c>
      <c r="F35" s="36">
        <v>1074.3666666666666</v>
      </c>
      <c r="G35" s="36">
        <v>1056.7333333333331</v>
      </c>
      <c r="H35" s="36">
        <v>1140.6333333333332</v>
      </c>
      <c r="I35" s="36">
        <v>1158.2666666666664</v>
      </c>
      <c r="J35" s="36">
        <v>1182.5833333333333</v>
      </c>
      <c r="K35" s="31">
        <v>1133.95</v>
      </c>
      <c r="L35" s="31">
        <v>1092</v>
      </c>
      <c r="M35" s="31">
        <v>20.8264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369.65</v>
      </c>
      <c r="D36" s="36">
        <v>370.41666666666669</v>
      </c>
      <c r="E36" s="36">
        <v>366.73333333333335</v>
      </c>
      <c r="F36" s="36">
        <v>363.81666666666666</v>
      </c>
      <c r="G36" s="36">
        <v>360.13333333333333</v>
      </c>
      <c r="H36" s="36">
        <v>373.33333333333337</v>
      </c>
      <c r="I36" s="36">
        <v>377.01666666666665</v>
      </c>
      <c r="J36" s="36">
        <v>379.93333333333339</v>
      </c>
      <c r="K36" s="31">
        <v>374.1</v>
      </c>
      <c r="L36" s="31">
        <v>367.5</v>
      </c>
      <c r="M36" s="31">
        <v>15.39317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1107</v>
      </c>
      <c r="D37" s="36">
        <v>1107.3500000000001</v>
      </c>
      <c r="E37" s="36">
        <v>1098.7000000000003</v>
      </c>
      <c r="F37" s="36">
        <v>1090.4000000000001</v>
      </c>
      <c r="G37" s="36">
        <v>1081.7500000000002</v>
      </c>
      <c r="H37" s="36">
        <v>1115.6500000000003</v>
      </c>
      <c r="I37" s="36">
        <v>1124.3000000000004</v>
      </c>
      <c r="J37" s="36">
        <v>1132.6000000000004</v>
      </c>
      <c r="K37" s="31">
        <v>1116</v>
      </c>
      <c r="L37" s="31">
        <v>1099.05</v>
      </c>
      <c r="M37" s="31">
        <v>59.341630000000002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7053.75</v>
      </c>
      <c r="D38" s="36">
        <v>7071.2333333333336</v>
      </c>
      <c r="E38" s="36">
        <v>7002.5166666666673</v>
      </c>
      <c r="F38" s="36">
        <v>6951.2833333333338</v>
      </c>
      <c r="G38" s="36">
        <v>6882.5666666666675</v>
      </c>
      <c r="H38" s="36">
        <v>7122.4666666666672</v>
      </c>
      <c r="I38" s="36">
        <v>7191.1833333333343</v>
      </c>
      <c r="J38" s="36">
        <v>7242.416666666667</v>
      </c>
      <c r="K38" s="31">
        <v>7139.95</v>
      </c>
      <c r="L38" s="31">
        <v>7020</v>
      </c>
      <c r="M38" s="31">
        <v>7.2143199999999998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1671.85</v>
      </c>
      <c r="D39" s="36">
        <v>1671.8333333333333</v>
      </c>
      <c r="E39" s="36">
        <v>1658.6666666666665</v>
      </c>
      <c r="F39" s="36">
        <v>1645.4833333333333</v>
      </c>
      <c r="G39" s="36">
        <v>1632.3166666666666</v>
      </c>
      <c r="H39" s="36">
        <v>1685.0166666666664</v>
      </c>
      <c r="I39" s="36">
        <v>1698.1833333333329</v>
      </c>
      <c r="J39" s="36">
        <v>1711.3666666666663</v>
      </c>
      <c r="K39" s="31">
        <v>1685</v>
      </c>
      <c r="L39" s="31">
        <v>1658.65</v>
      </c>
      <c r="M39" s="31">
        <v>6.0701000000000001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8031.95</v>
      </c>
      <c r="D40" s="36">
        <v>8052.8499999999995</v>
      </c>
      <c r="E40" s="36">
        <v>7969.0999999999985</v>
      </c>
      <c r="F40" s="36">
        <v>7906.2499999999991</v>
      </c>
      <c r="G40" s="36">
        <v>7822.4999999999982</v>
      </c>
      <c r="H40" s="36">
        <v>8115.6999999999989</v>
      </c>
      <c r="I40" s="36">
        <v>8199.4500000000007</v>
      </c>
      <c r="J40" s="36">
        <v>8262.2999999999993</v>
      </c>
      <c r="K40" s="31">
        <v>8136.6</v>
      </c>
      <c r="L40" s="31">
        <v>7990</v>
      </c>
      <c r="M40" s="31">
        <v>0.21385999999999999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7680.55</v>
      </c>
      <c r="D41" s="36">
        <v>7691.9333333333334</v>
      </c>
      <c r="E41" s="36">
        <v>7648.6166666666668</v>
      </c>
      <c r="F41" s="36">
        <v>7616.6833333333334</v>
      </c>
      <c r="G41" s="36">
        <v>7573.3666666666668</v>
      </c>
      <c r="H41" s="36">
        <v>7723.8666666666668</v>
      </c>
      <c r="I41" s="36">
        <v>7767.1833333333343</v>
      </c>
      <c r="J41" s="36">
        <v>7799.1166666666668</v>
      </c>
      <c r="K41" s="31">
        <v>7735.25</v>
      </c>
      <c r="L41" s="31">
        <v>7660</v>
      </c>
      <c r="M41" s="31">
        <v>5.5907200000000001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2649.8</v>
      </c>
      <c r="D42" s="36">
        <v>2632.5499999999997</v>
      </c>
      <c r="E42" s="36">
        <v>2604.0999999999995</v>
      </c>
      <c r="F42" s="36">
        <v>2558.3999999999996</v>
      </c>
      <c r="G42" s="36">
        <v>2529.9499999999994</v>
      </c>
      <c r="H42" s="36">
        <v>2678.2499999999995</v>
      </c>
      <c r="I42" s="36">
        <v>2706.6999999999994</v>
      </c>
      <c r="J42" s="36">
        <v>2752.3999999999996</v>
      </c>
      <c r="K42" s="31">
        <v>2661</v>
      </c>
      <c r="L42" s="31">
        <v>2586.85</v>
      </c>
      <c r="M42" s="31">
        <v>3.33853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231.05</v>
      </c>
      <c r="D43" s="36">
        <v>231.04999999999998</v>
      </c>
      <c r="E43" s="36">
        <v>226.59999999999997</v>
      </c>
      <c r="F43" s="36">
        <v>222.14999999999998</v>
      </c>
      <c r="G43" s="36">
        <v>217.69999999999996</v>
      </c>
      <c r="H43" s="36">
        <v>235.49999999999997</v>
      </c>
      <c r="I43" s="36">
        <v>239.94999999999996</v>
      </c>
      <c r="J43" s="36">
        <v>244.39999999999998</v>
      </c>
      <c r="K43" s="31">
        <v>235.5</v>
      </c>
      <c r="L43" s="31">
        <v>226.6</v>
      </c>
      <c r="M43" s="31">
        <v>137.86491000000001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223.85</v>
      </c>
      <c r="D44" s="36">
        <v>222.76666666666665</v>
      </c>
      <c r="E44" s="36">
        <v>220.5333333333333</v>
      </c>
      <c r="F44" s="36">
        <v>217.21666666666664</v>
      </c>
      <c r="G44" s="36">
        <v>214.98333333333329</v>
      </c>
      <c r="H44" s="36">
        <v>226.08333333333331</v>
      </c>
      <c r="I44" s="36">
        <v>228.31666666666666</v>
      </c>
      <c r="J44" s="36">
        <v>231.63333333333333</v>
      </c>
      <c r="K44" s="31">
        <v>225</v>
      </c>
      <c r="L44" s="31">
        <v>219.45</v>
      </c>
      <c r="M44" s="31">
        <v>135.03894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118.2</v>
      </c>
      <c r="D45" s="36">
        <v>117.76666666666665</v>
      </c>
      <c r="E45" s="36">
        <v>117.0333333333333</v>
      </c>
      <c r="F45" s="36">
        <v>115.86666666666665</v>
      </c>
      <c r="G45" s="36">
        <v>115.1333333333333</v>
      </c>
      <c r="H45" s="36">
        <v>118.93333333333331</v>
      </c>
      <c r="I45" s="36">
        <v>119.66666666666666</v>
      </c>
      <c r="J45" s="36">
        <v>120.83333333333331</v>
      </c>
      <c r="K45" s="31">
        <v>118.5</v>
      </c>
      <c r="L45" s="31">
        <v>116.6</v>
      </c>
      <c r="M45" s="31">
        <v>101.01844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1565.25</v>
      </c>
      <c r="D46" s="36">
        <v>1567.9333333333334</v>
      </c>
      <c r="E46" s="36">
        <v>1554.8666666666668</v>
      </c>
      <c r="F46" s="36">
        <v>1544.4833333333333</v>
      </c>
      <c r="G46" s="36">
        <v>1531.4166666666667</v>
      </c>
      <c r="H46" s="36">
        <v>1578.3166666666668</v>
      </c>
      <c r="I46" s="36">
        <v>1591.3833333333334</v>
      </c>
      <c r="J46" s="36">
        <v>1601.7666666666669</v>
      </c>
      <c r="K46" s="31">
        <v>1581</v>
      </c>
      <c r="L46" s="31">
        <v>1557.55</v>
      </c>
      <c r="M46" s="31">
        <v>1.33457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185.6</v>
      </c>
      <c r="D47" s="36">
        <v>184.55000000000004</v>
      </c>
      <c r="E47" s="36">
        <v>183.10000000000008</v>
      </c>
      <c r="F47" s="36">
        <v>180.60000000000005</v>
      </c>
      <c r="G47" s="36">
        <v>179.15000000000009</v>
      </c>
      <c r="H47" s="36">
        <v>187.05000000000007</v>
      </c>
      <c r="I47" s="36">
        <v>188.50000000000006</v>
      </c>
      <c r="J47" s="36">
        <v>191.00000000000006</v>
      </c>
      <c r="K47" s="31">
        <v>186</v>
      </c>
      <c r="L47" s="31">
        <v>182.05</v>
      </c>
      <c r="M47" s="31">
        <v>87.015940000000001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592.65</v>
      </c>
      <c r="D48" s="36">
        <v>589.7833333333333</v>
      </c>
      <c r="E48" s="36">
        <v>585.51666666666665</v>
      </c>
      <c r="F48" s="36">
        <v>578.38333333333333</v>
      </c>
      <c r="G48" s="36">
        <v>574.11666666666667</v>
      </c>
      <c r="H48" s="36">
        <v>596.91666666666663</v>
      </c>
      <c r="I48" s="36">
        <v>601.18333333333328</v>
      </c>
      <c r="J48" s="36">
        <v>608.31666666666661</v>
      </c>
      <c r="K48" s="31">
        <v>594.04999999999995</v>
      </c>
      <c r="L48" s="31">
        <v>582.65</v>
      </c>
      <c r="M48" s="31">
        <v>9.3594299999999997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1283.8499999999999</v>
      </c>
      <c r="D49" s="36">
        <v>1275.45</v>
      </c>
      <c r="E49" s="36">
        <v>1263.9000000000001</v>
      </c>
      <c r="F49" s="36">
        <v>1243.95</v>
      </c>
      <c r="G49" s="36">
        <v>1232.4000000000001</v>
      </c>
      <c r="H49" s="36">
        <v>1295.4000000000001</v>
      </c>
      <c r="I49" s="36">
        <v>1306.9499999999998</v>
      </c>
      <c r="J49" s="36">
        <v>1326.9</v>
      </c>
      <c r="K49" s="31">
        <v>1287</v>
      </c>
      <c r="L49" s="31">
        <v>1255.5</v>
      </c>
      <c r="M49" s="31">
        <v>7.3187899999999999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1062.7</v>
      </c>
      <c r="D50" s="36">
        <v>1063.7666666666667</v>
      </c>
      <c r="E50" s="36">
        <v>1054.2333333333333</v>
      </c>
      <c r="F50" s="36">
        <v>1045.7666666666667</v>
      </c>
      <c r="G50" s="36">
        <v>1036.2333333333333</v>
      </c>
      <c r="H50" s="36">
        <v>1072.2333333333333</v>
      </c>
      <c r="I50" s="36">
        <v>1081.7666666666667</v>
      </c>
      <c r="J50" s="36">
        <v>1090.2333333333333</v>
      </c>
      <c r="K50" s="31">
        <v>1073.3</v>
      </c>
      <c r="L50" s="31">
        <v>1055.3</v>
      </c>
      <c r="M50" s="31">
        <v>31.115729999999999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199.65</v>
      </c>
      <c r="D51" s="36">
        <v>197.54999999999998</v>
      </c>
      <c r="E51" s="36">
        <v>194.09999999999997</v>
      </c>
      <c r="F51" s="36">
        <v>188.54999999999998</v>
      </c>
      <c r="G51" s="36">
        <v>185.09999999999997</v>
      </c>
      <c r="H51" s="36">
        <v>203.09999999999997</v>
      </c>
      <c r="I51" s="36">
        <v>206.54999999999995</v>
      </c>
      <c r="J51" s="36">
        <v>212.09999999999997</v>
      </c>
      <c r="K51" s="31">
        <v>201</v>
      </c>
      <c r="L51" s="31">
        <v>192</v>
      </c>
      <c r="M51" s="31">
        <v>398.55937999999998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281.45</v>
      </c>
      <c r="D52" s="36">
        <v>281.73333333333335</v>
      </c>
      <c r="E52" s="36">
        <v>278.51666666666671</v>
      </c>
      <c r="F52" s="36">
        <v>275.58333333333337</v>
      </c>
      <c r="G52" s="36">
        <v>272.36666666666673</v>
      </c>
      <c r="H52" s="36">
        <v>284.66666666666669</v>
      </c>
      <c r="I52" s="36">
        <v>287.88333333333338</v>
      </c>
      <c r="J52" s="36">
        <v>290.81666666666666</v>
      </c>
      <c r="K52" s="31">
        <v>284.95</v>
      </c>
      <c r="L52" s="31">
        <v>278.8</v>
      </c>
      <c r="M52" s="31">
        <v>28.47064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22615.200000000001</v>
      </c>
      <c r="D53" s="36">
        <v>22656.683333333334</v>
      </c>
      <c r="E53" s="36">
        <v>22488.566666666669</v>
      </c>
      <c r="F53" s="36">
        <v>22361.933333333334</v>
      </c>
      <c r="G53" s="36">
        <v>22193.816666666669</v>
      </c>
      <c r="H53" s="36">
        <v>22783.316666666669</v>
      </c>
      <c r="I53" s="36">
        <v>22951.433333333338</v>
      </c>
      <c r="J53" s="36">
        <v>23078.066666666669</v>
      </c>
      <c r="K53" s="31">
        <v>22824.799999999999</v>
      </c>
      <c r="L53" s="31">
        <v>22530.05</v>
      </c>
      <c r="M53" s="31">
        <v>9.3969999999999998E-2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451.25</v>
      </c>
      <c r="D54" s="36">
        <v>450.83333333333331</v>
      </c>
      <c r="E54" s="36">
        <v>445.51666666666665</v>
      </c>
      <c r="F54" s="36">
        <v>439.78333333333336</v>
      </c>
      <c r="G54" s="36">
        <v>434.4666666666667</v>
      </c>
      <c r="H54" s="36">
        <v>456.56666666666661</v>
      </c>
      <c r="I54" s="36">
        <v>461.88333333333333</v>
      </c>
      <c r="J54" s="36">
        <v>467.61666666666656</v>
      </c>
      <c r="K54" s="31">
        <v>456.15</v>
      </c>
      <c r="L54" s="31">
        <v>445.1</v>
      </c>
      <c r="M54" s="31">
        <v>76.309960000000004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5086.6499999999996</v>
      </c>
      <c r="D55" s="36">
        <v>5093.9333333333334</v>
      </c>
      <c r="E55" s="36">
        <v>5044.2166666666672</v>
      </c>
      <c r="F55" s="36">
        <v>5001.7833333333338</v>
      </c>
      <c r="G55" s="36">
        <v>4952.0666666666675</v>
      </c>
      <c r="H55" s="36">
        <v>5136.3666666666668</v>
      </c>
      <c r="I55" s="36">
        <v>5186.0833333333321</v>
      </c>
      <c r="J55" s="36">
        <v>5228.5166666666664</v>
      </c>
      <c r="K55" s="31">
        <v>5143.6499999999996</v>
      </c>
      <c r="L55" s="31">
        <v>5051.5</v>
      </c>
      <c r="M55" s="31">
        <v>1.9145000000000001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448.75</v>
      </c>
      <c r="D56" s="36">
        <v>448.09999999999997</v>
      </c>
      <c r="E56" s="36">
        <v>443.69999999999993</v>
      </c>
      <c r="F56" s="36">
        <v>438.65</v>
      </c>
      <c r="G56" s="36">
        <v>434.24999999999994</v>
      </c>
      <c r="H56" s="36">
        <v>453.14999999999992</v>
      </c>
      <c r="I56" s="36">
        <v>457.5499999999999</v>
      </c>
      <c r="J56" s="36">
        <v>462.59999999999991</v>
      </c>
      <c r="K56" s="31">
        <v>452.5</v>
      </c>
      <c r="L56" s="31">
        <v>443.05</v>
      </c>
      <c r="M56" s="31">
        <v>53.282130000000002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468.45</v>
      </c>
      <c r="D57" s="36">
        <v>468.14999999999992</v>
      </c>
      <c r="E57" s="36">
        <v>462.39999999999986</v>
      </c>
      <c r="F57" s="36">
        <v>456.34999999999997</v>
      </c>
      <c r="G57" s="36">
        <v>450.59999999999991</v>
      </c>
      <c r="H57" s="36">
        <v>474.19999999999982</v>
      </c>
      <c r="I57" s="36">
        <v>479.94999999999993</v>
      </c>
      <c r="J57" s="36">
        <v>485.99999999999977</v>
      </c>
      <c r="K57" s="31">
        <v>473.9</v>
      </c>
      <c r="L57" s="31">
        <v>462.1</v>
      </c>
      <c r="M57" s="31">
        <v>10.862579999999999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1216.25</v>
      </c>
      <c r="D58" s="36">
        <v>1219.9166666666667</v>
      </c>
      <c r="E58" s="36">
        <v>1203.9833333333336</v>
      </c>
      <c r="F58" s="36">
        <v>1191.7166666666669</v>
      </c>
      <c r="G58" s="36">
        <v>1175.7833333333338</v>
      </c>
      <c r="H58" s="36">
        <v>1232.1833333333334</v>
      </c>
      <c r="I58" s="36">
        <v>1248.1166666666663</v>
      </c>
      <c r="J58" s="36">
        <v>1260.3833333333332</v>
      </c>
      <c r="K58" s="31">
        <v>1235.8499999999999</v>
      </c>
      <c r="L58" s="31">
        <v>1207.6500000000001</v>
      </c>
      <c r="M58" s="31">
        <v>10.03899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1329.2</v>
      </c>
      <c r="D59" s="36">
        <v>1318.3333333333333</v>
      </c>
      <c r="E59" s="36">
        <v>1305.1666666666665</v>
      </c>
      <c r="F59" s="36">
        <v>1281.1333333333332</v>
      </c>
      <c r="G59" s="36">
        <v>1267.9666666666665</v>
      </c>
      <c r="H59" s="36">
        <v>1342.3666666666666</v>
      </c>
      <c r="I59" s="36">
        <v>1355.5333333333331</v>
      </c>
      <c r="J59" s="36">
        <v>1379.5666666666666</v>
      </c>
      <c r="K59" s="31">
        <v>1331.5</v>
      </c>
      <c r="L59" s="31">
        <v>1294.3</v>
      </c>
      <c r="M59" s="31">
        <v>36.255670000000002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382.05</v>
      </c>
      <c r="D60" s="36">
        <v>381.25</v>
      </c>
      <c r="E60" s="36">
        <v>376.65</v>
      </c>
      <c r="F60" s="36">
        <v>371.25</v>
      </c>
      <c r="G60" s="36">
        <v>366.65</v>
      </c>
      <c r="H60" s="36">
        <v>386.65</v>
      </c>
      <c r="I60" s="36">
        <v>391.25</v>
      </c>
      <c r="J60" s="36">
        <v>396.65</v>
      </c>
      <c r="K60" s="31">
        <v>385.85</v>
      </c>
      <c r="L60" s="31">
        <v>375.85</v>
      </c>
      <c r="M60" s="31">
        <v>96.703659999999999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6152.25</v>
      </c>
      <c r="D61" s="36">
        <v>6121.583333333333</v>
      </c>
      <c r="E61" s="36">
        <v>6069.7166666666662</v>
      </c>
      <c r="F61" s="36">
        <v>5987.1833333333334</v>
      </c>
      <c r="G61" s="36">
        <v>5935.3166666666666</v>
      </c>
      <c r="H61" s="36">
        <v>6204.1166666666659</v>
      </c>
      <c r="I61" s="36">
        <v>6255.9833333333327</v>
      </c>
      <c r="J61" s="36">
        <v>6338.5166666666655</v>
      </c>
      <c r="K61" s="31">
        <v>6173.45</v>
      </c>
      <c r="L61" s="31">
        <v>6039.05</v>
      </c>
      <c r="M61" s="31">
        <v>2.0824500000000001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2396.25</v>
      </c>
      <c r="D62" s="36">
        <v>2407.9833333333336</v>
      </c>
      <c r="E62" s="36">
        <v>2374.3666666666672</v>
      </c>
      <c r="F62" s="36">
        <v>2352.4833333333336</v>
      </c>
      <c r="G62" s="36">
        <v>2318.8666666666672</v>
      </c>
      <c r="H62" s="36">
        <v>2429.8666666666672</v>
      </c>
      <c r="I62" s="36">
        <v>2463.483333333334</v>
      </c>
      <c r="J62" s="36">
        <v>2485.3666666666672</v>
      </c>
      <c r="K62" s="31">
        <v>2441.6</v>
      </c>
      <c r="L62" s="31">
        <v>2386.1</v>
      </c>
      <c r="M62" s="31">
        <v>3.6081500000000002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886.3</v>
      </c>
      <c r="D63" s="36">
        <v>882</v>
      </c>
      <c r="E63" s="36">
        <v>872.5</v>
      </c>
      <c r="F63" s="36">
        <v>858.7</v>
      </c>
      <c r="G63" s="36">
        <v>849.2</v>
      </c>
      <c r="H63" s="36">
        <v>895.8</v>
      </c>
      <c r="I63" s="36">
        <v>905.3</v>
      </c>
      <c r="J63" s="36">
        <v>919.09999999999991</v>
      </c>
      <c r="K63" s="31">
        <v>891.5</v>
      </c>
      <c r="L63" s="31">
        <v>868.2</v>
      </c>
      <c r="M63" s="31">
        <v>9.9794599999999996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1166.6500000000001</v>
      </c>
      <c r="D64" s="36">
        <v>1164.9333333333334</v>
      </c>
      <c r="E64" s="36">
        <v>1154.2666666666669</v>
      </c>
      <c r="F64" s="36">
        <v>1141.8833333333334</v>
      </c>
      <c r="G64" s="36">
        <v>1131.2166666666669</v>
      </c>
      <c r="H64" s="36">
        <v>1177.3166666666668</v>
      </c>
      <c r="I64" s="36">
        <v>1187.9833333333333</v>
      </c>
      <c r="J64" s="36">
        <v>1200.3666666666668</v>
      </c>
      <c r="K64" s="31">
        <v>1175.5999999999999</v>
      </c>
      <c r="L64" s="31">
        <v>1152.55</v>
      </c>
      <c r="M64" s="31">
        <v>3.2365300000000001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322.55</v>
      </c>
      <c r="D65" s="36">
        <v>320.05</v>
      </c>
      <c r="E65" s="36">
        <v>315.60000000000002</v>
      </c>
      <c r="F65" s="36">
        <v>308.65000000000003</v>
      </c>
      <c r="G65" s="36">
        <v>304.20000000000005</v>
      </c>
      <c r="H65" s="36">
        <v>327</v>
      </c>
      <c r="I65" s="36">
        <v>331.44999999999993</v>
      </c>
      <c r="J65" s="36">
        <v>338.4</v>
      </c>
      <c r="K65" s="31">
        <v>324.5</v>
      </c>
      <c r="L65" s="31">
        <v>313.10000000000002</v>
      </c>
      <c r="M65" s="31">
        <v>49.010489999999997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2046.15</v>
      </c>
      <c r="D66" s="36">
        <v>2033.6333333333332</v>
      </c>
      <c r="E66" s="36">
        <v>2012.5166666666664</v>
      </c>
      <c r="F66" s="36">
        <v>1978.8833333333332</v>
      </c>
      <c r="G66" s="36">
        <v>1957.7666666666664</v>
      </c>
      <c r="H66" s="36">
        <v>2067.2666666666664</v>
      </c>
      <c r="I66" s="36">
        <v>2088.3833333333332</v>
      </c>
      <c r="J66" s="36">
        <v>2122.0166666666664</v>
      </c>
      <c r="K66" s="31">
        <v>2054.75</v>
      </c>
      <c r="L66" s="31">
        <v>2000</v>
      </c>
      <c r="M66" s="31">
        <v>4.6446300000000003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547.35</v>
      </c>
      <c r="D67" s="36">
        <v>547.01666666666665</v>
      </c>
      <c r="E67" s="36">
        <v>542.63333333333333</v>
      </c>
      <c r="F67" s="36">
        <v>537.91666666666663</v>
      </c>
      <c r="G67" s="36">
        <v>533.5333333333333</v>
      </c>
      <c r="H67" s="36">
        <v>551.73333333333335</v>
      </c>
      <c r="I67" s="36">
        <v>556.11666666666656</v>
      </c>
      <c r="J67" s="36">
        <v>560.83333333333337</v>
      </c>
      <c r="K67" s="31">
        <v>551.4</v>
      </c>
      <c r="L67" s="31">
        <v>542.29999999999995</v>
      </c>
      <c r="M67" s="31">
        <v>17.586210000000001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2288.6</v>
      </c>
      <c r="D68" s="36">
        <v>2292.1</v>
      </c>
      <c r="E68" s="36">
        <v>2261.25</v>
      </c>
      <c r="F68" s="36">
        <v>2233.9</v>
      </c>
      <c r="G68" s="36">
        <v>2203.0500000000002</v>
      </c>
      <c r="H68" s="36">
        <v>2319.4499999999998</v>
      </c>
      <c r="I68" s="36">
        <v>2350.2999999999993</v>
      </c>
      <c r="J68" s="36">
        <v>2377.6499999999996</v>
      </c>
      <c r="K68" s="31">
        <v>2322.9499999999998</v>
      </c>
      <c r="L68" s="31">
        <v>2264.75</v>
      </c>
      <c r="M68" s="31">
        <v>2.2639300000000002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2429.5</v>
      </c>
      <c r="D69" s="36">
        <v>2424.8333333333335</v>
      </c>
      <c r="E69" s="36">
        <v>2399.666666666667</v>
      </c>
      <c r="F69" s="36">
        <v>2369.8333333333335</v>
      </c>
      <c r="G69" s="36">
        <v>2344.666666666667</v>
      </c>
      <c r="H69" s="36">
        <v>2454.666666666667</v>
      </c>
      <c r="I69" s="36">
        <v>2479.8333333333339</v>
      </c>
      <c r="J69" s="36">
        <v>2509.666666666667</v>
      </c>
      <c r="K69" s="31">
        <v>2450</v>
      </c>
      <c r="L69" s="31">
        <v>2395</v>
      </c>
      <c r="M69" s="31">
        <v>2.2591199999999998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422.2</v>
      </c>
      <c r="D70" s="36">
        <v>414.93333333333339</v>
      </c>
      <c r="E70" s="36">
        <v>405.86666666666679</v>
      </c>
      <c r="F70" s="36">
        <v>389.53333333333342</v>
      </c>
      <c r="G70" s="36">
        <v>380.46666666666681</v>
      </c>
      <c r="H70" s="36">
        <v>431.26666666666677</v>
      </c>
      <c r="I70" s="36">
        <v>440.33333333333337</v>
      </c>
      <c r="J70" s="36">
        <v>456.66666666666674</v>
      </c>
      <c r="K70" s="31">
        <v>424</v>
      </c>
      <c r="L70" s="31">
        <v>398.6</v>
      </c>
      <c r="M70" s="31">
        <v>59.038490000000003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186.8</v>
      </c>
      <c r="D71" s="36">
        <v>186.54999999999998</v>
      </c>
      <c r="E71" s="36">
        <v>185.39999999999998</v>
      </c>
      <c r="F71" s="36">
        <v>184</v>
      </c>
      <c r="G71" s="36">
        <v>182.85</v>
      </c>
      <c r="H71" s="36">
        <v>187.94999999999996</v>
      </c>
      <c r="I71" s="36">
        <v>189.1</v>
      </c>
      <c r="J71" s="36">
        <v>190.49999999999994</v>
      </c>
      <c r="K71" s="31">
        <v>187.7</v>
      </c>
      <c r="L71" s="31">
        <v>185.15</v>
      </c>
      <c r="M71" s="31">
        <v>7.3320600000000002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3902.65</v>
      </c>
      <c r="D72" s="36">
        <v>3932.3666666666668</v>
      </c>
      <c r="E72" s="36">
        <v>3847.8333333333335</v>
      </c>
      <c r="F72" s="36">
        <v>3793.0166666666669</v>
      </c>
      <c r="G72" s="36">
        <v>3708.4833333333336</v>
      </c>
      <c r="H72" s="36">
        <v>3987.1833333333334</v>
      </c>
      <c r="I72" s="36">
        <v>4071.7166666666662</v>
      </c>
      <c r="J72" s="36">
        <v>4126.5333333333328</v>
      </c>
      <c r="K72" s="31">
        <v>4016.9</v>
      </c>
      <c r="L72" s="31">
        <v>3877.55</v>
      </c>
      <c r="M72" s="31">
        <v>3.5197600000000002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6326.95</v>
      </c>
      <c r="D73" s="36">
        <v>6333.9833333333336</v>
      </c>
      <c r="E73" s="36">
        <v>6272.9666666666672</v>
      </c>
      <c r="F73" s="36">
        <v>6218.9833333333336</v>
      </c>
      <c r="G73" s="36">
        <v>6157.9666666666672</v>
      </c>
      <c r="H73" s="36">
        <v>6387.9666666666672</v>
      </c>
      <c r="I73" s="36">
        <v>6448.9833333333336</v>
      </c>
      <c r="J73" s="36">
        <v>6502.9666666666672</v>
      </c>
      <c r="K73" s="31">
        <v>6395</v>
      </c>
      <c r="L73" s="31">
        <v>6280</v>
      </c>
      <c r="M73" s="31">
        <v>1.85762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796.05</v>
      </c>
      <c r="D74" s="36">
        <v>791.46666666666658</v>
      </c>
      <c r="E74" s="36">
        <v>782.13333333333321</v>
      </c>
      <c r="F74" s="36">
        <v>768.21666666666658</v>
      </c>
      <c r="G74" s="36">
        <v>758.88333333333321</v>
      </c>
      <c r="H74" s="36">
        <v>805.38333333333321</v>
      </c>
      <c r="I74" s="36">
        <v>814.71666666666647</v>
      </c>
      <c r="J74" s="36">
        <v>828.63333333333321</v>
      </c>
      <c r="K74" s="31">
        <v>800.8</v>
      </c>
      <c r="L74" s="31">
        <v>777.55</v>
      </c>
      <c r="M74" s="31">
        <v>51.69408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3822</v>
      </c>
      <c r="D75" s="36">
        <v>3817.4333333333329</v>
      </c>
      <c r="E75" s="36">
        <v>3796.9166666666661</v>
      </c>
      <c r="F75" s="36">
        <v>3771.833333333333</v>
      </c>
      <c r="G75" s="36">
        <v>3751.3166666666662</v>
      </c>
      <c r="H75" s="36">
        <v>3842.516666666666</v>
      </c>
      <c r="I75" s="36">
        <v>3863.0333333333333</v>
      </c>
      <c r="J75" s="36">
        <v>3888.1166666666659</v>
      </c>
      <c r="K75" s="31">
        <v>3837.95</v>
      </c>
      <c r="L75" s="31">
        <v>3792.35</v>
      </c>
      <c r="M75" s="31">
        <v>3.38253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5787.2</v>
      </c>
      <c r="D76" s="36">
        <v>5759.1333333333341</v>
      </c>
      <c r="E76" s="36">
        <v>5718.2666666666682</v>
      </c>
      <c r="F76" s="36">
        <v>5649.3333333333339</v>
      </c>
      <c r="G76" s="36">
        <v>5608.4666666666681</v>
      </c>
      <c r="H76" s="36">
        <v>5828.0666666666684</v>
      </c>
      <c r="I76" s="36">
        <v>5868.9333333333352</v>
      </c>
      <c r="J76" s="36">
        <v>5937.8666666666686</v>
      </c>
      <c r="K76" s="31">
        <v>5800</v>
      </c>
      <c r="L76" s="31">
        <v>5690.2</v>
      </c>
      <c r="M76" s="31">
        <v>2.5477099999999999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3842.55</v>
      </c>
      <c r="D77" s="36">
        <v>3835.4</v>
      </c>
      <c r="E77" s="36">
        <v>3797.8</v>
      </c>
      <c r="F77" s="36">
        <v>3753.05</v>
      </c>
      <c r="G77" s="36">
        <v>3715.4500000000003</v>
      </c>
      <c r="H77" s="36">
        <v>3880.15</v>
      </c>
      <c r="I77" s="36">
        <v>3917.7499999999995</v>
      </c>
      <c r="J77" s="36">
        <v>3962.5</v>
      </c>
      <c r="K77" s="31">
        <v>3873</v>
      </c>
      <c r="L77" s="31">
        <v>3790.65</v>
      </c>
      <c r="M77" s="31">
        <v>5.7749899999999998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2835</v>
      </c>
      <c r="D78" s="36">
        <v>2837.15</v>
      </c>
      <c r="E78" s="36">
        <v>2812.8500000000004</v>
      </c>
      <c r="F78" s="36">
        <v>2790.7000000000003</v>
      </c>
      <c r="G78" s="36">
        <v>2766.4000000000005</v>
      </c>
      <c r="H78" s="36">
        <v>2859.3</v>
      </c>
      <c r="I78" s="36">
        <v>2883.6000000000004</v>
      </c>
      <c r="J78" s="36">
        <v>2905.75</v>
      </c>
      <c r="K78" s="31">
        <v>2861.45</v>
      </c>
      <c r="L78" s="31">
        <v>2815</v>
      </c>
      <c r="M78" s="31">
        <v>2.76966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151.75</v>
      </c>
      <c r="D79" s="36">
        <v>151.23333333333332</v>
      </c>
      <c r="E79" s="36">
        <v>150.21666666666664</v>
      </c>
      <c r="F79" s="36">
        <v>148.68333333333331</v>
      </c>
      <c r="G79" s="36">
        <v>147.66666666666663</v>
      </c>
      <c r="H79" s="36">
        <v>152.76666666666665</v>
      </c>
      <c r="I79" s="36">
        <v>153.78333333333336</v>
      </c>
      <c r="J79" s="36">
        <v>155.31666666666666</v>
      </c>
      <c r="K79" s="31">
        <v>152.25</v>
      </c>
      <c r="L79" s="31">
        <v>149.69999999999999</v>
      </c>
      <c r="M79" s="31">
        <v>84.290970000000002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3371.95</v>
      </c>
      <c r="D80" s="36">
        <v>3373.6666666666665</v>
      </c>
      <c r="E80" s="36">
        <v>3305.3833333333332</v>
      </c>
      <c r="F80" s="36">
        <v>3238.8166666666666</v>
      </c>
      <c r="G80" s="36">
        <v>3170.5333333333333</v>
      </c>
      <c r="H80" s="36">
        <v>3440.2333333333331</v>
      </c>
      <c r="I80" s="36">
        <v>3508.5166666666669</v>
      </c>
      <c r="J80" s="36">
        <v>3575.083333333333</v>
      </c>
      <c r="K80" s="31">
        <v>3441.95</v>
      </c>
      <c r="L80" s="31">
        <v>3307.1</v>
      </c>
      <c r="M80" s="31">
        <v>1.9509700000000001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424.3</v>
      </c>
      <c r="D81" s="36">
        <v>421.81666666666666</v>
      </c>
      <c r="E81" s="36">
        <v>417.43333333333334</v>
      </c>
      <c r="F81" s="36">
        <v>410.56666666666666</v>
      </c>
      <c r="G81" s="36">
        <v>406.18333333333334</v>
      </c>
      <c r="H81" s="36">
        <v>428.68333333333334</v>
      </c>
      <c r="I81" s="36">
        <v>433.06666666666666</v>
      </c>
      <c r="J81" s="36">
        <v>439.93333333333334</v>
      </c>
      <c r="K81" s="31">
        <v>426.2</v>
      </c>
      <c r="L81" s="31">
        <v>414.95</v>
      </c>
      <c r="M81" s="31">
        <v>11.871370000000001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160</v>
      </c>
      <c r="D82" s="36">
        <v>159.69999999999999</v>
      </c>
      <c r="E82" s="36">
        <v>157.99999999999997</v>
      </c>
      <c r="F82" s="36">
        <v>155.99999999999997</v>
      </c>
      <c r="G82" s="36">
        <v>154.29999999999995</v>
      </c>
      <c r="H82" s="36">
        <v>161.69999999999999</v>
      </c>
      <c r="I82" s="36">
        <v>163.40000000000003</v>
      </c>
      <c r="J82" s="36">
        <v>165.4</v>
      </c>
      <c r="K82" s="31">
        <v>161.4</v>
      </c>
      <c r="L82" s="31">
        <v>157.69999999999999</v>
      </c>
      <c r="M82" s="31">
        <v>214.35176999999999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1908.7</v>
      </c>
      <c r="D83" s="36">
        <v>1919.2666666666667</v>
      </c>
      <c r="E83" s="36">
        <v>1875.4833333333333</v>
      </c>
      <c r="F83" s="36">
        <v>1842.2666666666667</v>
      </c>
      <c r="G83" s="36">
        <v>1798.4833333333333</v>
      </c>
      <c r="H83" s="36">
        <v>1952.4833333333333</v>
      </c>
      <c r="I83" s="36">
        <v>1996.2666666666667</v>
      </c>
      <c r="J83" s="36">
        <v>2029.4833333333333</v>
      </c>
      <c r="K83" s="31">
        <v>1963.05</v>
      </c>
      <c r="L83" s="31">
        <v>1886.05</v>
      </c>
      <c r="M83" s="31">
        <v>1.89506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1141.3</v>
      </c>
      <c r="D84" s="36">
        <v>1147.5833333333333</v>
      </c>
      <c r="E84" s="36">
        <v>1125.5166666666664</v>
      </c>
      <c r="F84" s="36">
        <v>1109.7333333333331</v>
      </c>
      <c r="G84" s="36">
        <v>1087.6666666666663</v>
      </c>
      <c r="H84" s="36">
        <v>1163.3666666666666</v>
      </c>
      <c r="I84" s="36">
        <v>1185.4333333333336</v>
      </c>
      <c r="J84" s="36">
        <v>1201.2166666666667</v>
      </c>
      <c r="K84" s="31">
        <v>1169.6500000000001</v>
      </c>
      <c r="L84" s="31">
        <v>1131.8</v>
      </c>
      <c r="M84" s="31">
        <v>15.08578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2210.9</v>
      </c>
      <c r="D85" s="36">
        <v>2205.3333333333335</v>
      </c>
      <c r="E85" s="36">
        <v>2175.6166666666668</v>
      </c>
      <c r="F85" s="36">
        <v>2140.3333333333335</v>
      </c>
      <c r="G85" s="36">
        <v>2110.6166666666668</v>
      </c>
      <c r="H85" s="36">
        <v>2240.6166666666668</v>
      </c>
      <c r="I85" s="36">
        <v>2270.333333333333</v>
      </c>
      <c r="J85" s="36">
        <v>2305.6166666666668</v>
      </c>
      <c r="K85" s="31">
        <v>2235.0500000000002</v>
      </c>
      <c r="L85" s="31">
        <v>2170.0500000000002</v>
      </c>
      <c r="M85" s="31">
        <v>8.1826799999999995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2068.5500000000002</v>
      </c>
      <c r="D86" s="36">
        <v>2061.2833333333333</v>
      </c>
      <c r="E86" s="36">
        <v>2048.1166666666668</v>
      </c>
      <c r="F86" s="36">
        <v>2027.6833333333334</v>
      </c>
      <c r="G86" s="36">
        <v>2014.5166666666669</v>
      </c>
      <c r="H86" s="36">
        <v>2081.7166666666667</v>
      </c>
      <c r="I86" s="36">
        <v>2094.8833333333337</v>
      </c>
      <c r="J86" s="36">
        <v>2115.3166666666666</v>
      </c>
      <c r="K86" s="31">
        <v>2074.4499999999998</v>
      </c>
      <c r="L86" s="31">
        <v>2040.85</v>
      </c>
      <c r="M86" s="31">
        <v>3.2532199999999998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515.20000000000005</v>
      </c>
      <c r="D87" s="36">
        <v>512.30000000000007</v>
      </c>
      <c r="E87" s="36">
        <v>508.25000000000011</v>
      </c>
      <c r="F87" s="36">
        <v>501.30000000000007</v>
      </c>
      <c r="G87" s="36">
        <v>497.25000000000011</v>
      </c>
      <c r="H87" s="36">
        <v>519.25000000000011</v>
      </c>
      <c r="I87" s="36">
        <v>523.30000000000007</v>
      </c>
      <c r="J87" s="36">
        <v>530.25000000000011</v>
      </c>
      <c r="K87" s="31">
        <v>516.35</v>
      </c>
      <c r="L87" s="31">
        <v>505.35</v>
      </c>
      <c r="M87" s="31">
        <v>14.264329999999999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3017.3</v>
      </c>
      <c r="D88" s="36">
        <v>3006.9833333333336</v>
      </c>
      <c r="E88" s="36">
        <v>2988.4666666666672</v>
      </c>
      <c r="F88" s="36">
        <v>2959.6333333333337</v>
      </c>
      <c r="G88" s="36">
        <v>2941.1166666666672</v>
      </c>
      <c r="H88" s="36">
        <v>3035.8166666666671</v>
      </c>
      <c r="I88" s="36">
        <v>3054.3333333333335</v>
      </c>
      <c r="J88" s="36">
        <v>3083.166666666667</v>
      </c>
      <c r="K88" s="31">
        <v>3025.5</v>
      </c>
      <c r="L88" s="31">
        <v>2978.15</v>
      </c>
      <c r="M88" s="31">
        <v>12.48563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1390.7</v>
      </c>
      <c r="D89" s="36">
        <v>1383.3833333333332</v>
      </c>
      <c r="E89" s="36">
        <v>1372.7166666666665</v>
      </c>
      <c r="F89" s="36">
        <v>1354.7333333333333</v>
      </c>
      <c r="G89" s="36">
        <v>1344.0666666666666</v>
      </c>
      <c r="H89" s="36">
        <v>1401.3666666666663</v>
      </c>
      <c r="I89" s="36">
        <v>1412.0333333333333</v>
      </c>
      <c r="J89" s="36">
        <v>1430.0166666666662</v>
      </c>
      <c r="K89" s="31">
        <v>1394.05</v>
      </c>
      <c r="L89" s="31">
        <v>1365.4</v>
      </c>
      <c r="M89" s="31">
        <v>13.537739999999999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1492.1</v>
      </c>
      <c r="D90" s="36">
        <v>1488.7166666666665</v>
      </c>
      <c r="E90" s="36">
        <v>1469.4333333333329</v>
      </c>
      <c r="F90" s="36">
        <v>1446.7666666666664</v>
      </c>
      <c r="G90" s="36">
        <v>1427.4833333333329</v>
      </c>
      <c r="H90" s="36">
        <v>1511.383333333333</v>
      </c>
      <c r="I90" s="36">
        <v>1530.6666666666663</v>
      </c>
      <c r="J90" s="36">
        <v>1553.333333333333</v>
      </c>
      <c r="K90" s="31">
        <v>1508</v>
      </c>
      <c r="L90" s="31">
        <v>1466.05</v>
      </c>
      <c r="M90" s="31">
        <v>43.689140000000002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3418.9</v>
      </c>
      <c r="D91" s="36">
        <v>3409.1</v>
      </c>
      <c r="E91" s="36">
        <v>3373.2</v>
      </c>
      <c r="F91" s="36">
        <v>3327.5</v>
      </c>
      <c r="G91" s="36">
        <v>3291.6</v>
      </c>
      <c r="H91" s="36">
        <v>3454.7999999999997</v>
      </c>
      <c r="I91" s="36">
        <v>3490.7000000000003</v>
      </c>
      <c r="J91" s="36">
        <v>3536.3999999999996</v>
      </c>
      <c r="K91" s="31">
        <v>3445</v>
      </c>
      <c r="L91" s="31">
        <v>3363.4</v>
      </c>
      <c r="M91" s="31">
        <v>4.6072899999999999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1655.95</v>
      </c>
      <c r="D92" s="36">
        <v>1652.4333333333334</v>
      </c>
      <c r="E92" s="36">
        <v>1644.9166666666667</v>
      </c>
      <c r="F92" s="36">
        <v>1633.8833333333334</v>
      </c>
      <c r="G92" s="36">
        <v>1626.3666666666668</v>
      </c>
      <c r="H92" s="36">
        <v>1663.4666666666667</v>
      </c>
      <c r="I92" s="36">
        <v>1670.9833333333331</v>
      </c>
      <c r="J92" s="36">
        <v>1682.0166666666667</v>
      </c>
      <c r="K92" s="31">
        <v>1659.95</v>
      </c>
      <c r="L92" s="31">
        <v>1641.4</v>
      </c>
      <c r="M92" s="31">
        <v>80.579120000000003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644.95000000000005</v>
      </c>
      <c r="D93" s="36">
        <v>645.58333333333337</v>
      </c>
      <c r="E93" s="36">
        <v>640.81666666666672</v>
      </c>
      <c r="F93" s="36">
        <v>636.68333333333339</v>
      </c>
      <c r="G93" s="36">
        <v>631.91666666666674</v>
      </c>
      <c r="H93" s="36">
        <v>649.7166666666667</v>
      </c>
      <c r="I93" s="36">
        <v>654.48333333333335</v>
      </c>
      <c r="J93" s="36">
        <v>658.61666666666667</v>
      </c>
      <c r="K93" s="31">
        <v>650.35</v>
      </c>
      <c r="L93" s="31">
        <v>641.45000000000005</v>
      </c>
      <c r="M93" s="31">
        <v>32.884720000000002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4138.05</v>
      </c>
      <c r="D94" s="36">
        <v>4133.7166666666662</v>
      </c>
      <c r="E94" s="36">
        <v>4090.4333333333325</v>
      </c>
      <c r="F94" s="36">
        <v>4042.8166666666662</v>
      </c>
      <c r="G94" s="36">
        <v>3999.5333333333324</v>
      </c>
      <c r="H94" s="36">
        <v>4181.3333333333321</v>
      </c>
      <c r="I94" s="36">
        <v>4224.6166666666668</v>
      </c>
      <c r="J94" s="36">
        <v>4272.2333333333327</v>
      </c>
      <c r="K94" s="31">
        <v>4177</v>
      </c>
      <c r="L94" s="31">
        <v>4086.1</v>
      </c>
      <c r="M94" s="31">
        <v>5.11944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580.04999999999995</v>
      </c>
      <c r="D95" s="36">
        <v>577.56666666666661</v>
      </c>
      <c r="E95" s="36">
        <v>573.13333333333321</v>
      </c>
      <c r="F95" s="36">
        <v>566.21666666666658</v>
      </c>
      <c r="G95" s="36">
        <v>561.78333333333319</v>
      </c>
      <c r="H95" s="36">
        <v>584.48333333333323</v>
      </c>
      <c r="I95" s="36">
        <v>588.91666666666663</v>
      </c>
      <c r="J95" s="36">
        <v>595.83333333333326</v>
      </c>
      <c r="K95" s="31">
        <v>582</v>
      </c>
      <c r="L95" s="31">
        <v>570.65</v>
      </c>
      <c r="M95" s="31">
        <v>24.08792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430.7</v>
      </c>
      <c r="D96" s="36">
        <v>430.95</v>
      </c>
      <c r="E96" s="36">
        <v>425.4</v>
      </c>
      <c r="F96" s="36">
        <v>420.09999999999997</v>
      </c>
      <c r="G96" s="36">
        <v>414.54999999999995</v>
      </c>
      <c r="H96" s="36">
        <v>436.25</v>
      </c>
      <c r="I96" s="36">
        <v>441.80000000000007</v>
      </c>
      <c r="J96" s="36">
        <v>447.1</v>
      </c>
      <c r="K96" s="31">
        <v>436.5</v>
      </c>
      <c r="L96" s="31">
        <v>425.65</v>
      </c>
      <c r="M96" s="31">
        <v>59.870330000000003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2577.4</v>
      </c>
      <c r="D97" s="36">
        <v>2578.9</v>
      </c>
      <c r="E97" s="36">
        <v>2563.5</v>
      </c>
      <c r="F97" s="36">
        <v>2549.6</v>
      </c>
      <c r="G97" s="36">
        <v>2534.1999999999998</v>
      </c>
      <c r="H97" s="36">
        <v>2592.8000000000002</v>
      </c>
      <c r="I97" s="36">
        <v>2608.2000000000007</v>
      </c>
      <c r="J97" s="36">
        <v>2622.1000000000004</v>
      </c>
      <c r="K97" s="31">
        <v>2594.3000000000002</v>
      </c>
      <c r="L97" s="31">
        <v>2565</v>
      </c>
      <c r="M97" s="31">
        <v>8.8127800000000001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317.25</v>
      </c>
      <c r="D98" s="36">
        <v>315.8</v>
      </c>
      <c r="E98" s="36">
        <v>312.45000000000005</v>
      </c>
      <c r="F98" s="36">
        <v>307.65000000000003</v>
      </c>
      <c r="G98" s="36">
        <v>304.30000000000007</v>
      </c>
      <c r="H98" s="36">
        <v>320.60000000000002</v>
      </c>
      <c r="I98" s="36">
        <v>323.95000000000005</v>
      </c>
      <c r="J98" s="36">
        <v>328.75</v>
      </c>
      <c r="K98" s="31">
        <v>319.14999999999998</v>
      </c>
      <c r="L98" s="31">
        <v>311</v>
      </c>
      <c r="M98" s="31">
        <v>4.1735899999999999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36815.4</v>
      </c>
      <c r="D99" s="36">
        <v>37151.033333333333</v>
      </c>
      <c r="E99" s="36">
        <v>36414.366666666669</v>
      </c>
      <c r="F99" s="36">
        <v>36013.333333333336</v>
      </c>
      <c r="G99" s="36">
        <v>35276.666666666672</v>
      </c>
      <c r="H99" s="36">
        <v>37552.066666666666</v>
      </c>
      <c r="I99" s="36">
        <v>38288.733333333337</v>
      </c>
      <c r="J99" s="36">
        <v>38689.766666666663</v>
      </c>
      <c r="K99" s="31">
        <v>37887.699999999997</v>
      </c>
      <c r="L99" s="31">
        <v>36750</v>
      </c>
      <c r="M99" s="31">
        <v>4.2540000000000001E-2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993.05</v>
      </c>
      <c r="D100" s="36">
        <v>987.43333333333339</v>
      </c>
      <c r="E100" s="36">
        <v>979.91666666666674</v>
      </c>
      <c r="F100" s="36">
        <v>966.7833333333333</v>
      </c>
      <c r="G100" s="36">
        <v>959.26666666666665</v>
      </c>
      <c r="H100" s="36">
        <v>1000.5666666666668</v>
      </c>
      <c r="I100" s="36">
        <v>1008.0833333333335</v>
      </c>
      <c r="J100" s="36">
        <v>1021.2166666666669</v>
      </c>
      <c r="K100" s="31">
        <v>994.95</v>
      </c>
      <c r="L100" s="31">
        <v>974.3</v>
      </c>
      <c r="M100" s="31">
        <v>94.091809999999995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1388.05</v>
      </c>
      <c r="D101" s="36">
        <v>1386.8166666666668</v>
      </c>
      <c r="E101" s="36">
        <v>1378.6333333333337</v>
      </c>
      <c r="F101" s="36">
        <v>1369.2166666666669</v>
      </c>
      <c r="G101" s="36">
        <v>1361.0333333333338</v>
      </c>
      <c r="H101" s="36">
        <v>1396.2333333333336</v>
      </c>
      <c r="I101" s="36">
        <v>1404.4166666666665</v>
      </c>
      <c r="J101" s="36">
        <v>1413.8333333333335</v>
      </c>
      <c r="K101" s="31">
        <v>1395</v>
      </c>
      <c r="L101" s="31">
        <v>1377.4</v>
      </c>
      <c r="M101" s="31">
        <v>6.3953800000000003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541.25</v>
      </c>
      <c r="D102" s="36">
        <v>543.30000000000007</v>
      </c>
      <c r="E102" s="36">
        <v>536.60000000000014</v>
      </c>
      <c r="F102" s="36">
        <v>531.95000000000005</v>
      </c>
      <c r="G102" s="36">
        <v>525.25000000000011</v>
      </c>
      <c r="H102" s="36">
        <v>547.95000000000016</v>
      </c>
      <c r="I102" s="36">
        <v>554.6500000000002</v>
      </c>
      <c r="J102" s="36">
        <v>559.30000000000018</v>
      </c>
      <c r="K102" s="31">
        <v>550</v>
      </c>
      <c r="L102" s="31">
        <v>538.65</v>
      </c>
      <c r="M102" s="31">
        <v>21.567070000000001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16.149999999999999</v>
      </c>
      <c r="D103" s="36">
        <v>16.149999999999999</v>
      </c>
      <c r="E103" s="36">
        <v>15.849999999999998</v>
      </c>
      <c r="F103" s="36">
        <v>15.549999999999999</v>
      </c>
      <c r="G103" s="36">
        <v>15.249999999999998</v>
      </c>
      <c r="H103" s="36">
        <v>16.449999999999996</v>
      </c>
      <c r="I103" s="36">
        <v>16.749999999999993</v>
      </c>
      <c r="J103" s="36">
        <v>17.049999999999997</v>
      </c>
      <c r="K103" s="31">
        <v>16.45</v>
      </c>
      <c r="L103" s="31">
        <v>15.85</v>
      </c>
      <c r="M103" s="31">
        <v>2026.36184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83.9</v>
      </c>
      <c r="D104" s="36">
        <v>83.566666666666677</v>
      </c>
      <c r="E104" s="36">
        <v>82.933333333333351</v>
      </c>
      <c r="F104" s="36">
        <v>81.966666666666669</v>
      </c>
      <c r="G104" s="36">
        <v>81.333333333333343</v>
      </c>
      <c r="H104" s="36">
        <v>84.53333333333336</v>
      </c>
      <c r="I104" s="36">
        <v>85.166666666666686</v>
      </c>
      <c r="J104" s="36">
        <v>86.133333333333368</v>
      </c>
      <c r="K104" s="31">
        <v>84.2</v>
      </c>
      <c r="L104" s="31">
        <v>82.6</v>
      </c>
      <c r="M104" s="31">
        <v>270.09949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417.8</v>
      </c>
      <c r="D105" s="36">
        <v>416</v>
      </c>
      <c r="E105" s="36">
        <v>410.2</v>
      </c>
      <c r="F105" s="36">
        <v>402.59999999999997</v>
      </c>
      <c r="G105" s="36">
        <v>396.79999999999995</v>
      </c>
      <c r="H105" s="36">
        <v>423.6</v>
      </c>
      <c r="I105" s="36">
        <v>429.4</v>
      </c>
      <c r="J105" s="36">
        <v>437.00000000000006</v>
      </c>
      <c r="K105" s="31">
        <v>421.8</v>
      </c>
      <c r="L105" s="31">
        <v>408.4</v>
      </c>
      <c r="M105" s="31">
        <v>41.173789999999997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458.4</v>
      </c>
      <c r="D106" s="36">
        <v>457.55</v>
      </c>
      <c r="E106" s="36">
        <v>454.1</v>
      </c>
      <c r="F106" s="36">
        <v>449.8</v>
      </c>
      <c r="G106" s="36">
        <v>446.35</v>
      </c>
      <c r="H106" s="36">
        <v>461.85</v>
      </c>
      <c r="I106" s="36">
        <v>465.29999999999995</v>
      </c>
      <c r="J106" s="36">
        <v>469.6</v>
      </c>
      <c r="K106" s="31">
        <v>461</v>
      </c>
      <c r="L106" s="31">
        <v>453.25</v>
      </c>
      <c r="M106" s="31">
        <v>15.197990000000001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423.05</v>
      </c>
      <c r="D107" s="36">
        <v>423.2833333333333</v>
      </c>
      <c r="E107" s="36">
        <v>418.01666666666659</v>
      </c>
      <c r="F107" s="36">
        <v>412.98333333333329</v>
      </c>
      <c r="G107" s="36">
        <v>407.71666666666658</v>
      </c>
      <c r="H107" s="36">
        <v>428.31666666666661</v>
      </c>
      <c r="I107" s="36">
        <v>433.58333333333326</v>
      </c>
      <c r="J107" s="36">
        <v>438.61666666666662</v>
      </c>
      <c r="K107" s="31">
        <v>428.55</v>
      </c>
      <c r="L107" s="31">
        <v>418.25</v>
      </c>
      <c r="M107" s="31">
        <v>13.488860000000001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3082.15</v>
      </c>
      <c r="D108" s="36">
        <v>3048.5333333333328</v>
      </c>
      <c r="E108" s="36">
        <v>3007.0666666666657</v>
      </c>
      <c r="F108" s="36">
        <v>2931.9833333333327</v>
      </c>
      <c r="G108" s="36">
        <v>2890.5166666666655</v>
      </c>
      <c r="H108" s="36">
        <v>3123.6166666666659</v>
      </c>
      <c r="I108" s="36">
        <v>3165.083333333333</v>
      </c>
      <c r="J108" s="36">
        <v>3240.1666666666661</v>
      </c>
      <c r="K108" s="31">
        <v>3090</v>
      </c>
      <c r="L108" s="31">
        <v>2973.45</v>
      </c>
      <c r="M108" s="31">
        <v>8.3962900000000005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1640.15</v>
      </c>
      <c r="D109" s="36">
        <v>1634.3</v>
      </c>
      <c r="E109" s="36">
        <v>1625.85</v>
      </c>
      <c r="F109" s="36">
        <v>1611.55</v>
      </c>
      <c r="G109" s="36">
        <v>1603.1</v>
      </c>
      <c r="H109" s="36">
        <v>1648.6</v>
      </c>
      <c r="I109" s="36">
        <v>1657.0500000000002</v>
      </c>
      <c r="J109" s="36">
        <v>1671.35</v>
      </c>
      <c r="K109" s="31">
        <v>1642.75</v>
      </c>
      <c r="L109" s="31">
        <v>1620</v>
      </c>
      <c r="M109" s="31">
        <v>16.299579999999999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214.25</v>
      </c>
      <c r="D110" s="36">
        <v>215.68333333333331</v>
      </c>
      <c r="E110" s="36">
        <v>210.36666666666662</v>
      </c>
      <c r="F110" s="36">
        <v>206.48333333333332</v>
      </c>
      <c r="G110" s="36">
        <v>201.16666666666663</v>
      </c>
      <c r="H110" s="36">
        <v>219.56666666666661</v>
      </c>
      <c r="I110" s="36">
        <v>224.88333333333327</v>
      </c>
      <c r="J110" s="36">
        <v>228.76666666666659</v>
      </c>
      <c r="K110" s="31">
        <v>221</v>
      </c>
      <c r="L110" s="31">
        <v>211.8</v>
      </c>
      <c r="M110" s="31">
        <v>211.04217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1519.9</v>
      </c>
      <c r="D111" s="36">
        <v>1520.1166666666668</v>
      </c>
      <c r="E111" s="36">
        <v>1504.7833333333335</v>
      </c>
      <c r="F111" s="36">
        <v>1489.6666666666667</v>
      </c>
      <c r="G111" s="36">
        <v>1474.3333333333335</v>
      </c>
      <c r="H111" s="36">
        <v>1535.2333333333336</v>
      </c>
      <c r="I111" s="36">
        <v>1550.5666666666666</v>
      </c>
      <c r="J111" s="36">
        <v>1565.6833333333336</v>
      </c>
      <c r="K111" s="31">
        <v>1535.45</v>
      </c>
      <c r="L111" s="31">
        <v>1505</v>
      </c>
      <c r="M111" s="31">
        <v>40.968449999999997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130.55000000000001</v>
      </c>
      <c r="D112" s="36">
        <v>130.01666666666668</v>
      </c>
      <c r="E112" s="36">
        <v>129.03333333333336</v>
      </c>
      <c r="F112" s="36">
        <v>127.51666666666668</v>
      </c>
      <c r="G112" s="36">
        <v>126.53333333333336</v>
      </c>
      <c r="H112" s="36">
        <v>131.53333333333336</v>
      </c>
      <c r="I112" s="36">
        <v>132.51666666666665</v>
      </c>
      <c r="J112" s="36">
        <v>134.03333333333336</v>
      </c>
      <c r="K112" s="31">
        <v>131</v>
      </c>
      <c r="L112" s="31">
        <v>128.5</v>
      </c>
      <c r="M112" s="31">
        <v>175.47639000000001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1116.25</v>
      </c>
      <c r="D113" s="36">
        <v>1112.4333333333334</v>
      </c>
      <c r="E113" s="36">
        <v>1101.8666666666668</v>
      </c>
      <c r="F113" s="36">
        <v>1087.4833333333333</v>
      </c>
      <c r="G113" s="36">
        <v>1076.9166666666667</v>
      </c>
      <c r="H113" s="36">
        <v>1126.8166666666668</v>
      </c>
      <c r="I113" s="36">
        <v>1137.3833333333334</v>
      </c>
      <c r="J113" s="36">
        <v>1151.7666666666669</v>
      </c>
      <c r="K113" s="31">
        <v>1123</v>
      </c>
      <c r="L113" s="31">
        <v>1098.05</v>
      </c>
      <c r="M113" s="31">
        <v>2.6518299999999999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941.7</v>
      </c>
      <c r="D114" s="36">
        <v>931.19999999999993</v>
      </c>
      <c r="E114" s="36">
        <v>917.89999999999986</v>
      </c>
      <c r="F114" s="36">
        <v>894.09999999999991</v>
      </c>
      <c r="G114" s="36">
        <v>880.79999999999984</v>
      </c>
      <c r="H114" s="36">
        <v>954.99999999999989</v>
      </c>
      <c r="I114" s="36">
        <v>968.29999999999984</v>
      </c>
      <c r="J114" s="36">
        <v>992.09999999999991</v>
      </c>
      <c r="K114" s="31">
        <v>944.5</v>
      </c>
      <c r="L114" s="31">
        <v>907.4</v>
      </c>
      <c r="M114" s="31">
        <v>84.74409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103.05</v>
      </c>
      <c r="D115" s="36">
        <v>102.03333333333335</v>
      </c>
      <c r="E115" s="36">
        <v>100.56666666666669</v>
      </c>
      <c r="F115" s="36">
        <v>98.083333333333343</v>
      </c>
      <c r="G115" s="36">
        <v>96.616666666666688</v>
      </c>
      <c r="H115" s="36">
        <v>104.51666666666669</v>
      </c>
      <c r="I115" s="36">
        <v>105.98333333333336</v>
      </c>
      <c r="J115" s="36">
        <v>108.4666666666667</v>
      </c>
      <c r="K115" s="31">
        <v>103.5</v>
      </c>
      <c r="L115" s="31">
        <v>99.55</v>
      </c>
      <c r="M115" s="31">
        <v>1103.16122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463.3</v>
      </c>
      <c r="D116" s="36">
        <v>463.36666666666662</v>
      </c>
      <c r="E116" s="36">
        <v>459.98333333333323</v>
      </c>
      <c r="F116" s="36">
        <v>456.66666666666663</v>
      </c>
      <c r="G116" s="36">
        <v>453.28333333333325</v>
      </c>
      <c r="H116" s="36">
        <v>466.68333333333322</v>
      </c>
      <c r="I116" s="36">
        <v>470.06666666666655</v>
      </c>
      <c r="J116" s="36">
        <v>473.38333333333321</v>
      </c>
      <c r="K116" s="31">
        <v>466.75</v>
      </c>
      <c r="L116" s="31">
        <v>460.05</v>
      </c>
      <c r="M116" s="31">
        <v>58.96123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731</v>
      </c>
      <c r="D117" s="36">
        <v>725.91666666666663</v>
      </c>
      <c r="E117" s="36">
        <v>718.83333333333326</v>
      </c>
      <c r="F117" s="36">
        <v>706.66666666666663</v>
      </c>
      <c r="G117" s="36">
        <v>699.58333333333326</v>
      </c>
      <c r="H117" s="36">
        <v>738.08333333333326</v>
      </c>
      <c r="I117" s="36">
        <v>745.16666666666652</v>
      </c>
      <c r="J117" s="36">
        <v>757.33333333333326</v>
      </c>
      <c r="K117" s="31">
        <v>733</v>
      </c>
      <c r="L117" s="31">
        <v>713.75</v>
      </c>
      <c r="M117" s="31">
        <v>10.498799999999999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464.8</v>
      </c>
      <c r="D118" s="36">
        <v>463.93333333333334</v>
      </c>
      <c r="E118" s="36">
        <v>457.86666666666667</v>
      </c>
      <c r="F118" s="36">
        <v>450.93333333333334</v>
      </c>
      <c r="G118" s="36">
        <v>444.86666666666667</v>
      </c>
      <c r="H118" s="36">
        <v>470.86666666666667</v>
      </c>
      <c r="I118" s="36">
        <v>476.93333333333339</v>
      </c>
      <c r="J118" s="36">
        <v>483.86666666666667</v>
      </c>
      <c r="K118" s="31">
        <v>470</v>
      </c>
      <c r="L118" s="31">
        <v>457</v>
      </c>
      <c r="M118" s="31">
        <v>90.767200000000003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829.8</v>
      </c>
      <c r="D119" s="36">
        <v>824.11666666666679</v>
      </c>
      <c r="E119" s="36">
        <v>816.88333333333355</v>
      </c>
      <c r="F119" s="36">
        <v>803.96666666666681</v>
      </c>
      <c r="G119" s="36">
        <v>796.73333333333358</v>
      </c>
      <c r="H119" s="36">
        <v>837.03333333333353</v>
      </c>
      <c r="I119" s="36">
        <v>844.26666666666665</v>
      </c>
      <c r="J119" s="36">
        <v>857.18333333333351</v>
      </c>
      <c r="K119" s="31">
        <v>831.35</v>
      </c>
      <c r="L119" s="31">
        <v>811.2</v>
      </c>
      <c r="M119" s="31">
        <v>12.657389999999999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522.9</v>
      </c>
      <c r="D120" s="36">
        <v>521.91666666666663</v>
      </c>
      <c r="E120" s="36">
        <v>518.18333333333328</v>
      </c>
      <c r="F120" s="36">
        <v>513.4666666666667</v>
      </c>
      <c r="G120" s="36">
        <v>509.73333333333335</v>
      </c>
      <c r="H120" s="36">
        <v>526.63333333333321</v>
      </c>
      <c r="I120" s="36">
        <v>530.36666666666656</v>
      </c>
      <c r="J120" s="36">
        <v>535.08333333333314</v>
      </c>
      <c r="K120" s="31">
        <v>525.65</v>
      </c>
      <c r="L120" s="31">
        <v>517.20000000000005</v>
      </c>
      <c r="M120" s="31">
        <v>16.851430000000001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1820.8</v>
      </c>
      <c r="D121" s="36">
        <v>1821.6333333333332</v>
      </c>
      <c r="E121" s="36">
        <v>1810.7666666666664</v>
      </c>
      <c r="F121" s="36">
        <v>1800.7333333333331</v>
      </c>
      <c r="G121" s="36">
        <v>1789.8666666666663</v>
      </c>
      <c r="H121" s="36">
        <v>1831.6666666666665</v>
      </c>
      <c r="I121" s="36">
        <v>1842.5333333333333</v>
      </c>
      <c r="J121" s="36">
        <v>1852.5666666666666</v>
      </c>
      <c r="K121" s="31">
        <v>1832.5</v>
      </c>
      <c r="L121" s="31">
        <v>1811.6</v>
      </c>
      <c r="M121" s="31">
        <v>70.52758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165.75</v>
      </c>
      <c r="D122" s="36">
        <v>165</v>
      </c>
      <c r="E122" s="36">
        <v>163.1</v>
      </c>
      <c r="F122" s="36">
        <v>160.44999999999999</v>
      </c>
      <c r="G122" s="36">
        <v>158.54999999999998</v>
      </c>
      <c r="H122" s="36">
        <v>167.65</v>
      </c>
      <c r="I122" s="36">
        <v>169.54999999999998</v>
      </c>
      <c r="J122" s="36">
        <v>172.20000000000002</v>
      </c>
      <c r="K122" s="31">
        <v>166.9</v>
      </c>
      <c r="L122" s="31">
        <v>162.35</v>
      </c>
      <c r="M122" s="31">
        <v>62.154850000000003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2502</v>
      </c>
      <c r="D123" s="36">
        <v>2514.75</v>
      </c>
      <c r="E123" s="36">
        <v>2464.6</v>
      </c>
      <c r="F123" s="36">
        <v>2427.1999999999998</v>
      </c>
      <c r="G123" s="36">
        <v>2377.0499999999997</v>
      </c>
      <c r="H123" s="36">
        <v>2552.15</v>
      </c>
      <c r="I123" s="36">
        <v>2602.2999999999997</v>
      </c>
      <c r="J123" s="36">
        <v>2639.7000000000003</v>
      </c>
      <c r="K123" s="31">
        <v>2564.9</v>
      </c>
      <c r="L123" s="31">
        <v>2477.35</v>
      </c>
      <c r="M123" s="31">
        <v>1.1709400000000001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419.4</v>
      </c>
      <c r="D124" s="36">
        <v>421.83333333333331</v>
      </c>
      <c r="E124" s="36">
        <v>413.01666666666665</v>
      </c>
      <c r="F124" s="36">
        <v>406.63333333333333</v>
      </c>
      <c r="G124" s="36">
        <v>397.81666666666666</v>
      </c>
      <c r="H124" s="36">
        <v>428.21666666666664</v>
      </c>
      <c r="I124" s="36">
        <v>437.03333333333336</v>
      </c>
      <c r="J124" s="36">
        <v>443.41666666666663</v>
      </c>
      <c r="K124" s="31">
        <v>430.65</v>
      </c>
      <c r="L124" s="31">
        <v>415.45</v>
      </c>
      <c r="M124" s="31">
        <v>11.3246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567.75</v>
      </c>
      <c r="D125" s="36">
        <v>564.18333333333328</v>
      </c>
      <c r="E125" s="36">
        <v>558.36666666666656</v>
      </c>
      <c r="F125" s="36">
        <v>548.98333333333323</v>
      </c>
      <c r="G125" s="36">
        <v>543.16666666666652</v>
      </c>
      <c r="H125" s="36">
        <v>573.56666666666661</v>
      </c>
      <c r="I125" s="36">
        <v>579.38333333333344</v>
      </c>
      <c r="J125" s="36">
        <v>588.76666666666665</v>
      </c>
      <c r="K125" s="31">
        <v>570</v>
      </c>
      <c r="L125" s="31">
        <v>554.79999999999995</v>
      </c>
      <c r="M125" s="31">
        <v>21.971070000000001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838.6</v>
      </c>
      <c r="D126" s="36">
        <v>841.51666666666677</v>
      </c>
      <c r="E126" s="36">
        <v>832.08333333333348</v>
      </c>
      <c r="F126" s="36">
        <v>825.56666666666672</v>
      </c>
      <c r="G126" s="36">
        <v>816.13333333333344</v>
      </c>
      <c r="H126" s="36">
        <v>848.03333333333353</v>
      </c>
      <c r="I126" s="36">
        <v>857.4666666666667</v>
      </c>
      <c r="J126" s="36">
        <v>863.98333333333358</v>
      </c>
      <c r="K126" s="31">
        <v>850.95</v>
      </c>
      <c r="L126" s="31">
        <v>835</v>
      </c>
      <c r="M126" s="31">
        <v>26.39631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3545.5</v>
      </c>
      <c r="D127" s="36">
        <v>3541.4833333333336</v>
      </c>
      <c r="E127" s="36">
        <v>3524.0166666666673</v>
      </c>
      <c r="F127" s="36">
        <v>3502.5333333333338</v>
      </c>
      <c r="G127" s="36">
        <v>3485.0666666666675</v>
      </c>
      <c r="H127" s="36">
        <v>3562.9666666666672</v>
      </c>
      <c r="I127" s="36">
        <v>3580.4333333333334</v>
      </c>
      <c r="J127" s="36">
        <v>3601.916666666667</v>
      </c>
      <c r="K127" s="31">
        <v>3558.95</v>
      </c>
      <c r="L127" s="31">
        <v>3520</v>
      </c>
      <c r="M127" s="31">
        <v>15.34821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5947.5</v>
      </c>
      <c r="D128" s="36">
        <v>5930</v>
      </c>
      <c r="E128" s="36">
        <v>5902.5</v>
      </c>
      <c r="F128" s="36">
        <v>5857.5</v>
      </c>
      <c r="G128" s="36">
        <v>5830</v>
      </c>
      <c r="H128" s="36">
        <v>5975</v>
      </c>
      <c r="I128" s="36">
        <v>6002.5</v>
      </c>
      <c r="J128" s="36">
        <v>6047.5</v>
      </c>
      <c r="K128" s="31">
        <v>5957.5</v>
      </c>
      <c r="L128" s="31">
        <v>5885</v>
      </c>
      <c r="M128" s="31">
        <v>2.5957599999999998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5342.15</v>
      </c>
      <c r="D129" s="36">
        <v>5306.9666666666662</v>
      </c>
      <c r="E129" s="36">
        <v>5256.5333333333328</v>
      </c>
      <c r="F129" s="36">
        <v>5170.916666666667</v>
      </c>
      <c r="G129" s="36">
        <v>5120.4833333333336</v>
      </c>
      <c r="H129" s="36">
        <v>5392.5833333333321</v>
      </c>
      <c r="I129" s="36">
        <v>5443.0166666666646</v>
      </c>
      <c r="J129" s="36">
        <v>5528.6333333333314</v>
      </c>
      <c r="K129" s="31">
        <v>5357.4</v>
      </c>
      <c r="L129" s="31">
        <v>5221.3500000000004</v>
      </c>
      <c r="M129" s="31">
        <v>1.6375200000000001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1405.25</v>
      </c>
      <c r="D130" s="36">
        <v>1403.5833333333333</v>
      </c>
      <c r="E130" s="36">
        <v>1392.3166666666666</v>
      </c>
      <c r="F130" s="36">
        <v>1379.3833333333334</v>
      </c>
      <c r="G130" s="36">
        <v>1368.1166666666668</v>
      </c>
      <c r="H130" s="36">
        <v>1416.5166666666664</v>
      </c>
      <c r="I130" s="36">
        <v>1427.7833333333333</v>
      </c>
      <c r="J130" s="36">
        <v>1440.7166666666662</v>
      </c>
      <c r="K130" s="31">
        <v>1414.85</v>
      </c>
      <c r="L130" s="31">
        <v>1390.65</v>
      </c>
      <c r="M130" s="31">
        <v>10.58982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1632.8</v>
      </c>
      <c r="D131" s="36">
        <v>1633.8666666666668</v>
      </c>
      <c r="E131" s="36">
        <v>1620.2833333333335</v>
      </c>
      <c r="F131" s="36">
        <v>1607.7666666666667</v>
      </c>
      <c r="G131" s="36">
        <v>1594.1833333333334</v>
      </c>
      <c r="H131" s="36">
        <v>1646.3833333333337</v>
      </c>
      <c r="I131" s="36">
        <v>1659.9666666666667</v>
      </c>
      <c r="J131" s="36">
        <v>1672.4833333333338</v>
      </c>
      <c r="K131" s="31">
        <v>1647.45</v>
      </c>
      <c r="L131" s="31">
        <v>1621.35</v>
      </c>
      <c r="M131" s="31">
        <v>19.54233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269.2</v>
      </c>
      <c r="D132" s="36">
        <v>269.9666666666667</v>
      </c>
      <c r="E132" s="36">
        <v>265.93333333333339</v>
      </c>
      <c r="F132" s="36">
        <v>262.66666666666669</v>
      </c>
      <c r="G132" s="36">
        <v>258.63333333333338</v>
      </c>
      <c r="H132" s="36">
        <v>273.23333333333341</v>
      </c>
      <c r="I132" s="36">
        <v>277.26666666666671</v>
      </c>
      <c r="J132" s="36">
        <v>280.53333333333342</v>
      </c>
      <c r="K132" s="31">
        <v>274</v>
      </c>
      <c r="L132" s="31">
        <v>266.7</v>
      </c>
      <c r="M132" s="31">
        <v>58.206609999999998</v>
      </c>
      <c r="N132" s="1"/>
      <c r="O132" s="1"/>
    </row>
    <row r="133" spans="1:15" ht="12.75" customHeight="1">
      <c r="A133" s="51">
        <v>124</v>
      </c>
      <c r="B133" s="53" t="s">
        <v>859</v>
      </c>
      <c r="C133" s="31">
        <v>2143.8000000000002</v>
      </c>
      <c r="D133" s="36">
        <v>2119.9</v>
      </c>
      <c r="E133" s="36">
        <v>2075.5500000000002</v>
      </c>
      <c r="F133" s="36">
        <v>2007.3000000000002</v>
      </c>
      <c r="G133" s="36">
        <v>1962.9500000000003</v>
      </c>
      <c r="H133" s="36">
        <v>2188.15</v>
      </c>
      <c r="I133" s="36">
        <v>2232.4999999999995</v>
      </c>
      <c r="J133" s="36">
        <v>2300.75</v>
      </c>
      <c r="K133" s="31">
        <v>2164.25</v>
      </c>
      <c r="L133" s="31">
        <v>2051.65</v>
      </c>
      <c r="M133" s="31">
        <v>5.8481199999999998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531.29999999999995</v>
      </c>
      <c r="D134" s="36">
        <v>531.36666666666667</v>
      </c>
      <c r="E134" s="36">
        <v>528.18333333333339</v>
      </c>
      <c r="F134" s="36">
        <v>525.06666666666672</v>
      </c>
      <c r="G134" s="36">
        <v>521.88333333333344</v>
      </c>
      <c r="H134" s="36">
        <v>534.48333333333335</v>
      </c>
      <c r="I134" s="36">
        <v>537.66666666666652</v>
      </c>
      <c r="J134" s="36">
        <v>540.7833333333333</v>
      </c>
      <c r="K134" s="31">
        <v>534.54999999999995</v>
      </c>
      <c r="L134" s="31">
        <v>528.25</v>
      </c>
      <c r="M134" s="31">
        <v>11.389010000000001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10010.200000000001</v>
      </c>
      <c r="D135" s="36">
        <v>10003.65</v>
      </c>
      <c r="E135" s="36">
        <v>9956.5499999999993</v>
      </c>
      <c r="F135" s="36">
        <v>9902.9</v>
      </c>
      <c r="G135" s="36">
        <v>9855.7999999999993</v>
      </c>
      <c r="H135" s="36">
        <v>10057.299999999999</v>
      </c>
      <c r="I135" s="36">
        <v>10104.400000000001</v>
      </c>
      <c r="J135" s="36">
        <v>10158.049999999999</v>
      </c>
      <c r="K135" s="31">
        <v>10050.75</v>
      </c>
      <c r="L135" s="31">
        <v>9950</v>
      </c>
      <c r="M135" s="31">
        <v>4.8169899999999997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734.2</v>
      </c>
      <c r="D136" s="36">
        <v>730.19999999999993</v>
      </c>
      <c r="E136" s="36">
        <v>719.09999999999991</v>
      </c>
      <c r="F136" s="36">
        <v>704</v>
      </c>
      <c r="G136" s="36">
        <v>692.9</v>
      </c>
      <c r="H136" s="36">
        <v>745.29999999999984</v>
      </c>
      <c r="I136" s="36">
        <v>756.4</v>
      </c>
      <c r="J136" s="36">
        <v>771.49999999999977</v>
      </c>
      <c r="K136" s="31">
        <v>741.3</v>
      </c>
      <c r="L136" s="31">
        <v>715.1</v>
      </c>
      <c r="M136" s="31">
        <v>16.624669999999998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1117.3499999999999</v>
      </c>
      <c r="D137" s="36">
        <v>1114.3500000000001</v>
      </c>
      <c r="E137" s="36">
        <v>1098.8000000000002</v>
      </c>
      <c r="F137" s="36">
        <v>1080.25</v>
      </c>
      <c r="G137" s="36">
        <v>1064.7</v>
      </c>
      <c r="H137" s="36">
        <v>1132.9000000000003</v>
      </c>
      <c r="I137" s="36">
        <v>1148.45</v>
      </c>
      <c r="J137" s="36">
        <v>1167.0000000000005</v>
      </c>
      <c r="K137" s="31">
        <v>1129.9000000000001</v>
      </c>
      <c r="L137" s="31">
        <v>1095.8</v>
      </c>
      <c r="M137" s="31">
        <v>13.48846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930.35</v>
      </c>
      <c r="D138" s="36">
        <v>936.06666666666661</v>
      </c>
      <c r="E138" s="36">
        <v>917.78333333333319</v>
      </c>
      <c r="F138" s="36">
        <v>905.21666666666658</v>
      </c>
      <c r="G138" s="36">
        <v>886.93333333333317</v>
      </c>
      <c r="H138" s="36">
        <v>948.63333333333321</v>
      </c>
      <c r="I138" s="36">
        <v>966.91666666666652</v>
      </c>
      <c r="J138" s="36">
        <v>979.48333333333323</v>
      </c>
      <c r="K138" s="31">
        <v>954.35</v>
      </c>
      <c r="L138" s="31">
        <v>923.5</v>
      </c>
      <c r="M138" s="31">
        <v>2.52569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109.15</v>
      </c>
      <c r="D139" s="36">
        <v>108.21666666666665</v>
      </c>
      <c r="E139" s="36">
        <v>106.33333333333331</v>
      </c>
      <c r="F139" s="36">
        <v>103.51666666666667</v>
      </c>
      <c r="G139" s="36">
        <v>101.63333333333333</v>
      </c>
      <c r="H139" s="36">
        <v>111.0333333333333</v>
      </c>
      <c r="I139" s="36">
        <v>112.91666666666666</v>
      </c>
      <c r="J139" s="36">
        <v>115.73333333333329</v>
      </c>
      <c r="K139" s="31">
        <v>110.1</v>
      </c>
      <c r="L139" s="31">
        <v>105.4</v>
      </c>
      <c r="M139" s="31">
        <v>255.15942999999999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2559.4</v>
      </c>
      <c r="D140" s="36">
        <v>2552.1333333333332</v>
      </c>
      <c r="E140" s="36">
        <v>2525.2666666666664</v>
      </c>
      <c r="F140" s="36">
        <v>2491.1333333333332</v>
      </c>
      <c r="G140" s="36">
        <v>2464.2666666666664</v>
      </c>
      <c r="H140" s="36">
        <v>2586.2666666666664</v>
      </c>
      <c r="I140" s="36">
        <v>2613.1333333333332</v>
      </c>
      <c r="J140" s="36">
        <v>2647.2666666666664</v>
      </c>
      <c r="K140" s="31">
        <v>2579</v>
      </c>
      <c r="L140" s="31">
        <v>2518</v>
      </c>
      <c r="M140" s="31">
        <v>4.7428699999999999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131828.4</v>
      </c>
      <c r="D141" s="36">
        <v>131412.66666666666</v>
      </c>
      <c r="E141" s="36">
        <v>130625.73333333331</v>
      </c>
      <c r="F141" s="36">
        <v>129423.06666666665</v>
      </c>
      <c r="G141" s="36">
        <v>128636.1333333333</v>
      </c>
      <c r="H141" s="36">
        <v>132615.33333333331</v>
      </c>
      <c r="I141" s="36">
        <v>133402.26666666666</v>
      </c>
      <c r="J141" s="36">
        <v>134604.93333333332</v>
      </c>
      <c r="K141" s="31">
        <v>132199.6</v>
      </c>
      <c r="L141" s="31">
        <v>130210</v>
      </c>
      <c r="M141" s="31">
        <v>5.9150000000000001E-2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64.25</v>
      </c>
      <c r="D142" s="36">
        <v>64.483333333333334</v>
      </c>
      <c r="E142" s="36">
        <v>63.566666666666663</v>
      </c>
      <c r="F142" s="36">
        <v>62.883333333333326</v>
      </c>
      <c r="G142" s="36">
        <v>61.966666666666654</v>
      </c>
      <c r="H142" s="36">
        <v>65.166666666666671</v>
      </c>
      <c r="I142" s="36">
        <v>66.083333333333329</v>
      </c>
      <c r="J142" s="36">
        <v>66.76666666666668</v>
      </c>
      <c r="K142" s="31">
        <v>65.400000000000006</v>
      </c>
      <c r="L142" s="31">
        <v>63.8</v>
      </c>
      <c r="M142" s="31">
        <v>61.231909999999999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1475.35</v>
      </c>
      <c r="D143" s="36">
        <v>1471.6333333333332</v>
      </c>
      <c r="E143" s="36">
        <v>1456.2666666666664</v>
      </c>
      <c r="F143" s="36">
        <v>1437.1833333333332</v>
      </c>
      <c r="G143" s="36">
        <v>1421.8166666666664</v>
      </c>
      <c r="H143" s="36">
        <v>1490.7166666666665</v>
      </c>
      <c r="I143" s="36">
        <v>1506.0833333333333</v>
      </c>
      <c r="J143" s="36">
        <v>1525.1666666666665</v>
      </c>
      <c r="K143" s="31">
        <v>1487</v>
      </c>
      <c r="L143" s="31">
        <v>1452.55</v>
      </c>
      <c r="M143" s="31">
        <v>2.5283899999999999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5243.4</v>
      </c>
      <c r="D144" s="36">
        <v>5243.8499999999995</v>
      </c>
      <c r="E144" s="36">
        <v>5188.5999999999985</v>
      </c>
      <c r="F144" s="36">
        <v>5133.7999999999993</v>
      </c>
      <c r="G144" s="36">
        <v>5078.5499999999984</v>
      </c>
      <c r="H144" s="36">
        <v>5298.6499999999987</v>
      </c>
      <c r="I144" s="36">
        <v>5353.9000000000005</v>
      </c>
      <c r="J144" s="36">
        <v>5408.6999999999989</v>
      </c>
      <c r="K144" s="31">
        <v>5299.1</v>
      </c>
      <c r="L144" s="31">
        <v>5189.05</v>
      </c>
      <c r="M144" s="31">
        <v>3.4688400000000001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3491.05</v>
      </c>
      <c r="D145" s="36">
        <v>3495.8333333333335</v>
      </c>
      <c r="E145" s="36">
        <v>3456.3166666666671</v>
      </c>
      <c r="F145" s="36">
        <v>3421.5833333333335</v>
      </c>
      <c r="G145" s="36">
        <v>3382.0666666666671</v>
      </c>
      <c r="H145" s="36">
        <v>3530.5666666666671</v>
      </c>
      <c r="I145" s="36">
        <v>3570.0833333333335</v>
      </c>
      <c r="J145" s="36">
        <v>3604.8166666666671</v>
      </c>
      <c r="K145" s="31">
        <v>3535.35</v>
      </c>
      <c r="L145" s="31">
        <v>3461.1</v>
      </c>
      <c r="M145" s="31">
        <v>3.4907699999999999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2578.1</v>
      </c>
      <c r="D146" s="36">
        <v>2590.3166666666666</v>
      </c>
      <c r="E146" s="36">
        <v>2558.2333333333331</v>
      </c>
      <c r="F146" s="36">
        <v>2538.3666666666663</v>
      </c>
      <c r="G146" s="36">
        <v>2506.2833333333328</v>
      </c>
      <c r="H146" s="36">
        <v>2610.1833333333334</v>
      </c>
      <c r="I146" s="36">
        <v>2642.2666666666673</v>
      </c>
      <c r="J146" s="36">
        <v>2662.1333333333337</v>
      </c>
      <c r="K146" s="31">
        <v>2622.4</v>
      </c>
      <c r="L146" s="31">
        <v>2570.4499999999998</v>
      </c>
      <c r="M146" s="31">
        <v>10.26468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69.150000000000006</v>
      </c>
      <c r="D147" s="36">
        <v>69.333333333333343</v>
      </c>
      <c r="E147" s="36">
        <v>68.216666666666683</v>
      </c>
      <c r="F147" s="36">
        <v>67.283333333333346</v>
      </c>
      <c r="G147" s="36">
        <v>66.166666666666686</v>
      </c>
      <c r="H147" s="36">
        <v>70.26666666666668</v>
      </c>
      <c r="I147" s="36">
        <v>71.383333333333354</v>
      </c>
      <c r="J147" s="36">
        <v>72.316666666666677</v>
      </c>
      <c r="K147" s="31">
        <v>70.45</v>
      </c>
      <c r="L147" s="31">
        <v>68.400000000000006</v>
      </c>
      <c r="M147" s="31">
        <v>359.07742000000002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210.85</v>
      </c>
      <c r="D148" s="36">
        <v>212.31666666666669</v>
      </c>
      <c r="E148" s="36">
        <v>208.13333333333338</v>
      </c>
      <c r="F148" s="36">
        <v>205.41666666666669</v>
      </c>
      <c r="G148" s="36">
        <v>201.23333333333338</v>
      </c>
      <c r="H148" s="36">
        <v>215.03333333333339</v>
      </c>
      <c r="I148" s="36">
        <v>219.21666666666673</v>
      </c>
      <c r="J148" s="36">
        <v>221.93333333333339</v>
      </c>
      <c r="K148" s="31">
        <v>216.5</v>
      </c>
      <c r="L148" s="31">
        <v>209.6</v>
      </c>
      <c r="M148" s="31">
        <v>184.79320999999999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313.35000000000002</v>
      </c>
      <c r="D149" s="36">
        <v>313.7</v>
      </c>
      <c r="E149" s="36">
        <v>307.64999999999998</v>
      </c>
      <c r="F149" s="36">
        <v>301.95</v>
      </c>
      <c r="G149" s="36">
        <v>295.89999999999998</v>
      </c>
      <c r="H149" s="36">
        <v>319.39999999999998</v>
      </c>
      <c r="I149" s="36">
        <v>325.45000000000005</v>
      </c>
      <c r="J149" s="36">
        <v>331.15</v>
      </c>
      <c r="K149" s="31">
        <v>319.75</v>
      </c>
      <c r="L149" s="31">
        <v>308</v>
      </c>
      <c r="M149" s="31">
        <v>144.55000000000001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190.5</v>
      </c>
      <c r="D150" s="36">
        <v>191.29999999999998</v>
      </c>
      <c r="E150" s="36">
        <v>187.09999999999997</v>
      </c>
      <c r="F150" s="36">
        <v>183.7</v>
      </c>
      <c r="G150" s="36">
        <v>179.49999999999997</v>
      </c>
      <c r="H150" s="36">
        <v>194.69999999999996</v>
      </c>
      <c r="I150" s="36">
        <v>198.89999999999995</v>
      </c>
      <c r="J150" s="36">
        <v>202.29999999999995</v>
      </c>
      <c r="K150" s="31">
        <v>195.5</v>
      </c>
      <c r="L150" s="31">
        <v>187.9</v>
      </c>
      <c r="M150" s="31">
        <v>291.75092000000001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1522.1</v>
      </c>
      <c r="D151" s="36">
        <v>1520.0666666666666</v>
      </c>
      <c r="E151" s="36">
        <v>1500.3333333333333</v>
      </c>
      <c r="F151" s="36">
        <v>1478.5666666666666</v>
      </c>
      <c r="G151" s="36">
        <v>1458.8333333333333</v>
      </c>
      <c r="H151" s="36">
        <v>1541.8333333333333</v>
      </c>
      <c r="I151" s="36">
        <v>1561.5666666666668</v>
      </c>
      <c r="J151" s="36">
        <v>1583.3333333333333</v>
      </c>
      <c r="K151" s="31">
        <v>1539.8</v>
      </c>
      <c r="L151" s="31">
        <v>1498.3</v>
      </c>
      <c r="M151" s="31">
        <v>6.0371199999999998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4334.1499999999996</v>
      </c>
      <c r="D152" s="36">
        <v>4334.9666666666662</v>
      </c>
      <c r="E152" s="36">
        <v>4290.1833333333325</v>
      </c>
      <c r="F152" s="36">
        <v>4246.2166666666662</v>
      </c>
      <c r="G152" s="36">
        <v>4201.4333333333325</v>
      </c>
      <c r="H152" s="36">
        <v>4378.9333333333325</v>
      </c>
      <c r="I152" s="36">
        <v>4423.7166666666672</v>
      </c>
      <c r="J152" s="36">
        <v>4467.6833333333325</v>
      </c>
      <c r="K152" s="31">
        <v>4379.75</v>
      </c>
      <c r="L152" s="31">
        <v>4291</v>
      </c>
      <c r="M152" s="31">
        <v>0.93120999999999998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364.8</v>
      </c>
      <c r="D153" s="36">
        <v>368.0333333333333</v>
      </c>
      <c r="E153" s="36">
        <v>360.06666666666661</v>
      </c>
      <c r="F153" s="36">
        <v>355.33333333333331</v>
      </c>
      <c r="G153" s="36">
        <v>347.36666666666662</v>
      </c>
      <c r="H153" s="36">
        <v>372.76666666666659</v>
      </c>
      <c r="I153" s="36">
        <v>380.73333333333329</v>
      </c>
      <c r="J153" s="36">
        <v>385.46666666666658</v>
      </c>
      <c r="K153" s="31">
        <v>376</v>
      </c>
      <c r="L153" s="31">
        <v>363.3</v>
      </c>
      <c r="M153" s="31">
        <v>29.082699999999999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212.1</v>
      </c>
      <c r="D154" s="36">
        <v>212.26666666666665</v>
      </c>
      <c r="E154" s="36">
        <v>209.5333333333333</v>
      </c>
      <c r="F154" s="36">
        <v>206.96666666666664</v>
      </c>
      <c r="G154" s="36">
        <v>204.23333333333329</v>
      </c>
      <c r="H154" s="36">
        <v>214.83333333333331</v>
      </c>
      <c r="I154" s="36">
        <v>217.56666666666666</v>
      </c>
      <c r="J154" s="36">
        <v>220.13333333333333</v>
      </c>
      <c r="K154" s="31">
        <v>215</v>
      </c>
      <c r="L154" s="31">
        <v>209.7</v>
      </c>
      <c r="M154" s="31">
        <v>165.00666000000001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37138.800000000003</v>
      </c>
      <c r="D155" s="36">
        <v>36664.933333333334</v>
      </c>
      <c r="E155" s="36">
        <v>36073.866666666669</v>
      </c>
      <c r="F155" s="36">
        <v>35008.933333333334</v>
      </c>
      <c r="G155" s="36">
        <v>34417.866666666669</v>
      </c>
      <c r="H155" s="36">
        <v>37729.866666666669</v>
      </c>
      <c r="I155" s="36">
        <v>38320.933333333334</v>
      </c>
      <c r="J155" s="36">
        <v>39385.866666666669</v>
      </c>
      <c r="K155" s="31">
        <v>37256</v>
      </c>
      <c r="L155" s="31">
        <v>35600</v>
      </c>
      <c r="M155" s="31">
        <v>0.36662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1664.8</v>
      </c>
      <c r="D156" s="36">
        <v>1675.45</v>
      </c>
      <c r="E156" s="36">
        <v>1639.9</v>
      </c>
      <c r="F156" s="36">
        <v>1615</v>
      </c>
      <c r="G156" s="36">
        <v>1579.45</v>
      </c>
      <c r="H156" s="36">
        <v>1700.3500000000001</v>
      </c>
      <c r="I156" s="36">
        <v>1735.8999999999999</v>
      </c>
      <c r="J156" s="36">
        <v>1760.8000000000002</v>
      </c>
      <c r="K156" s="31">
        <v>1711</v>
      </c>
      <c r="L156" s="31">
        <v>1650.55</v>
      </c>
      <c r="M156" s="31">
        <v>5.68452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685.15</v>
      </c>
      <c r="D157" s="36">
        <v>686.83333333333337</v>
      </c>
      <c r="E157" s="36">
        <v>679.81666666666672</v>
      </c>
      <c r="F157" s="36">
        <v>674.48333333333335</v>
      </c>
      <c r="G157" s="36">
        <v>667.4666666666667</v>
      </c>
      <c r="H157" s="36">
        <v>692.16666666666674</v>
      </c>
      <c r="I157" s="36">
        <v>699.18333333333339</v>
      </c>
      <c r="J157" s="36">
        <v>704.51666666666677</v>
      </c>
      <c r="K157" s="31">
        <v>693.85</v>
      </c>
      <c r="L157" s="31">
        <v>681.5</v>
      </c>
      <c r="M157" s="31">
        <v>22.101089999999999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921.65</v>
      </c>
      <c r="D158" s="36">
        <v>920.38333333333321</v>
      </c>
      <c r="E158" s="36">
        <v>913.31666666666638</v>
      </c>
      <c r="F158" s="36">
        <v>904.98333333333312</v>
      </c>
      <c r="G158" s="36">
        <v>897.91666666666629</v>
      </c>
      <c r="H158" s="36">
        <v>928.71666666666647</v>
      </c>
      <c r="I158" s="36">
        <v>935.7833333333333</v>
      </c>
      <c r="J158" s="36">
        <v>944.11666666666656</v>
      </c>
      <c r="K158" s="31">
        <v>927.45</v>
      </c>
      <c r="L158" s="31">
        <v>912.05</v>
      </c>
      <c r="M158" s="31">
        <v>8.0161800000000003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7381.3</v>
      </c>
      <c r="D159" s="36">
        <v>7340.6833333333343</v>
      </c>
      <c r="E159" s="36">
        <v>7278.0166666666682</v>
      </c>
      <c r="F159" s="36">
        <v>7174.7333333333336</v>
      </c>
      <c r="G159" s="36">
        <v>7112.0666666666675</v>
      </c>
      <c r="H159" s="36">
        <v>7443.966666666669</v>
      </c>
      <c r="I159" s="36">
        <v>7506.633333333335</v>
      </c>
      <c r="J159" s="36">
        <v>7609.9166666666697</v>
      </c>
      <c r="K159" s="31">
        <v>7403.35</v>
      </c>
      <c r="L159" s="31">
        <v>7237.4</v>
      </c>
      <c r="M159" s="31">
        <v>1.8142799999999999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234</v>
      </c>
      <c r="D160" s="36">
        <v>232.35</v>
      </c>
      <c r="E160" s="36">
        <v>229.14999999999998</v>
      </c>
      <c r="F160" s="36">
        <v>224.29999999999998</v>
      </c>
      <c r="G160" s="36">
        <v>221.09999999999997</v>
      </c>
      <c r="H160" s="36">
        <v>237.2</v>
      </c>
      <c r="I160" s="36">
        <v>240.39999999999998</v>
      </c>
      <c r="J160" s="36">
        <v>245.25</v>
      </c>
      <c r="K160" s="31">
        <v>235.55</v>
      </c>
      <c r="L160" s="31">
        <v>227.5</v>
      </c>
      <c r="M160" s="31">
        <v>56.319940000000003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390.5</v>
      </c>
      <c r="D161" s="36">
        <v>389.09999999999997</v>
      </c>
      <c r="E161" s="36">
        <v>382.19999999999993</v>
      </c>
      <c r="F161" s="36">
        <v>373.9</v>
      </c>
      <c r="G161" s="36">
        <v>366.99999999999994</v>
      </c>
      <c r="H161" s="36">
        <v>397.39999999999992</v>
      </c>
      <c r="I161" s="36">
        <v>404.2999999999999</v>
      </c>
      <c r="J161" s="36">
        <v>412.59999999999991</v>
      </c>
      <c r="K161" s="31">
        <v>396</v>
      </c>
      <c r="L161" s="31">
        <v>380.8</v>
      </c>
      <c r="M161" s="31">
        <v>125.13678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17133.45</v>
      </c>
      <c r="D162" s="36">
        <v>17135.7</v>
      </c>
      <c r="E162" s="36">
        <v>17012.45</v>
      </c>
      <c r="F162" s="36">
        <v>16891.45</v>
      </c>
      <c r="G162" s="36">
        <v>16768.2</v>
      </c>
      <c r="H162" s="36">
        <v>17256.7</v>
      </c>
      <c r="I162" s="36">
        <v>17379.95</v>
      </c>
      <c r="J162" s="36">
        <v>17500.95</v>
      </c>
      <c r="K162" s="31">
        <v>17258.95</v>
      </c>
      <c r="L162" s="31">
        <v>17014.7</v>
      </c>
      <c r="M162" s="31">
        <v>1.8249999999999999E-2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2709.3</v>
      </c>
      <c r="D163" s="36">
        <v>2712.4500000000003</v>
      </c>
      <c r="E163" s="36">
        <v>2693.9000000000005</v>
      </c>
      <c r="F163" s="36">
        <v>2678.5000000000005</v>
      </c>
      <c r="G163" s="36">
        <v>2659.9500000000007</v>
      </c>
      <c r="H163" s="36">
        <v>2727.8500000000004</v>
      </c>
      <c r="I163" s="36">
        <v>2746.4000000000005</v>
      </c>
      <c r="J163" s="36">
        <v>2761.8</v>
      </c>
      <c r="K163" s="31">
        <v>2731</v>
      </c>
      <c r="L163" s="31">
        <v>2697.05</v>
      </c>
      <c r="M163" s="31">
        <v>2.7483300000000002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3459.4</v>
      </c>
      <c r="D164" s="36">
        <v>3448.9333333333329</v>
      </c>
      <c r="E164" s="36">
        <v>3427.4666666666658</v>
      </c>
      <c r="F164" s="36">
        <v>3395.5333333333328</v>
      </c>
      <c r="G164" s="36">
        <v>3374.0666666666657</v>
      </c>
      <c r="H164" s="36">
        <v>3480.8666666666659</v>
      </c>
      <c r="I164" s="36">
        <v>3502.333333333333</v>
      </c>
      <c r="J164" s="36">
        <v>3534.266666666666</v>
      </c>
      <c r="K164" s="31">
        <v>3470.4</v>
      </c>
      <c r="L164" s="31">
        <v>3417</v>
      </c>
      <c r="M164" s="31">
        <v>1.7798499999999999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94.4</v>
      </c>
      <c r="D165" s="36">
        <v>94.316666666666677</v>
      </c>
      <c r="E165" s="36">
        <v>93.433333333333351</v>
      </c>
      <c r="F165" s="36">
        <v>92.466666666666669</v>
      </c>
      <c r="G165" s="36">
        <v>91.583333333333343</v>
      </c>
      <c r="H165" s="36">
        <v>95.28333333333336</v>
      </c>
      <c r="I165" s="36">
        <v>96.166666666666686</v>
      </c>
      <c r="J165" s="36">
        <v>97.133333333333368</v>
      </c>
      <c r="K165" s="31">
        <v>95.2</v>
      </c>
      <c r="L165" s="31">
        <v>93.35</v>
      </c>
      <c r="M165" s="31">
        <v>547.72376999999994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828.15</v>
      </c>
      <c r="D166" s="36">
        <v>822.75</v>
      </c>
      <c r="E166" s="36">
        <v>812.5</v>
      </c>
      <c r="F166" s="36">
        <v>796.85</v>
      </c>
      <c r="G166" s="36">
        <v>786.6</v>
      </c>
      <c r="H166" s="36">
        <v>838.4</v>
      </c>
      <c r="I166" s="36">
        <v>848.65</v>
      </c>
      <c r="J166" s="36">
        <v>864.3</v>
      </c>
      <c r="K166" s="31">
        <v>833</v>
      </c>
      <c r="L166" s="31">
        <v>807.1</v>
      </c>
      <c r="M166" s="31">
        <v>10.31631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4911.8500000000004</v>
      </c>
      <c r="D167" s="36">
        <v>4936.8166666666666</v>
      </c>
      <c r="E167" s="36">
        <v>4838.3833333333332</v>
      </c>
      <c r="F167" s="36">
        <v>4764.916666666667</v>
      </c>
      <c r="G167" s="36">
        <v>4666.4833333333336</v>
      </c>
      <c r="H167" s="36">
        <v>5010.2833333333328</v>
      </c>
      <c r="I167" s="36">
        <v>5108.7166666666653</v>
      </c>
      <c r="J167" s="36">
        <v>5182.1833333333325</v>
      </c>
      <c r="K167" s="31">
        <v>5035.25</v>
      </c>
      <c r="L167" s="31">
        <v>4863.3500000000004</v>
      </c>
      <c r="M167" s="31">
        <v>26.957920000000001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481.35</v>
      </c>
      <c r="D168" s="36">
        <v>479.98333333333335</v>
      </c>
      <c r="E168" s="36">
        <v>473.36666666666667</v>
      </c>
      <c r="F168" s="36">
        <v>465.38333333333333</v>
      </c>
      <c r="G168" s="36">
        <v>458.76666666666665</v>
      </c>
      <c r="H168" s="36">
        <v>487.9666666666667</v>
      </c>
      <c r="I168" s="36">
        <v>494.58333333333337</v>
      </c>
      <c r="J168" s="36">
        <v>502.56666666666672</v>
      </c>
      <c r="K168" s="31">
        <v>486.6</v>
      </c>
      <c r="L168" s="31">
        <v>472</v>
      </c>
      <c r="M168" s="31">
        <v>34.75217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239.15</v>
      </c>
      <c r="D169" s="36">
        <v>239.75</v>
      </c>
      <c r="E169" s="36">
        <v>237.4</v>
      </c>
      <c r="F169" s="36">
        <v>235.65</v>
      </c>
      <c r="G169" s="36">
        <v>233.3</v>
      </c>
      <c r="H169" s="36">
        <v>241.5</v>
      </c>
      <c r="I169" s="36">
        <v>243.85000000000002</v>
      </c>
      <c r="J169" s="36">
        <v>245.6</v>
      </c>
      <c r="K169" s="31">
        <v>242.1</v>
      </c>
      <c r="L169" s="31">
        <v>238</v>
      </c>
      <c r="M169" s="31">
        <v>168.72194999999999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1364.1</v>
      </c>
      <c r="D170" s="36">
        <v>1358.3500000000001</v>
      </c>
      <c r="E170" s="36">
        <v>1330.7500000000002</v>
      </c>
      <c r="F170" s="36">
        <v>1297.4000000000001</v>
      </c>
      <c r="G170" s="36">
        <v>1269.8000000000002</v>
      </c>
      <c r="H170" s="36">
        <v>1391.7000000000003</v>
      </c>
      <c r="I170" s="36">
        <v>1419.3000000000002</v>
      </c>
      <c r="J170" s="36">
        <v>1452.6500000000003</v>
      </c>
      <c r="K170" s="31">
        <v>1385.95</v>
      </c>
      <c r="L170" s="31">
        <v>1325</v>
      </c>
      <c r="M170" s="31">
        <v>15.53858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974.1</v>
      </c>
      <c r="D171" s="36">
        <v>978.65</v>
      </c>
      <c r="E171" s="36">
        <v>966.94999999999993</v>
      </c>
      <c r="F171" s="36">
        <v>959.8</v>
      </c>
      <c r="G171" s="36">
        <v>948.09999999999991</v>
      </c>
      <c r="H171" s="36">
        <v>985.8</v>
      </c>
      <c r="I171" s="36">
        <v>997.5</v>
      </c>
      <c r="J171" s="36">
        <v>1004.65</v>
      </c>
      <c r="K171" s="31">
        <v>990.35</v>
      </c>
      <c r="L171" s="31">
        <v>971.5</v>
      </c>
      <c r="M171" s="31">
        <v>5.3429099999999998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420.8</v>
      </c>
      <c r="D172" s="36">
        <v>420.13333333333338</v>
      </c>
      <c r="E172" s="36">
        <v>412.36666666666679</v>
      </c>
      <c r="F172" s="36">
        <v>403.93333333333339</v>
      </c>
      <c r="G172" s="36">
        <v>396.1666666666668</v>
      </c>
      <c r="H172" s="36">
        <v>428.56666666666678</v>
      </c>
      <c r="I172" s="36">
        <v>436.33333333333331</v>
      </c>
      <c r="J172" s="36">
        <v>444.76666666666677</v>
      </c>
      <c r="K172" s="31">
        <v>427.9</v>
      </c>
      <c r="L172" s="31">
        <v>411.7</v>
      </c>
      <c r="M172" s="31">
        <v>114.36427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2650.1</v>
      </c>
      <c r="D173" s="36">
        <v>2628.05</v>
      </c>
      <c r="E173" s="36">
        <v>2597.1000000000004</v>
      </c>
      <c r="F173" s="36">
        <v>2544.1000000000004</v>
      </c>
      <c r="G173" s="36">
        <v>2513.1500000000005</v>
      </c>
      <c r="H173" s="36">
        <v>2681.05</v>
      </c>
      <c r="I173" s="36">
        <v>2712</v>
      </c>
      <c r="J173" s="36">
        <v>2765</v>
      </c>
      <c r="K173" s="31">
        <v>2659</v>
      </c>
      <c r="L173" s="31">
        <v>2575.0500000000002</v>
      </c>
      <c r="M173" s="31">
        <v>55.5137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115.05</v>
      </c>
      <c r="D174" s="36">
        <v>114.3</v>
      </c>
      <c r="E174" s="36">
        <v>112.94999999999999</v>
      </c>
      <c r="F174" s="36">
        <v>110.85</v>
      </c>
      <c r="G174" s="36">
        <v>109.49999999999999</v>
      </c>
      <c r="H174" s="36">
        <v>116.39999999999999</v>
      </c>
      <c r="I174" s="36">
        <v>117.74999999999999</v>
      </c>
      <c r="J174" s="36">
        <v>119.85</v>
      </c>
      <c r="K174" s="31">
        <v>115.65</v>
      </c>
      <c r="L174" s="31">
        <v>112.2</v>
      </c>
      <c r="M174" s="31">
        <v>209.63865999999999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765.45</v>
      </c>
      <c r="D175" s="36">
        <v>763.9666666666667</v>
      </c>
      <c r="E175" s="36">
        <v>758.43333333333339</v>
      </c>
      <c r="F175" s="36">
        <v>751.41666666666674</v>
      </c>
      <c r="G175" s="36">
        <v>745.88333333333344</v>
      </c>
      <c r="H175" s="36">
        <v>770.98333333333335</v>
      </c>
      <c r="I175" s="36">
        <v>776.51666666666665</v>
      </c>
      <c r="J175" s="36">
        <v>783.5333333333333</v>
      </c>
      <c r="K175" s="31">
        <v>769.5</v>
      </c>
      <c r="L175" s="31">
        <v>756.95</v>
      </c>
      <c r="M175" s="31">
        <v>17.209779999999999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1451.45</v>
      </c>
      <c r="D176" s="36">
        <v>1464.9333333333334</v>
      </c>
      <c r="E176" s="36">
        <v>1434.5166666666669</v>
      </c>
      <c r="F176" s="36">
        <v>1417.5833333333335</v>
      </c>
      <c r="G176" s="36">
        <v>1387.166666666667</v>
      </c>
      <c r="H176" s="36">
        <v>1481.8666666666668</v>
      </c>
      <c r="I176" s="36">
        <v>1512.2833333333333</v>
      </c>
      <c r="J176" s="36">
        <v>1529.2166666666667</v>
      </c>
      <c r="K176" s="31">
        <v>1495.35</v>
      </c>
      <c r="L176" s="31">
        <v>1448</v>
      </c>
      <c r="M176" s="31">
        <v>25.478560000000002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621.75</v>
      </c>
      <c r="D177" s="36">
        <v>621.75</v>
      </c>
      <c r="E177" s="36">
        <v>618.20000000000005</v>
      </c>
      <c r="F177" s="36">
        <v>614.65000000000009</v>
      </c>
      <c r="G177" s="36">
        <v>611.10000000000014</v>
      </c>
      <c r="H177" s="36">
        <v>625.29999999999995</v>
      </c>
      <c r="I177" s="36">
        <v>628.84999999999991</v>
      </c>
      <c r="J177" s="36">
        <v>632.39999999999986</v>
      </c>
      <c r="K177" s="31">
        <v>625.29999999999995</v>
      </c>
      <c r="L177" s="31">
        <v>618.20000000000005</v>
      </c>
      <c r="M177" s="31">
        <v>127.42464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26842.15</v>
      </c>
      <c r="D178" s="36">
        <v>27011.7</v>
      </c>
      <c r="E178" s="36">
        <v>26630.45</v>
      </c>
      <c r="F178" s="36">
        <v>26418.75</v>
      </c>
      <c r="G178" s="36">
        <v>26037.5</v>
      </c>
      <c r="H178" s="36">
        <v>27223.4</v>
      </c>
      <c r="I178" s="36">
        <v>27604.65</v>
      </c>
      <c r="J178" s="36">
        <v>27816.350000000002</v>
      </c>
      <c r="K178" s="31">
        <v>27392.95</v>
      </c>
      <c r="L178" s="31">
        <v>26800</v>
      </c>
      <c r="M178" s="31">
        <v>0.14247000000000001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2150</v>
      </c>
      <c r="D179" s="36">
        <v>2157.85</v>
      </c>
      <c r="E179" s="36">
        <v>2127.85</v>
      </c>
      <c r="F179" s="36">
        <v>2105.6999999999998</v>
      </c>
      <c r="G179" s="36">
        <v>2075.6999999999998</v>
      </c>
      <c r="H179" s="36">
        <v>2180</v>
      </c>
      <c r="I179" s="36">
        <v>2210</v>
      </c>
      <c r="J179" s="36">
        <v>2232.15</v>
      </c>
      <c r="K179" s="31">
        <v>2187.85</v>
      </c>
      <c r="L179" s="31">
        <v>2135.6999999999998</v>
      </c>
      <c r="M179" s="31">
        <v>4.9414499999999997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4180.75</v>
      </c>
      <c r="D180" s="36">
        <v>4185.9666666666662</v>
      </c>
      <c r="E180" s="36">
        <v>4142.6833333333325</v>
      </c>
      <c r="F180" s="36">
        <v>4104.6166666666659</v>
      </c>
      <c r="G180" s="36">
        <v>4061.3333333333321</v>
      </c>
      <c r="H180" s="36">
        <v>4224.0333333333328</v>
      </c>
      <c r="I180" s="36">
        <v>4267.3166666666675</v>
      </c>
      <c r="J180" s="36">
        <v>4305.3833333333332</v>
      </c>
      <c r="K180" s="31">
        <v>4229.25</v>
      </c>
      <c r="L180" s="31">
        <v>4147.8999999999996</v>
      </c>
      <c r="M180" s="31">
        <v>2.67109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614.70000000000005</v>
      </c>
      <c r="D181" s="36">
        <v>622.91666666666663</v>
      </c>
      <c r="E181" s="36">
        <v>602.83333333333326</v>
      </c>
      <c r="F181" s="36">
        <v>590.96666666666658</v>
      </c>
      <c r="G181" s="36">
        <v>570.88333333333321</v>
      </c>
      <c r="H181" s="36">
        <v>634.7833333333333</v>
      </c>
      <c r="I181" s="36">
        <v>654.86666666666656</v>
      </c>
      <c r="J181" s="36">
        <v>666.73333333333335</v>
      </c>
      <c r="K181" s="31">
        <v>643</v>
      </c>
      <c r="L181" s="31">
        <v>611.04999999999995</v>
      </c>
      <c r="M181" s="31">
        <v>22.990729999999999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2294.9</v>
      </c>
      <c r="D182" s="36">
        <v>2298.4500000000003</v>
      </c>
      <c r="E182" s="36">
        <v>2277.4500000000007</v>
      </c>
      <c r="F182" s="36">
        <v>2260.0000000000005</v>
      </c>
      <c r="G182" s="36">
        <v>2239.0000000000009</v>
      </c>
      <c r="H182" s="36">
        <v>2315.9000000000005</v>
      </c>
      <c r="I182" s="36">
        <v>2336.8999999999996</v>
      </c>
      <c r="J182" s="36">
        <v>2354.3500000000004</v>
      </c>
      <c r="K182" s="31">
        <v>2319.4499999999998</v>
      </c>
      <c r="L182" s="31">
        <v>2281</v>
      </c>
      <c r="M182" s="31">
        <v>6.8506400000000003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1324.85</v>
      </c>
      <c r="D183" s="36">
        <v>1323.8333333333333</v>
      </c>
      <c r="E183" s="36">
        <v>1314.1666666666665</v>
      </c>
      <c r="F183" s="36">
        <v>1303.4833333333333</v>
      </c>
      <c r="G183" s="36">
        <v>1293.8166666666666</v>
      </c>
      <c r="H183" s="36">
        <v>1334.5166666666664</v>
      </c>
      <c r="I183" s="36">
        <v>1344.1833333333329</v>
      </c>
      <c r="J183" s="36">
        <v>1354.8666666666663</v>
      </c>
      <c r="K183" s="31">
        <v>1333.5</v>
      </c>
      <c r="L183" s="31">
        <v>1313.15</v>
      </c>
      <c r="M183" s="31">
        <v>12.784750000000001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718.2</v>
      </c>
      <c r="D184" s="36">
        <v>719.94999999999993</v>
      </c>
      <c r="E184" s="36">
        <v>712.34999999999991</v>
      </c>
      <c r="F184" s="36">
        <v>706.5</v>
      </c>
      <c r="G184" s="36">
        <v>698.9</v>
      </c>
      <c r="H184" s="36">
        <v>725.79999999999984</v>
      </c>
      <c r="I184" s="36">
        <v>733.4</v>
      </c>
      <c r="J184" s="36">
        <v>739.24999999999977</v>
      </c>
      <c r="K184" s="31">
        <v>727.55</v>
      </c>
      <c r="L184" s="31">
        <v>714.1</v>
      </c>
      <c r="M184" s="31">
        <v>6.8929400000000003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715.85</v>
      </c>
      <c r="D185" s="36">
        <v>718.04999999999984</v>
      </c>
      <c r="E185" s="36">
        <v>710.09999999999968</v>
      </c>
      <c r="F185" s="36">
        <v>704.3499999999998</v>
      </c>
      <c r="G185" s="36">
        <v>696.39999999999964</v>
      </c>
      <c r="H185" s="36">
        <v>723.79999999999973</v>
      </c>
      <c r="I185" s="36">
        <v>731.74999999999977</v>
      </c>
      <c r="J185" s="36">
        <v>737.49999999999977</v>
      </c>
      <c r="K185" s="31">
        <v>726</v>
      </c>
      <c r="L185" s="31">
        <v>712.3</v>
      </c>
      <c r="M185" s="31">
        <v>5.2660600000000004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1097.3499999999999</v>
      </c>
      <c r="D186" s="36">
        <v>1097.9666666666665</v>
      </c>
      <c r="E186" s="36">
        <v>1087.383333333333</v>
      </c>
      <c r="F186" s="36">
        <v>1077.4166666666665</v>
      </c>
      <c r="G186" s="36">
        <v>1066.833333333333</v>
      </c>
      <c r="H186" s="36">
        <v>1107.9333333333329</v>
      </c>
      <c r="I186" s="36">
        <v>1118.5166666666664</v>
      </c>
      <c r="J186" s="36">
        <v>1128.4833333333329</v>
      </c>
      <c r="K186" s="31">
        <v>1108.55</v>
      </c>
      <c r="L186" s="31">
        <v>1088</v>
      </c>
      <c r="M186" s="31">
        <v>3.8925700000000001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1718.4</v>
      </c>
      <c r="D187" s="36">
        <v>1717.8166666666666</v>
      </c>
      <c r="E187" s="36">
        <v>1698.5833333333333</v>
      </c>
      <c r="F187" s="36">
        <v>1678.7666666666667</v>
      </c>
      <c r="G187" s="36">
        <v>1659.5333333333333</v>
      </c>
      <c r="H187" s="36">
        <v>1737.6333333333332</v>
      </c>
      <c r="I187" s="36">
        <v>1756.8666666666668</v>
      </c>
      <c r="J187" s="36">
        <v>1776.6833333333332</v>
      </c>
      <c r="K187" s="31">
        <v>1737.05</v>
      </c>
      <c r="L187" s="31">
        <v>1698</v>
      </c>
      <c r="M187" s="31">
        <v>5.0192300000000003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1113.95</v>
      </c>
      <c r="D188" s="36">
        <v>1110.8833333333334</v>
      </c>
      <c r="E188" s="36">
        <v>1104.0666666666668</v>
      </c>
      <c r="F188" s="36">
        <v>1094.1833333333334</v>
      </c>
      <c r="G188" s="36">
        <v>1087.3666666666668</v>
      </c>
      <c r="H188" s="36">
        <v>1120.7666666666669</v>
      </c>
      <c r="I188" s="36">
        <v>1127.5833333333335</v>
      </c>
      <c r="J188" s="36">
        <v>1137.4666666666669</v>
      </c>
      <c r="K188" s="31">
        <v>1117.7</v>
      </c>
      <c r="L188" s="31">
        <v>1101</v>
      </c>
      <c r="M188" s="31">
        <v>9.33127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8755.4500000000007</v>
      </c>
      <c r="D189" s="36">
        <v>8719.25</v>
      </c>
      <c r="E189" s="36">
        <v>8638.5</v>
      </c>
      <c r="F189" s="36">
        <v>8521.5499999999993</v>
      </c>
      <c r="G189" s="36">
        <v>8440.7999999999993</v>
      </c>
      <c r="H189" s="36">
        <v>8836.2000000000007</v>
      </c>
      <c r="I189" s="36">
        <v>8916.9500000000007</v>
      </c>
      <c r="J189" s="36">
        <v>9033.9000000000015</v>
      </c>
      <c r="K189" s="31">
        <v>8800</v>
      </c>
      <c r="L189" s="31">
        <v>8602.2999999999993</v>
      </c>
      <c r="M189" s="31">
        <v>0.63726000000000005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808.45</v>
      </c>
      <c r="D190" s="36">
        <v>804.0333333333333</v>
      </c>
      <c r="E190" s="36">
        <v>797.06666666666661</v>
      </c>
      <c r="F190" s="36">
        <v>785.68333333333328</v>
      </c>
      <c r="G190" s="36">
        <v>778.71666666666658</v>
      </c>
      <c r="H190" s="36">
        <v>815.41666666666663</v>
      </c>
      <c r="I190" s="36">
        <v>822.38333333333333</v>
      </c>
      <c r="J190" s="36">
        <v>833.76666666666665</v>
      </c>
      <c r="K190" s="31">
        <v>811</v>
      </c>
      <c r="L190" s="31">
        <v>792.65</v>
      </c>
      <c r="M190" s="31">
        <v>99.800439999999995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346.45</v>
      </c>
      <c r="D191" s="36">
        <v>345.31666666666666</v>
      </c>
      <c r="E191" s="36">
        <v>341.88333333333333</v>
      </c>
      <c r="F191" s="36">
        <v>337.31666666666666</v>
      </c>
      <c r="G191" s="36">
        <v>333.88333333333333</v>
      </c>
      <c r="H191" s="36">
        <v>349.88333333333333</v>
      </c>
      <c r="I191" s="36">
        <v>353.31666666666661</v>
      </c>
      <c r="J191" s="36">
        <v>357.88333333333333</v>
      </c>
      <c r="K191" s="31">
        <v>348.75</v>
      </c>
      <c r="L191" s="31">
        <v>340.75</v>
      </c>
      <c r="M191" s="31">
        <v>234.32704000000001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134.1</v>
      </c>
      <c r="D192" s="36">
        <v>133.63333333333333</v>
      </c>
      <c r="E192" s="36">
        <v>132.56666666666666</v>
      </c>
      <c r="F192" s="36">
        <v>131.03333333333333</v>
      </c>
      <c r="G192" s="36">
        <v>129.96666666666667</v>
      </c>
      <c r="H192" s="36">
        <v>135.16666666666666</v>
      </c>
      <c r="I192" s="36">
        <v>136.23333333333332</v>
      </c>
      <c r="J192" s="36">
        <v>137.76666666666665</v>
      </c>
      <c r="K192" s="31">
        <v>134.69999999999999</v>
      </c>
      <c r="L192" s="31">
        <v>132.1</v>
      </c>
      <c r="M192" s="31">
        <v>272.13623999999999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3713.05</v>
      </c>
      <c r="D193" s="36">
        <v>3710.1</v>
      </c>
      <c r="E193" s="36">
        <v>3690.95</v>
      </c>
      <c r="F193" s="36">
        <v>3668.85</v>
      </c>
      <c r="G193" s="36">
        <v>3649.7</v>
      </c>
      <c r="H193" s="36">
        <v>3732.2</v>
      </c>
      <c r="I193" s="36">
        <v>3751.3500000000004</v>
      </c>
      <c r="J193" s="36">
        <v>3773.45</v>
      </c>
      <c r="K193" s="31">
        <v>3729.25</v>
      </c>
      <c r="L193" s="31">
        <v>3688</v>
      </c>
      <c r="M193" s="31">
        <v>12.922269999999999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1240.9000000000001</v>
      </c>
      <c r="D194" s="36">
        <v>1238.5500000000002</v>
      </c>
      <c r="E194" s="36">
        <v>1230.6500000000003</v>
      </c>
      <c r="F194" s="36">
        <v>1220.4000000000001</v>
      </c>
      <c r="G194" s="36">
        <v>1212.5000000000002</v>
      </c>
      <c r="H194" s="36">
        <v>1248.8000000000004</v>
      </c>
      <c r="I194" s="36">
        <v>1256.7</v>
      </c>
      <c r="J194" s="36">
        <v>1266.9500000000005</v>
      </c>
      <c r="K194" s="31">
        <v>1246.45</v>
      </c>
      <c r="L194" s="31">
        <v>1228.3</v>
      </c>
      <c r="M194" s="31">
        <v>8.0863800000000001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3911.9</v>
      </c>
      <c r="D195" s="36">
        <v>3871.3333333333335</v>
      </c>
      <c r="E195" s="36">
        <v>3785.5666666666671</v>
      </c>
      <c r="F195" s="36">
        <v>3659.2333333333336</v>
      </c>
      <c r="G195" s="36">
        <v>3573.4666666666672</v>
      </c>
      <c r="H195" s="36">
        <v>3997.666666666667</v>
      </c>
      <c r="I195" s="36">
        <v>4083.4333333333334</v>
      </c>
      <c r="J195" s="36">
        <v>4209.7666666666664</v>
      </c>
      <c r="K195" s="31">
        <v>3957.1</v>
      </c>
      <c r="L195" s="31">
        <v>3745</v>
      </c>
      <c r="M195" s="31">
        <v>2.8514400000000002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3714.45</v>
      </c>
      <c r="D196" s="36">
        <v>3711.4833333333336</v>
      </c>
      <c r="E196" s="36">
        <v>3692.9666666666672</v>
      </c>
      <c r="F196" s="36">
        <v>3671.4833333333336</v>
      </c>
      <c r="G196" s="36">
        <v>3652.9666666666672</v>
      </c>
      <c r="H196" s="36">
        <v>3732.9666666666672</v>
      </c>
      <c r="I196" s="36">
        <v>3751.4833333333336</v>
      </c>
      <c r="J196" s="36">
        <v>3772.9666666666672</v>
      </c>
      <c r="K196" s="31">
        <v>3730</v>
      </c>
      <c r="L196" s="31">
        <v>3690</v>
      </c>
      <c r="M196" s="31">
        <v>5.56311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2352.9</v>
      </c>
      <c r="D197" s="36">
        <v>2346.2666666666669</v>
      </c>
      <c r="E197" s="36">
        <v>2329.6833333333338</v>
      </c>
      <c r="F197" s="36">
        <v>2306.4666666666672</v>
      </c>
      <c r="G197" s="36">
        <v>2289.8833333333341</v>
      </c>
      <c r="H197" s="36">
        <v>2369.4833333333336</v>
      </c>
      <c r="I197" s="36">
        <v>2386.0666666666666</v>
      </c>
      <c r="J197" s="36">
        <v>2409.2833333333333</v>
      </c>
      <c r="K197" s="31">
        <v>2362.85</v>
      </c>
      <c r="L197" s="31">
        <v>2323.0500000000002</v>
      </c>
      <c r="M197" s="31">
        <v>2.2179000000000002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1021.85</v>
      </c>
      <c r="D198" s="36">
        <v>1024.7166666666667</v>
      </c>
      <c r="E198" s="36">
        <v>1011.6333333333334</v>
      </c>
      <c r="F198" s="36">
        <v>1001.4166666666667</v>
      </c>
      <c r="G198" s="36">
        <v>988.33333333333348</v>
      </c>
      <c r="H198" s="36">
        <v>1034.9333333333334</v>
      </c>
      <c r="I198" s="36">
        <v>1048.0166666666664</v>
      </c>
      <c r="J198" s="36">
        <v>1058.2333333333333</v>
      </c>
      <c r="K198" s="31">
        <v>1037.8</v>
      </c>
      <c r="L198" s="31">
        <v>1014.5</v>
      </c>
      <c r="M198" s="31">
        <v>3.7454700000000001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3173.6</v>
      </c>
      <c r="D199" s="36">
        <v>3158.5666666666662</v>
      </c>
      <c r="E199" s="36">
        <v>3127.1833333333325</v>
      </c>
      <c r="F199" s="36">
        <v>3080.7666666666664</v>
      </c>
      <c r="G199" s="36">
        <v>3049.3833333333328</v>
      </c>
      <c r="H199" s="36">
        <v>3204.9833333333322</v>
      </c>
      <c r="I199" s="36">
        <v>3236.3666666666663</v>
      </c>
      <c r="J199" s="36">
        <v>3282.7833333333319</v>
      </c>
      <c r="K199" s="31">
        <v>3189.95</v>
      </c>
      <c r="L199" s="31">
        <v>3112.15</v>
      </c>
      <c r="M199" s="31">
        <v>9.5189699999999995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46.85</v>
      </c>
      <c r="D200" s="36">
        <v>47.449999999999996</v>
      </c>
      <c r="E200" s="36">
        <v>45.899999999999991</v>
      </c>
      <c r="F200" s="36">
        <v>44.949999999999996</v>
      </c>
      <c r="G200" s="36">
        <v>43.399999999999991</v>
      </c>
      <c r="H200" s="36">
        <v>48.399999999999991</v>
      </c>
      <c r="I200" s="36">
        <v>49.949999999999989</v>
      </c>
      <c r="J200" s="36">
        <v>50.899999999999991</v>
      </c>
      <c r="K200" s="31">
        <v>49</v>
      </c>
      <c r="L200" s="31">
        <v>46.5</v>
      </c>
      <c r="M200" s="31">
        <v>867.23707999999999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93.65</v>
      </c>
      <c r="D201" s="36">
        <v>93.883333333333326</v>
      </c>
      <c r="E201" s="36">
        <v>92.466666666666654</v>
      </c>
      <c r="F201" s="36">
        <v>91.283333333333331</v>
      </c>
      <c r="G201" s="36">
        <v>89.86666666666666</v>
      </c>
      <c r="H201" s="36">
        <v>95.066666666666649</v>
      </c>
      <c r="I201" s="36">
        <v>96.483333333333334</v>
      </c>
      <c r="J201" s="36">
        <v>97.666666666666643</v>
      </c>
      <c r="K201" s="31">
        <v>95.3</v>
      </c>
      <c r="L201" s="31">
        <v>92.7</v>
      </c>
      <c r="M201" s="31">
        <v>71.70635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2020.25</v>
      </c>
      <c r="D202" s="36">
        <v>2012</v>
      </c>
      <c r="E202" s="36">
        <v>2001.05</v>
      </c>
      <c r="F202" s="36">
        <v>1981.85</v>
      </c>
      <c r="G202" s="36">
        <v>1970.8999999999999</v>
      </c>
      <c r="H202" s="36">
        <v>2031.2</v>
      </c>
      <c r="I202" s="36">
        <v>2042.1499999999999</v>
      </c>
      <c r="J202" s="36">
        <v>2061.3500000000004</v>
      </c>
      <c r="K202" s="31">
        <v>2022.95</v>
      </c>
      <c r="L202" s="31">
        <v>1992.8</v>
      </c>
      <c r="M202" s="31">
        <v>6.5005800000000002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1812.95</v>
      </c>
      <c r="D203" s="36">
        <v>1815.95</v>
      </c>
      <c r="E203" s="36">
        <v>1796.9</v>
      </c>
      <c r="F203" s="36">
        <v>1780.8500000000001</v>
      </c>
      <c r="G203" s="36">
        <v>1761.8000000000002</v>
      </c>
      <c r="H203" s="36">
        <v>1832</v>
      </c>
      <c r="I203" s="36">
        <v>1851.0499999999997</v>
      </c>
      <c r="J203" s="36">
        <v>1867.1</v>
      </c>
      <c r="K203" s="31">
        <v>1835</v>
      </c>
      <c r="L203" s="31">
        <v>1799.9</v>
      </c>
      <c r="M203" s="31">
        <v>1.6870499999999999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9776.2000000000007</v>
      </c>
      <c r="D204" s="36">
        <v>9804.3166666666675</v>
      </c>
      <c r="E204" s="36">
        <v>9701.883333333335</v>
      </c>
      <c r="F204" s="36">
        <v>9627.5666666666675</v>
      </c>
      <c r="G204" s="36">
        <v>9525.133333333335</v>
      </c>
      <c r="H204" s="36">
        <v>9878.633333333335</v>
      </c>
      <c r="I204" s="36">
        <v>9981.0666666666657</v>
      </c>
      <c r="J204" s="36">
        <v>10055.383333333335</v>
      </c>
      <c r="K204" s="31">
        <v>9906.75</v>
      </c>
      <c r="L204" s="31">
        <v>9730</v>
      </c>
      <c r="M204" s="31">
        <v>3.7433299999999998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123.4</v>
      </c>
      <c r="D205" s="36">
        <v>123.05</v>
      </c>
      <c r="E205" s="36">
        <v>122.1</v>
      </c>
      <c r="F205" s="36">
        <v>120.8</v>
      </c>
      <c r="G205" s="36">
        <v>119.85</v>
      </c>
      <c r="H205" s="36">
        <v>124.35</v>
      </c>
      <c r="I205" s="36">
        <v>125.30000000000001</v>
      </c>
      <c r="J205" s="36">
        <v>126.6</v>
      </c>
      <c r="K205" s="31">
        <v>124</v>
      </c>
      <c r="L205" s="31">
        <v>121.75</v>
      </c>
      <c r="M205" s="31">
        <v>86.043959999999998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558.6</v>
      </c>
      <c r="D206" s="36">
        <v>557.41666666666663</v>
      </c>
      <c r="E206" s="36">
        <v>553.08333333333326</v>
      </c>
      <c r="F206" s="36">
        <v>547.56666666666661</v>
      </c>
      <c r="G206" s="36">
        <v>543.23333333333323</v>
      </c>
      <c r="H206" s="36">
        <v>562.93333333333328</v>
      </c>
      <c r="I206" s="36">
        <v>567.26666666666654</v>
      </c>
      <c r="J206" s="36">
        <v>572.7833333333333</v>
      </c>
      <c r="K206" s="31">
        <v>561.75</v>
      </c>
      <c r="L206" s="31">
        <v>551.9</v>
      </c>
      <c r="M206" s="31">
        <v>22.04496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1268.7</v>
      </c>
      <c r="D207" s="36">
        <v>1277.8999999999999</v>
      </c>
      <c r="E207" s="36">
        <v>1250.8499999999997</v>
      </c>
      <c r="F207" s="36">
        <v>1232.9999999999998</v>
      </c>
      <c r="G207" s="36">
        <v>1205.9499999999996</v>
      </c>
      <c r="H207" s="36">
        <v>1295.7499999999998</v>
      </c>
      <c r="I207" s="36">
        <v>1322.8</v>
      </c>
      <c r="J207" s="36">
        <v>1340.6499999999999</v>
      </c>
      <c r="K207" s="31">
        <v>1304.95</v>
      </c>
      <c r="L207" s="31">
        <v>1260.05</v>
      </c>
      <c r="M207" s="31">
        <v>15.30973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267.05</v>
      </c>
      <c r="D208" s="36">
        <v>262.40000000000003</v>
      </c>
      <c r="E208" s="36">
        <v>256.60000000000008</v>
      </c>
      <c r="F208" s="36">
        <v>246.15000000000003</v>
      </c>
      <c r="G208" s="36">
        <v>240.35000000000008</v>
      </c>
      <c r="H208" s="36">
        <v>272.85000000000008</v>
      </c>
      <c r="I208" s="36">
        <v>278.65000000000003</v>
      </c>
      <c r="J208" s="36">
        <v>289.10000000000008</v>
      </c>
      <c r="K208" s="31">
        <v>268.2</v>
      </c>
      <c r="L208" s="31">
        <v>251.95</v>
      </c>
      <c r="M208" s="31">
        <v>198.49401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1012.15</v>
      </c>
      <c r="D209" s="36">
        <v>1009.3166666666666</v>
      </c>
      <c r="E209" s="36">
        <v>992.83333333333326</v>
      </c>
      <c r="F209" s="36">
        <v>973.51666666666665</v>
      </c>
      <c r="G209" s="36">
        <v>957.0333333333333</v>
      </c>
      <c r="H209" s="36">
        <v>1028.6333333333332</v>
      </c>
      <c r="I209" s="36">
        <v>1045.1166666666666</v>
      </c>
      <c r="J209" s="36">
        <v>1064.4333333333332</v>
      </c>
      <c r="K209" s="31">
        <v>1025.8</v>
      </c>
      <c r="L209" s="31">
        <v>990</v>
      </c>
      <c r="M209" s="31">
        <v>38.80133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1352.25</v>
      </c>
      <c r="D210" s="36">
        <v>1356.8999999999999</v>
      </c>
      <c r="E210" s="36">
        <v>1344.7999999999997</v>
      </c>
      <c r="F210" s="36">
        <v>1337.35</v>
      </c>
      <c r="G210" s="36">
        <v>1325.2499999999998</v>
      </c>
      <c r="H210" s="36">
        <v>1364.3499999999997</v>
      </c>
      <c r="I210" s="36">
        <v>1376.4499999999996</v>
      </c>
      <c r="J210" s="36">
        <v>1383.8999999999996</v>
      </c>
      <c r="K210" s="31">
        <v>1369</v>
      </c>
      <c r="L210" s="31">
        <v>1349.45</v>
      </c>
      <c r="M210" s="31">
        <v>0.30819999999999997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453.6</v>
      </c>
      <c r="D211" s="36">
        <v>452.86666666666662</v>
      </c>
      <c r="E211" s="36">
        <v>449.73333333333323</v>
      </c>
      <c r="F211" s="36">
        <v>445.86666666666662</v>
      </c>
      <c r="G211" s="36">
        <v>442.73333333333323</v>
      </c>
      <c r="H211" s="36">
        <v>456.73333333333323</v>
      </c>
      <c r="I211" s="36">
        <v>459.86666666666656</v>
      </c>
      <c r="J211" s="36">
        <v>463.73333333333323</v>
      </c>
      <c r="K211" s="31">
        <v>456</v>
      </c>
      <c r="L211" s="31">
        <v>449</v>
      </c>
      <c r="M211" s="31">
        <v>44.373379999999997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25.5</v>
      </c>
      <c r="D212" s="36">
        <v>25.05</v>
      </c>
      <c r="E212" s="36">
        <v>24.450000000000003</v>
      </c>
      <c r="F212" s="36">
        <v>23.400000000000002</v>
      </c>
      <c r="G212" s="36">
        <v>22.800000000000004</v>
      </c>
      <c r="H212" s="36">
        <v>26.1</v>
      </c>
      <c r="I212" s="36">
        <v>26.700000000000003</v>
      </c>
      <c r="J212" s="36">
        <v>27.75</v>
      </c>
      <c r="K212" s="31">
        <v>25.65</v>
      </c>
      <c r="L212" s="31">
        <v>24</v>
      </c>
      <c r="M212" s="31">
        <v>7065.7696299999998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259.8</v>
      </c>
      <c r="D213" s="36">
        <v>261.33333333333331</v>
      </c>
      <c r="E213" s="36">
        <v>254.86666666666662</v>
      </c>
      <c r="F213" s="36">
        <v>249.93333333333328</v>
      </c>
      <c r="G213" s="36">
        <v>243.46666666666658</v>
      </c>
      <c r="H213" s="36">
        <v>266.26666666666665</v>
      </c>
      <c r="I213" s="36">
        <v>272.73333333333335</v>
      </c>
      <c r="J213" s="36">
        <v>277.66666666666669</v>
      </c>
      <c r="K213" s="31">
        <v>267.8</v>
      </c>
      <c r="L213" s="31">
        <v>256.39999999999998</v>
      </c>
      <c r="M213" s="31">
        <v>593.17187999999999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134.65</v>
      </c>
      <c r="D214" s="36">
        <v>134.35</v>
      </c>
      <c r="E214" s="36">
        <v>132.54999999999998</v>
      </c>
      <c r="F214" s="36">
        <v>130.44999999999999</v>
      </c>
      <c r="G214" s="36">
        <v>128.64999999999998</v>
      </c>
      <c r="H214" s="36">
        <v>136.44999999999999</v>
      </c>
      <c r="I214" s="36">
        <v>138.25</v>
      </c>
      <c r="J214" s="36">
        <v>140.35</v>
      </c>
      <c r="K214" s="31">
        <v>136.15</v>
      </c>
      <c r="L214" s="31">
        <v>132.25</v>
      </c>
      <c r="M214" s="31">
        <v>299.17881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706.9</v>
      </c>
      <c r="D215" s="36">
        <v>708</v>
      </c>
      <c r="E215" s="36">
        <v>698</v>
      </c>
      <c r="F215" s="36">
        <v>689.1</v>
      </c>
      <c r="G215" s="36">
        <v>679.1</v>
      </c>
      <c r="H215" s="36">
        <v>716.9</v>
      </c>
      <c r="I215" s="36">
        <v>726.9</v>
      </c>
      <c r="J215" s="36">
        <v>735.8</v>
      </c>
      <c r="K215" s="31">
        <v>718</v>
      </c>
      <c r="L215" s="31">
        <v>699.1</v>
      </c>
      <c r="M215" s="31">
        <v>10.83582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60"/>
      <c r="B1" s="361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45302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54" t="s">
        <v>16</v>
      </c>
      <c r="B9" s="356" t="s">
        <v>18</v>
      </c>
      <c r="C9" s="359" t="s">
        <v>20</v>
      </c>
      <c r="D9" s="359" t="s">
        <v>21</v>
      </c>
      <c r="E9" s="351" t="s">
        <v>22</v>
      </c>
      <c r="F9" s="352"/>
      <c r="G9" s="353"/>
      <c r="H9" s="351" t="s">
        <v>23</v>
      </c>
      <c r="I9" s="352"/>
      <c r="J9" s="353"/>
      <c r="K9" s="26"/>
      <c r="L9" s="27"/>
      <c r="M9" s="48"/>
      <c r="N9" s="1"/>
      <c r="O9" s="1"/>
    </row>
    <row r="10" spans="1:15" ht="42.75" customHeight="1">
      <c r="A10" s="355"/>
      <c r="B10" s="358"/>
      <c r="C10" s="358"/>
      <c r="D10" s="35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683.15</v>
      </c>
      <c r="D11" s="36">
        <v>677.7166666666667</v>
      </c>
      <c r="E11" s="36">
        <v>667.43333333333339</v>
      </c>
      <c r="F11" s="36">
        <v>651.7166666666667</v>
      </c>
      <c r="G11" s="36">
        <v>641.43333333333339</v>
      </c>
      <c r="H11" s="36">
        <v>693.43333333333339</v>
      </c>
      <c r="I11" s="36">
        <v>703.7166666666667</v>
      </c>
      <c r="J11" s="36">
        <v>719.43333333333339</v>
      </c>
      <c r="K11" s="31">
        <v>688</v>
      </c>
      <c r="L11" s="31">
        <v>662</v>
      </c>
      <c r="M11" s="31">
        <v>2.0313300000000001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34046.65</v>
      </c>
      <c r="D12" s="36">
        <v>34002.466666666667</v>
      </c>
      <c r="E12" s="36">
        <v>33676.983333333337</v>
      </c>
      <c r="F12" s="36">
        <v>33307.316666666673</v>
      </c>
      <c r="G12" s="36">
        <v>32981.833333333343</v>
      </c>
      <c r="H12" s="36">
        <v>34372.133333333331</v>
      </c>
      <c r="I12" s="36">
        <v>34697.616666666654</v>
      </c>
      <c r="J12" s="36">
        <v>35067.283333333326</v>
      </c>
      <c r="K12" s="31">
        <v>34327.949999999997</v>
      </c>
      <c r="L12" s="31">
        <v>33632.800000000003</v>
      </c>
      <c r="M12" s="31">
        <v>5.5989999999999998E-2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518.65</v>
      </c>
      <c r="D13" s="36">
        <v>515.85</v>
      </c>
      <c r="E13" s="36">
        <v>510.80000000000007</v>
      </c>
      <c r="F13" s="36">
        <v>502.95000000000005</v>
      </c>
      <c r="G13" s="36">
        <v>497.90000000000009</v>
      </c>
      <c r="H13" s="36">
        <v>523.70000000000005</v>
      </c>
      <c r="I13" s="36">
        <v>528.75</v>
      </c>
      <c r="J13" s="36">
        <v>536.6</v>
      </c>
      <c r="K13" s="31">
        <v>520.9</v>
      </c>
      <c r="L13" s="31">
        <v>508</v>
      </c>
      <c r="M13" s="31">
        <v>4.9758500000000003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603.6</v>
      </c>
      <c r="D14" s="36">
        <v>602.73333333333335</v>
      </c>
      <c r="E14" s="36">
        <v>598.06666666666672</v>
      </c>
      <c r="F14" s="36">
        <v>592.53333333333342</v>
      </c>
      <c r="G14" s="36">
        <v>587.86666666666679</v>
      </c>
      <c r="H14" s="36">
        <v>608.26666666666665</v>
      </c>
      <c r="I14" s="36">
        <v>612.93333333333317</v>
      </c>
      <c r="J14" s="36">
        <v>618.46666666666658</v>
      </c>
      <c r="K14" s="31">
        <v>607.4</v>
      </c>
      <c r="L14" s="31">
        <v>597.20000000000005</v>
      </c>
      <c r="M14" s="31">
        <v>6.6681999999999997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1568.7</v>
      </c>
      <c r="D15" s="36">
        <v>1566.2333333333333</v>
      </c>
      <c r="E15" s="36">
        <v>1555.4666666666667</v>
      </c>
      <c r="F15" s="36">
        <v>1542.2333333333333</v>
      </c>
      <c r="G15" s="36">
        <v>1531.4666666666667</v>
      </c>
      <c r="H15" s="36">
        <v>1579.4666666666667</v>
      </c>
      <c r="I15" s="36">
        <v>1590.2333333333336</v>
      </c>
      <c r="J15" s="36">
        <v>1603.4666666666667</v>
      </c>
      <c r="K15" s="31">
        <v>1577</v>
      </c>
      <c r="L15" s="31">
        <v>1553</v>
      </c>
      <c r="M15" s="31">
        <v>1.29654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4935.7</v>
      </c>
      <c r="D16" s="36">
        <v>4922.25</v>
      </c>
      <c r="E16" s="36">
        <v>4886.8999999999996</v>
      </c>
      <c r="F16" s="36">
        <v>4838.0999999999995</v>
      </c>
      <c r="G16" s="36">
        <v>4802.7499999999991</v>
      </c>
      <c r="H16" s="36">
        <v>4971.05</v>
      </c>
      <c r="I16" s="36">
        <v>5006.4000000000005</v>
      </c>
      <c r="J16" s="36">
        <v>5055.2000000000007</v>
      </c>
      <c r="K16" s="31">
        <v>4957.6000000000004</v>
      </c>
      <c r="L16" s="31">
        <v>4873.45</v>
      </c>
      <c r="M16" s="31">
        <v>2.41276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24609.25</v>
      </c>
      <c r="D17" s="36">
        <v>24449.583333333332</v>
      </c>
      <c r="E17" s="36">
        <v>24227.166666666664</v>
      </c>
      <c r="F17" s="36">
        <v>23845.083333333332</v>
      </c>
      <c r="G17" s="36">
        <v>23622.666666666664</v>
      </c>
      <c r="H17" s="36">
        <v>24831.666666666664</v>
      </c>
      <c r="I17" s="36">
        <v>25054.083333333328</v>
      </c>
      <c r="J17" s="36">
        <v>25436.166666666664</v>
      </c>
      <c r="K17" s="31">
        <v>24672</v>
      </c>
      <c r="L17" s="31">
        <v>24067.5</v>
      </c>
      <c r="M17" s="31">
        <v>0.33690999999999999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2306.6</v>
      </c>
      <c r="D18" s="36">
        <v>2308.9333333333334</v>
      </c>
      <c r="E18" s="36">
        <v>2290.8666666666668</v>
      </c>
      <c r="F18" s="36">
        <v>2275.1333333333332</v>
      </c>
      <c r="G18" s="36">
        <v>2257.0666666666666</v>
      </c>
      <c r="H18" s="36">
        <v>2324.666666666667</v>
      </c>
      <c r="I18" s="36">
        <v>2342.7333333333336</v>
      </c>
      <c r="J18" s="36">
        <v>2358.4666666666672</v>
      </c>
      <c r="K18" s="31">
        <v>2327</v>
      </c>
      <c r="L18" s="31">
        <v>2293.1999999999998</v>
      </c>
      <c r="M18" s="31">
        <v>1.8443499999999999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3098.2</v>
      </c>
      <c r="D19" s="36">
        <v>3076.75</v>
      </c>
      <c r="E19" s="36">
        <v>3041.5</v>
      </c>
      <c r="F19" s="36">
        <v>2984.8</v>
      </c>
      <c r="G19" s="36">
        <v>2949.55</v>
      </c>
      <c r="H19" s="36">
        <v>3133.45</v>
      </c>
      <c r="I19" s="36">
        <v>3168.7</v>
      </c>
      <c r="J19" s="36">
        <v>3225.3999999999996</v>
      </c>
      <c r="K19" s="31">
        <v>3112</v>
      </c>
      <c r="L19" s="31">
        <v>3020.05</v>
      </c>
      <c r="M19" s="31">
        <v>35.902970000000003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1723.25</v>
      </c>
      <c r="D20" s="36">
        <v>1723.0833333333333</v>
      </c>
      <c r="E20" s="36">
        <v>1691.1666666666665</v>
      </c>
      <c r="F20" s="36">
        <v>1659.0833333333333</v>
      </c>
      <c r="G20" s="36">
        <v>1627.1666666666665</v>
      </c>
      <c r="H20" s="36">
        <v>1755.1666666666665</v>
      </c>
      <c r="I20" s="36">
        <v>1787.083333333333</v>
      </c>
      <c r="J20" s="36">
        <v>1819.1666666666665</v>
      </c>
      <c r="K20" s="31">
        <v>1755</v>
      </c>
      <c r="L20" s="31">
        <v>1691</v>
      </c>
      <c r="M20" s="31">
        <v>24.172329999999999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1214.3499999999999</v>
      </c>
      <c r="D21" s="36">
        <v>1210.45</v>
      </c>
      <c r="E21" s="36">
        <v>1200.9000000000001</v>
      </c>
      <c r="F21" s="36">
        <v>1187.45</v>
      </c>
      <c r="G21" s="36">
        <v>1177.9000000000001</v>
      </c>
      <c r="H21" s="36">
        <v>1223.9000000000001</v>
      </c>
      <c r="I21" s="36">
        <v>1233.4499999999998</v>
      </c>
      <c r="J21" s="36">
        <v>1246.9000000000001</v>
      </c>
      <c r="K21" s="31">
        <v>1220</v>
      </c>
      <c r="L21" s="31">
        <v>1197</v>
      </c>
      <c r="M21" s="31">
        <v>70.367279999999994</v>
      </c>
      <c r="N21" s="1"/>
      <c r="O21" s="1"/>
    </row>
    <row r="22" spans="1:15" ht="12" customHeight="1">
      <c r="A22" s="33">
        <v>12</v>
      </c>
      <c r="B22" s="53" t="s">
        <v>840</v>
      </c>
      <c r="C22" s="31">
        <v>542.29999999999995</v>
      </c>
      <c r="D22" s="36">
        <v>542.30000000000007</v>
      </c>
      <c r="E22" s="36">
        <v>535.00000000000011</v>
      </c>
      <c r="F22" s="36">
        <v>527.70000000000005</v>
      </c>
      <c r="G22" s="36">
        <v>520.40000000000009</v>
      </c>
      <c r="H22" s="36">
        <v>549.60000000000014</v>
      </c>
      <c r="I22" s="36">
        <v>556.90000000000009</v>
      </c>
      <c r="J22" s="36">
        <v>564.20000000000016</v>
      </c>
      <c r="K22" s="31">
        <v>549.6</v>
      </c>
      <c r="L22" s="31">
        <v>535</v>
      </c>
      <c r="M22" s="31">
        <v>10.24874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1068.95</v>
      </c>
      <c r="D23" s="36">
        <v>1070.5</v>
      </c>
      <c r="E23" s="36">
        <v>1058.45</v>
      </c>
      <c r="F23" s="36">
        <v>1047.95</v>
      </c>
      <c r="G23" s="36">
        <v>1035.9000000000001</v>
      </c>
      <c r="H23" s="36">
        <v>1081</v>
      </c>
      <c r="I23" s="36">
        <v>1093.0500000000002</v>
      </c>
      <c r="J23" s="36">
        <v>1103.55</v>
      </c>
      <c r="K23" s="31">
        <v>1082.55</v>
      </c>
      <c r="L23" s="31">
        <v>1060</v>
      </c>
      <c r="M23" s="31">
        <v>17.31962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369.65</v>
      </c>
      <c r="D24" s="36">
        <v>370.41666666666669</v>
      </c>
      <c r="E24" s="36">
        <v>366.73333333333335</v>
      </c>
      <c r="F24" s="36">
        <v>363.81666666666666</v>
      </c>
      <c r="G24" s="36">
        <v>360.13333333333333</v>
      </c>
      <c r="H24" s="36">
        <v>373.33333333333337</v>
      </c>
      <c r="I24" s="36">
        <v>377.01666666666665</v>
      </c>
      <c r="J24" s="36">
        <v>379.93333333333339</v>
      </c>
      <c r="K24" s="31">
        <v>374.1</v>
      </c>
      <c r="L24" s="31">
        <v>367.5</v>
      </c>
      <c r="M24" s="31">
        <v>15.39317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173.3</v>
      </c>
      <c r="D25" s="36">
        <v>173.81666666666669</v>
      </c>
      <c r="E25" s="36">
        <v>171.68333333333339</v>
      </c>
      <c r="F25" s="36">
        <v>170.06666666666669</v>
      </c>
      <c r="G25" s="36">
        <v>167.93333333333339</v>
      </c>
      <c r="H25" s="36">
        <v>175.43333333333339</v>
      </c>
      <c r="I25" s="36">
        <v>177.56666666666666</v>
      </c>
      <c r="J25" s="36">
        <v>179.18333333333339</v>
      </c>
      <c r="K25" s="31">
        <v>175.95</v>
      </c>
      <c r="L25" s="31">
        <v>172.2</v>
      </c>
      <c r="M25" s="31">
        <v>34.285409999999999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226.75</v>
      </c>
      <c r="D26" s="36">
        <v>227.35</v>
      </c>
      <c r="E26" s="36">
        <v>223.95</v>
      </c>
      <c r="F26" s="36">
        <v>221.15</v>
      </c>
      <c r="G26" s="36">
        <v>217.75</v>
      </c>
      <c r="H26" s="36">
        <v>230.14999999999998</v>
      </c>
      <c r="I26" s="36">
        <v>233.55</v>
      </c>
      <c r="J26" s="36">
        <v>236.34999999999997</v>
      </c>
      <c r="K26" s="31">
        <v>230.75</v>
      </c>
      <c r="L26" s="31">
        <v>224.55</v>
      </c>
      <c r="M26" s="31">
        <v>42.597700000000003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355.1</v>
      </c>
      <c r="D27" s="36">
        <v>353.36666666666662</v>
      </c>
      <c r="E27" s="36">
        <v>347.73333333333323</v>
      </c>
      <c r="F27" s="36">
        <v>340.36666666666662</v>
      </c>
      <c r="G27" s="36">
        <v>334.73333333333323</v>
      </c>
      <c r="H27" s="36">
        <v>360.73333333333323</v>
      </c>
      <c r="I27" s="36">
        <v>366.36666666666656</v>
      </c>
      <c r="J27" s="36">
        <v>373.73333333333323</v>
      </c>
      <c r="K27" s="31">
        <v>359</v>
      </c>
      <c r="L27" s="31">
        <v>346</v>
      </c>
      <c r="M27" s="31">
        <v>12.561159999999999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894.7</v>
      </c>
      <c r="D28" s="36">
        <v>895.48333333333323</v>
      </c>
      <c r="E28" s="36">
        <v>888.51666666666642</v>
      </c>
      <c r="F28" s="36">
        <v>882.33333333333314</v>
      </c>
      <c r="G28" s="36">
        <v>875.36666666666633</v>
      </c>
      <c r="H28" s="36">
        <v>901.66666666666652</v>
      </c>
      <c r="I28" s="36">
        <v>908.63333333333344</v>
      </c>
      <c r="J28" s="36">
        <v>914.81666666666661</v>
      </c>
      <c r="K28" s="31">
        <v>902.45</v>
      </c>
      <c r="L28" s="31">
        <v>889.3</v>
      </c>
      <c r="M28" s="31">
        <v>0.75314999999999999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1271.6500000000001</v>
      </c>
      <c r="D29" s="36">
        <v>1270.3166666666666</v>
      </c>
      <c r="E29" s="36">
        <v>1258.3333333333333</v>
      </c>
      <c r="F29" s="36">
        <v>1245.0166666666667</v>
      </c>
      <c r="G29" s="36">
        <v>1233.0333333333333</v>
      </c>
      <c r="H29" s="36">
        <v>1283.6333333333332</v>
      </c>
      <c r="I29" s="36">
        <v>1295.6166666666668</v>
      </c>
      <c r="J29" s="36">
        <v>1308.9333333333332</v>
      </c>
      <c r="K29" s="31">
        <v>1282.3</v>
      </c>
      <c r="L29" s="31">
        <v>1257</v>
      </c>
      <c r="M29" s="31">
        <v>1.51708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3755.85</v>
      </c>
      <c r="D30" s="36">
        <v>3734.7166666666667</v>
      </c>
      <c r="E30" s="36">
        <v>3622.2333333333336</v>
      </c>
      <c r="F30" s="36">
        <v>3488.6166666666668</v>
      </c>
      <c r="G30" s="36">
        <v>3376.1333333333337</v>
      </c>
      <c r="H30" s="36">
        <v>3868.3333333333335</v>
      </c>
      <c r="I30" s="36">
        <v>3980.8166666666662</v>
      </c>
      <c r="J30" s="36">
        <v>4114.4333333333334</v>
      </c>
      <c r="K30" s="31">
        <v>3847.2</v>
      </c>
      <c r="L30" s="31">
        <v>3601.1</v>
      </c>
      <c r="M30" s="31">
        <v>1.7562800000000001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2112.65</v>
      </c>
      <c r="D31" s="36">
        <v>2135.7000000000003</v>
      </c>
      <c r="E31" s="36">
        <v>2081.9500000000007</v>
      </c>
      <c r="F31" s="36">
        <v>2051.2500000000005</v>
      </c>
      <c r="G31" s="36">
        <v>1997.5000000000009</v>
      </c>
      <c r="H31" s="36">
        <v>2166.4000000000005</v>
      </c>
      <c r="I31" s="36">
        <v>2220.1499999999996</v>
      </c>
      <c r="J31" s="36">
        <v>2250.8500000000004</v>
      </c>
      <c r="K31" s="31">
        <v>2189.4499999999998</v>
      </c>
      <c r="L31" s="31">
        <v>2105</v>
      </c>
      <c r="M31" s="31">
        <v>0.65988000000000002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800.2</v>
      </c>
      <c r="D32" s="36">
        <v>798.28333333333342</v>
      </c>
      <c r="E32" s="36">
        <v>789.46666666666681</v>
      </c>
      <c r="F32" s="36">
        <v>778.73333333333335</v>
      </c>
      <c r="G32" s="36">
        <v>769.91666666666674</v>
      </c>
      <c r="H32" s="36">
        <v>809.01666666666688</v>
      </c>
      <c r="I32" s="36">
        <v>817.83333333333348</v>
      </c>
      <c r="J32" s="36">
        <v>828.56666666666695</v>
      </c>
      <c r="K32" s="31">
        <v>807.1</v>
      </c>
      <c r="L32" s="31">
        <v>787.55</v>
      </c>
      <c r="M32" s="31">
        <v>0.92303999999999997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5119.8</v>
      </c>
      <c r="D33" s="36">
        <v>5139.2666666666664</v>
      </c>
      <c r="E33" s="36">
        <v>5053.5333333333328</v>
      </c>
      <c r="F33" s="36">
        <v>4987.2666666666664</v>
      </c>
      <c r="G33" s="36">
        <v>4901.5333333333328</v>
      </c>
      <c r="H33" s="36">
        <v>5205.5333333333328</v>
      </c>
      <c r="I33" s="36">
        <v>5291.2666666666664</v>
      </c>
      <c r="J33" s="36">
        <v>5357.5333333333328</v>
      </c>
      <c r="K33" s="31">
        <v>5225</v>
      </c>
      <c r="L33" s="31">
        <v>5073</v>
      </c>
      <c r="M33" s="31">
        <v>2.15333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2500.6</v>
      </c>
      <c r="D34" s="36">
        <v>2516.8666666666668</v>
      </c>
      <c r="E34" s="36">
        <v>2473.7333333333336</v>
      </c>
      <c r="F34" s="36">
        <v>2446.8666666666668</v>
      </c>
      <c r="G34" s="36">
        <v>2403.7333333333336</v>
      </c>
      <c r="H34" s="36">
        <v>2543.7333333333336</v>
      </c>
      <c r="I34" s="36">
        <v>2586.8666666666668</v>
      </c>
      <c r="J34" s="36">
        <v>2613.7333333333336</v>
      </c>
      <c r="K34" s="31">
        <v>2560</v>
      </c>
      <c r="L34" s="31">
        <v>2490</v>
      </c>
      <c r="M34" s="31">
        <v>0.71006000000000002</v>
      </c>
      <c r="N34" s="1"/>
      <c r="O34" s="1"/>
    </row>
    <row r="35" spans="1:15" ht="12.75" customHeight="1">
      <c r="A35" s="33">
        <v>25</v>
      </c>
      <c r="B35" s="53" t="s">
        <v>873</v>
      </c>
      <c r="C35" s="31">
        <v>813.25</v>
      </c>
      <c r="D35" s="36">
        <v>814.04999999999984</v>
      </c>
      <c r="E35" s="36">
        <v>806.49999999999966</v>
      </c>
      <c r="F35" s="36">
        <v>799.74999999999977</v>
      </c>
      <c r="G35" s="36">
        <v>792.19999999999959</v>
      </c>
      <c r="H35" s="36">
        <v>820.79999999999973</v>
      </c>
      <c r="I35" s="36">
        <v>828.34999999999991</v>
      </c>
      <c r="J35" s="36">
        <v>835.0999999999998</v>
      </c>
      <c r="K35" s="31">
        <v>821.6</v>
      </c>
      <c r="L35" s="31">
        <v>807.3</v>
      </c>
      <c r="M35" s="31">
        <v>3.32578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3501.25</v>
      </c>
      <c r="D36" s="36">
        <v>3489.8333333333335</v>
      </c>
      <c r="E36" s="36">
        <v>3425.666666666667</v>
      </c>
      <c r="F36" s="36">
        <v>3350.0833333333335</v>
      </c>
      <c r="G36" s="36">
        <v>3285.916666666667</v>
      </c>
      <c r="H36" s="36">
        <v>3565.416666666667</v>
      </c>
      <c r="I36" s="36">
        <v>3629.5833333333339</v>
      </c>
      <c r="J36" s="36">
        <v>3705.166666666667</v>
      </c>
      <c r="K36" s="31">
        <v>3554</v>
      </c>
      <c r="L36" s="31">
        <v>3414.25</v>
      </c>
      <c r="M36" s="31">
        <v>3.3623599999999998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526.15</v>
      </c>
      <c r="D37" s="36">
        <v>524.36666666666667</v>
      </c>
      <c r="E37" s="36">
        <v>520.0333333333333</v>
      </c>
      <c r="F37" s="36">
        <v>513.91666666666663</v>
      </c>
      <c r="G37" s="36">
        <v>509.58333333333326</v>
      </c>
      <c r="H37" s="36">
        <v>530.48333333333335</v>
      </c>
      <c r="I37" s="36">
        <v>534.81666666666661</v>
      </c>
      <c r="J37" s="36">
        <v>540.93333333333339</v>
      </c>
      <c r="K37" s="31">
        <v>528.70000000000005</v>
      </c>
      <c r="L37" s="31">
        <v>518.25</v>
      </c>
      <c r="M37" s="31">
        <v>17.929770000000001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3760.1</v>
      </c>
      <c r="D38" s="36">
        <v>3756.6833333333329</v>
      </c>
      <c r="E38" s="36">
        <v>3698.4166666666661</v>
      </c>
      <c r="F38" s="36">
        <v>3636.7333333333331</v>
      </c>
      <c r="G38" s="36">
        <v>3578.4666666666662</v>
      </c>
      <c r="H38" s="36">
        <v>3818.3666666666659</v>
      </c>
      <c r="I38" s="36">
        <v>3876.6333333333332</v>
      </c>
      <c r="J38" s="36">
        <v>3938.3166666666657</v>
      </c>
      <c r="K38" s="31">
        <v>3814.95</v>
      </c>
      <c r="L38" s="31">
        <v>3695</v>
      </c>
      <c r="M38" s="31">
        <v>2.4313899999999999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958.9</v>
      </c>
      <c r="D39" s="36">
        <v>976.73333333333323</v>
      </c>
      <c r="E39" s="36">
        <v>934.16666666666652</v>
      </c>
      <c r="F39" s="36">
        <v>909.43333333333328</v>
      </c>
      <c r="G39" s="36">
        <v>866.86666666666656</v>
      </c>
      <c r="H39" s="36">
        <v>1001.4666666666665</v>
      </c>
      <c r="I39" s="36">
        <v>1044.0333333333333</v>
      </c>
      <c r="J39" s="36">
        <v>1068.7666666666664</v>
      </c>
      <c r="K39" s="31">
        <v>1019.3</v>
      </c>
      <c r="L39" s="31">
        <v>952</v>
      </c>
      <c r="M39" s="31">
        <v>4.6956699999999998</v>
      </c>
      <c r="N39" s="1"/>
      <c r="O39" s="1"/>
    </row>
    <row r="40" spans="1:15" ht="12.75" customHeight="1">
      <c r="A40" s="33">
        <v>30</v>
      </c>
      <c r="B40" s="53" t="s">
        <v>842</v>
      </c>
      <c r="C40" s="31">
        <v>5638.3</v>
      </c>
      <c r="D40" s="36">
        <v>5682.333333333333</v>
      </c>
      <c r="E40" s="36">
        <v>5556.9666666666662</v>
      </c>
      <c r="F40" s="36">
        <v>5475.6333333333332</v>
      </c>
      <c r="G40" s="36">
        <v>5350.2666666666664</v>
      </c>
      <c r="H40" s="36">
        <v>5763.6666666666661</v>
      </c>
      <c r="I40" s="36">
        <v>5889.0333333333328</v>
      </c>
      <c r="J40" s="36">
        <v>5970.3666666666659</v>
      </c>
      <c r="K40" s="31">
        <v>5807.7</v>
      </c>
      <c r="L40" s="31">
        <v>5601</v>
      </c>
      <c r="M40" s="31">
        <v>1.34029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1565.95</v>
      </c>
      <c r="D41" s="36">
        <v>1557</v>
      </c>
      <c r="E41" s="36">
        <v>1542</v>
      </c>
      <c r="F41" s="36">
        <v>1518.05</v>
      </c>
      <c r="G41" s="36">
        <v>1503.05</v>
      </c>
      <c r="H41" s="36">
        <v>1580.95</v>
      </c>
      <c r="I41" s="36">
        <v>1595.95</v>
      </c>
      <c r="J41" s="36">
        <v>1619.9</v>
      </c>
      <c r="K41" s="31">
        <v>1572</v>
      </c>
      <c r="L41" s="31">
        <v>1533.05</v>
      </c>
      <c r="M41" s="31">
        <v>9.20486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5800.9</v>
      </c>
      <c r="D42" s="36">
        <v>5780.5</v>
      </c>
      <c r="E42" s="36">
        <v>5741.7</v>
      </c>
      <c r="F42" s="36">
        <v>5682.5</v>
      </c>
      <c r="G42" s="36">
        <v>5643.7</v>
      </c>
      <c r="H42" s="36">
        <v>5839.7</v>
      </c>
      <c r="I42" s="36">
        <v>5878.4999999999991</v>
      </c>
      <c r="J42" s="36">
        <v>5937.7</v>
      </c>
      <c r="K42" s="31">
        <v>5819.3</v>
      </c>
      <c r="L42" s="31">
        <v>5721.3</v>
      </c>
      <c r="M42" s="31">
        <v>2.3974000000000002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466.7</v>
      </c>
      <c r="D43" s="36">
        <v>466.38333333333338</v>
      </c>
      <c r="E43" s="36">
        <v>462.81666666666678</v>
      </c>
      <c r="F43" s="36">
        <v>458.93333333333339</v>
      </c>
      <c r="G43" s="36">
        <v>455.36666666666679</v>
      </c>
      <c r="H43" s="36">
        <v>470.26666666666677</v>
      </c>
      <c r="I43" s="36">
        <v>473.83333333333337</v>
      </c>
      <c r="J43" s="36">
        <v>477.71666666666675</v>
      </c>
      <c r="K43" s="31">
        <v>469.95</v>
      </c>
      <c r="L43" s="31">
        <v>462.5</v>
      </c>
      <c r="M43" s="31">
        <v>17.044219999999999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325.05</v>
      </c>
      <c r="D44" s="36">
        <v>324.90000000000003</v>
      </c>
      <c r="E44" s="36">
        <v>321.15000000000009</v>
      </c>
      <c r="F44" s="36">
        <v>317.25000000000006</v>
      </c>
      <c r="G44" s="36">
        <v>313.50000000000011</v>
      </c>
      <c r="H44" s="36">
        <v>328.80000000000007</v>
      </c>
      <c r="I44" s="36">
        <v>332.54999999999995</v>
      </c>
      <c r="J44" s="36">
        <v>336.45000000000005</v>
      </c>
      <c r="K44" s="31">
        <v>328.65</v>
      </c>
      <c r="L44" s="31">
        <v>321</v>
      </c>
      <c r="M44" s="31">
        <v>2.2186300000000001</v>
      </c>
      <c r="N44" s="1"/>
      <c r="O44" s="1"/>
    </row>
    <row r="45" spans="1:15" ht="12.75" customHeight="1">
      <c r="A45" s="33">
        <v>35</v>
      </c>
      <c r="B45" s="53" t="s">
        <v>841</v>
      </c>
      <c r="C45" s="31">
        <v>630.95000000000005</v>
      </c>
      <c r="D45" s="36">
        <v>628.51666666666677</v>
      </c>
      <c r="E45" s="36">
        <v>620.43333333333351</v>
      </c>
      <c r="F45" s="36">
        <v>609.91666666666674</v>
      </c>
      <c r="G45" s="36">
        <v>601.83333333333348</v>
      </c>
      <c r="H45" s="36">
        <v>639.03333333333353</v>
      </c>
      <c r="I45" s="36">
        <v>647.11666666666679</v>
      </c>
      <c r="J45" s="36">
        <v>657.63333333333355</v>
      </c>
      <c r="K45" s="31">
        <v>636.6</v>
      </c>
      <c r="L45" s="31">
        <v>618</v>
      </c>
      <c r="M45" s="31">
        <v>2.1957800000000001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557.9</v>
      </c>
      <c r="D46" s="36">
        <v>556.7833333333333</v>
      </c>
      <c r="E46" s="36">
        <v>553.76666666666665</v>
      </c>
      <c r="F46" s="36">
        <v>549.63333333333333</v>
      </c>
      <c r="G46" s="36">
        <v>546.61666666666667</v>
      </c>
      <c r="H46" s="36">
        <v>560.91666666666663</v>
      </c>
      <c r="I46" s="36">
        <v>563.93333333333328</v>
      </c>
      <c r="J46" s="36">
        <v>568.06666666666661</v>
      </c>
      <c r="K46" s="31">
        <v>559.79999999999995</v>
      </c>
      <c r="L46" s="31">
        <v>552.65</v>
      </c>
      <c r="M46" s="31">
        <v>0.67525000000000002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175.35</v>
      </c>
      <c r="D47" s="36">
        <v>175.63333333333333</v>
      </c>
      <c r="E47" s="36">
        <v>173.46666666666664</v>
      </c>
      <c r="F47" s="36">
        <v>171.58333333333331</v>
      </c>
      <c r="G47" s="36">
        <v>169.41666666666663</v>
      </c>
      <c r="H47" s="36">
        <v>177.51666666666665</v>
      </c>
      <c r="I47" s="36">
        <v>179.68333333333334</v>
      </c>
      <c r="J47" s="36">
        <v>181.56666666666666</v>
      </c>
      <c r="K47" s="31">
        <v>177.8</v>
      </c>
      <c r="L47" s="31">
        <v>173.75</v>
      </c>
      <c r="M47" s="31">
        <v>111.5839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3286.85</v>
      </c>
      <c r="D48" s="36">
        <v>3279.35</v>
      </c>
      <c r="E48" s="36">
        <v>3265.7</v>
      </c>
      <c r="F48" s="36">
        <v>3244.5499999999997</v>
      </c>
      <c r="G48" s="36">
        <v>3230.8999999999996</v>
      </c>
      <c r="H48" s="36">
        <v>3300.5</v>
      </c>
      <c r="I48" s="36">
        <v>3314.1500000000005</v>
      </c>
      <c r="J48" s="36">
        <v>3335.3</v>
      </c>
      <c r="K48" s="31">
        <v>3293</v>
      </c>
      <c r="L48" s="31">
        <v>3258.2</v>
      </c>
      <c r="M48" s="31">
        <v>6.9108700000000001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408.35</v>
      </c>
      <c r="D49" s="36">
        <v>408.11666666666662</v>
      </c>
      <c r="E49" s="36">
        <v>405.23333333333323</v>
      </c>
      <c r="F49" s="36">
        <v>402.11666666666662</v>
      </c>
      <c r="G49" s="36">
        <v>399.23333333333323</v>
      </c>
      <c r="H49" s="36">
        <v>411.23333333333323</v>
      </c>
      <c r="I49" s="36">
        <v>414.11666666666656</v>
      </c>
      <c r="J49" s="36">
        <v>417.23333333333323</v>
      </c>
      <c r="K49" s="31">
        <v>411</v>
      </c>
      <c r="L49" s="31">
        <v>405</v>
      </c>
      <c r="M49" s="31">
        <v>1.4331499999999999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1810.95</v>
      </c>
      <c r="D50" s="36">
        <v>1815.2333333333336</v>
      </c>
      <c r="E50" s="36">
        <v>1800.5666666666671</v>
      </c>
      <c r="F50" s="36">
        <v>1790.1833333333334</v>
      </c>
      <c r="G50" s="36">
        <v>1775.5166666666669</v>
      </c>
      <c r="H50" s="36">
        <v>1825.6166666666672</v>
      </c>
      <c r="I50" s="36">
        <v>1840.2833333333338</v>
      </c>
      <c r="J50" s="36">
        <v>1850.6666666666674</v>
      </c>
      <c r="K50" s="31">
        <v>1829.9</v>
      </c>
      <c r="L50" s="31">
        <v>1804.85</v>
      </c>
      <c r="M50" s="31">
        <v>3.0742600000000002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6799.4</v>
      </c>
      <c r="D51" s="36">
        <v>6814.7333333333327</v>
      </c>
      <c r="E51" s="36">
        <v>6761.7666666666655</v>
      </c>
      <c r="F51" s="36">
        <v>6724.1333333333332</v>
      </c>
      <c r="G51" s="36">
        <v>6671.1666666666661</v>
      </c>
      <c r="H51" s="36">
        <v>6852.366666666665</v>
      </c>
      <c r="I51" s="36">
        <v>6905.3333333333321</v>
      </c>
      <c r="J51" s="36">
        <v>6942.9666666666644</v>
      </c>
      <c r="K51" s="31">
        <v>6867.7</v>
      </c>
      <c r="L51" s="31">
        <v>6777.1</v>
      </c>
      <c r="M51" s="31">
        <v>0.51524999999999999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772.45</v>
      </c>
      <c r="D52" s="36">
        <v>772.76666666666677</v>
      </c>
      <c r="E52" s="36">
        <v>764.08333333333348</v>
      </c>
      <c r="F52" s="36">
        <v>755.7166666666667</v>
      </c>
      <c r="G52" s="36">
        <v>747.03333333333342</v>
      </c>
      <c r="H52" s="36">
        <v>781.13333333333355</v>
      </c>
      <c r="I52" s="36">
        <v>789.81666666666672</v>
      </c>
      <c r="J52" s="36">
        <v>798.18333333333362</v>
      </c>
      <c r="K52" s="31">
        <v>781.45</v>
      </c>
      <c r="L52" s="31">
        <v>764.4</v>
      </c>
      <c r="M52" s="31">
        <v>28.324010000000001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1123</v>
      </c>
      <c r="D53" s="36">
        <v>1116.3166666666666</v>
      </c>
      <c r="E53" s="36">
        <v>1098.6833333333332</v>
      </c>
      <c r="F53" s="36">
        <v>1074.3666666666666</v>
      </c>
      <c r="G53" s="36">
        <v>1056.7333333333331</v>
      </c>
      <c r="H53" s="36">
        <v>1140.6333333333332</v>
      </c>
      <c r="I53" s="36">
        <v>1158.2666666666664</v>
      </c>
      <c r="J53" s="36">
        <v>1182.5833333333333</v>
      </c>
      <c r="K53" s="31">
        <v>1133.95</v>
      </c>
      <c r="L53" s="31">
        <v>1092</v>
      </c>
      <c r="M53" s="31">
        <v>20.8264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453.8</v>
      </c>
      <c r="D54" s="36">
        <v>452.45</v>
      </c>
      <c r="E54" s="36">
        <v>437.09999999999997</v>
      </c>
      <c r="F54" s="36">
        <v>420.4</v>
      </c>
      <c r="G54" s="36">
        <v>405.04999999999995</v>
      </c>
      <c r="H54" s="36">
        <v>469.15</v>
      </c>
      <c r="I54" s="36">
        <v>484.5</v>
      </c>
      <c r="J54" s="36">
        <v>501.2</v>
      </c>
      <c r="K54" s="31">
        <v>467.8</v>
      </c>
      <c r="L54" s="31">
        <v>435.75</v>
      </c>
      <c r="M54" s="31">
        <v>35.448900000000002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3822</v>
      </c>
      <c r="D55" s="36">
        <v>3817.4333333333329</v>
      </c>
      <c r="E55" s="36">
        <v>3796.9166666666661</v>
      </c>
      <c r="F55" s="36">
        <v>3771.833333333333</v>
      </c>
      <c r="G55" s="36">
        <v>3751.3166666666662</v>
      </c>
      <c r="H55" s="36">
        <v>3842.516666666666</v>
      </c>
      <c r="I55" s="36">
        <v>3863.0333333333333</v>
      </c>
      <c r="J55" s="36">
        <v>3888.1166666666659</v>
      </c>
      <c r="K55" s="31">
        <v>3837.95</v>
      </c>
      <c r="L55" s="31">
        <v>3792.35</v>
      </c>
      <c r="M55" s="31">
        <v>3.38253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1107</v>
      </c>
      <c r="D56" s="36">
        <v>1107.3500000000001</v>
      </c>
      <c r="E56" s="36">
        <v>1098.7000000000003</v>
      </c>
      <c r="F56" s="36">
        <v>1090.4000000000001</v>
      </c>
      <c r="G56" s="36">
        <v>1081.7500000000002</v>
      </c>
      <c r="H56" s="36">
        <v>1115.6500000000003</v>
      </c>
      <c r="I56" s="36">
        <v>1124.3000000000004</v>
      </c>
      <c r="J56" s="36">
        <v>1132.6000000000004</v>
      </c>
      <c r="K56" s="31">
        <v>1116</v>
      </c>
      <c r="L56" s="31">
        <v>1099.05</v>
      </c>
      <c r="M56" s="31">
        <v>59.341630000000002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7053.75</v>
      </c>
      <c r="D57" s="36">
        <v>7071.2333333333336</v>
      </c>
      <c r="E57" s="36">
        <v>7002.5166666666673</v>
      </c>
      <c r="F57" s="36">
        <v>6951.2833333333338</v>
      </c>
      <c r="G57" s="36">
        <v>6882.5666666666675</v>
      </c>
      <c r="H57" s="36">
        <v>7122.4666666666672</v>
      </c>
      <c r="I57" s="36">
        <v>7191.1833333333343</v>
      </c>
      <c r="J57" s="36">
        <v>7242.416666666667</v>
      </c>
      <c r="K57" s="31">
        <v>7139.95</v>
      </c>
      <c r="L57" s="31">
        <v>7020</v>
      </c>
      <c r="M57" s="31">
        <v>7.2143199999999998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7680.55</v>
      </c>
      <c r="D58" s="36">
        <v>7691.9333333333334</v>
      </c>
      <c r="E58" s="36">
        <v>7648.6166666666668</v>
      </c>
      <c r="F58" s="36">
        <v>7616.6833333333334</v>
      </c>
      <c r="G58" s="36">
        <v>7573.3666666666668</v>
      </c>
      <c r="H58" s="36">
        <v>7723.8666666666668</v>
      </c>
      <c r="I58" s="36">
        <v>7767.1833333333343</v>
      </c>
      <c r="J58" s="36">
        <v>7799.1166666666668</v>
      </c>
      <c r="K58" s="31">
        <v>7735.25</v>
      </c>
      <c r="L58" s="31">
        <v>7660</v>
      </c>
      <c r="M58" s="31">
        <v>5.5907200000000001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1671.85</v>
      </c>
      <c r="D59" s="36">
        <v>1671.8333333333333</v>
      </c>
      <c r="E59" s="36">
        <v>1658.6666666666665</v>
      </c>
      <c r="F59" s="36">
        <v>1645.4833333333333</v>
      </c>
      <c r="G59" s="36">
        <v>1632.3166666666666</v>
      </c>
      <c r="H59" s="36">
        <v>1685.0166666666664</v>
      </c>
      <c r="I59" s="36">
        <v>1698.1833333333329</v>
      </c>
      <c r="J59" s="36">
        <v>1711.3666666666663</v>
      </c>
      <c r="K59" s="31">
        <v>1685</v>
      </c>
      <c r="L59" s="31">
        <v>1658.65</v>
      </c>
      <c r="M59" s="31">
        <v>6.0701000000000001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8031.95</v>
      </c>
      <c r="D60" s="36">
        <v>8052.8499999999995</v>
      </c>
      <c r="E60" s="36">
        <v>7969.0999999999985</v>
      </c>
      <c r="F60" s="36">
        <v>7906.2499999999991</v>
      </c>
      <c r="G60" s="36">
        <v>7822.4999999999982</v>
      </c>
      <c r="H60" s="36">
        <v>8115.6999999999989</v>
      </c>
      <c r="I60" s="36">
        <v>8199.4500000000007</v>
      </c>
      <c r="J60" s="36">
        <v>8262.2999999999993</v>
      </c>
      <c r="K60" s="31">
        <v>8136.6</v>
      </c>
      <c r="L60" s="31">
        <v>7990</v>
      </c>
      <c r="M60" s="31">
        <v>0.21385999999999999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2507.4499999999998</v>
      </c>
      <c r="D61" s="36">
        <v>2511.8166666666666</v>
      </c>
      <c r="E61" s="36">
        <v>2483.6333333333332</v>
      </c>
      <c r="F61" s="36">
        <v>2459.8166666666666</v>
      </c>
      <c r="G61" s="36">
        <v>2431.6333333333332</v>
      </c>
      <c r="H61" s="36">
        <v>2535.6333333333332</v>
      </c>
      <c r="I61" s="36">
        <v>2563.8166666666666</v>
      </c>
      <c r="J61" s="36">
        <v>2587.6333333333332</v>
      </c>
      <c r="K61" s="31">
        <v>2540</v>
      </c>
      <c r="L61" s="31">
        <v>2488</v>
      </c>
      <c r="M61" s="31">
        <v>0.83772000000000002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2649.8</v>
      </c>
      <c r="D62" s="36">
        <v>2632.5499999999997</v>
      </c>
      <c r="E62" s="36">
        <v>2604.0999999999995</v>
      </c>
      <c r="F62" s="36">
        <v>2558.3999999999996</v>
      </c>
      <c r="G62" s="36">
        <v>2529.9499999999994</v>
      </c>
      <c r="H62" s="36">
        <v>2678.2499999999995</v>
      </c>
      <c r="I62" s="36">
        <v>2706.6999999999994</v>
      </c>
      <c r="J62" s="36">
        <v>2752.3999999999996</v>
      </c>
      <c r="K62" s="31">
        <v>2661</v>
      </c>
      <c r="L62" s="31">
        <v>2586.85</v>
      </c>
      <c r="M62" s="31">
        <v>3.33853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389.8</v>
      </c>
      <c r="D63" s="36">
        <v>393</v>
      </c>
      <c r="E63" s="36">
        <v>385.1</v>
      </c>
      <c r="F63" s="36">
        <v>380.40000000000003</v>
      </c>
      <c r="G63" s="36">
        <v>372.50000000000006</v>
      </c>
      <c r="H63" s="36">
        <v>397.7</v>
      </c>
      <c r="I63" s="36">
        <v>405.59999999999997</v>
      </c>
      <c r="J63" s="36">
        <v>410.29999999999995</v>
      </c>
      <c r="K63" s="31">
        <v>400.9</v>
      </c>
      <c r="L63" s="31">
        <v>388.3</v>
      </c>
      <c r="M63" s="31">
        <v>26.13391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231.05</v>
      </c>
      <c r="D64" s="36">
        <v>231.04999999999998</v>
      </c>
      <c r="E64" s="36">
        <v>226.59999999999997</v>
      </c>
      <c r="F64" s="36">
        <v>222.14999999999998</v>
      </c>
      <c r="G64" s="36">
        <v>217.69999999999996</v>
      </c>
      <c r="H64" s="36">
        <v>235.49999999999997</v>
      </c>
      <c r="I64" s="36">
        <v>239.94999999999996</v>
      </c>
      <c r="J64" s="36">
        <v>244.39999999999998</v>
      </c>
      <c r="K64" s="31">
        <v>235.5</v>
      </c>
      <c r="L64" s="31">
        <v>226.6</v>
      </c>
      <c r="M64" s="31">
        <v>137.86491000000001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223.85</v>
      </c>
      <c r="D65" s="36">
        <v>222.76666666666665</v>
      </c>
      <c r="E65" s="36">
        <v>220.5333333333333</v>
      </c>
      <c r="F65" s="36">
        <v>217.21666666666664</v>
      </c>
      <c r="G65" s="36">
        <v>214.98333333333329</v>
      </c>
      <c r="H65" s="36">
        <v>226.08333333333331</v>
      </c>
      <c r="I65" s="36">
        <v>228.31666666666666</v>
      </c>
      <c r="J65" s="36">
        <v>231.63333333333333</v>
      </c>
      <c r="K65" s="31">
        <v>225</v>
      </c>
      <c r="L65" s="31">
        <v>219.45</v>
      </c>
      <c r="M65" s="31">
        <v>135.03894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118.2</v>
      </c>
      <c r="D66" s="36">
        <v>117.76666666666665</v>
      </c>
      <c r="E66" s="36">
        <v>117.0333333333333</v>
      </c>
      <c r="F66" s="36">
        <v>115.86666666666665</v>
      </c>
      <c r="G66" s="36">
        <v>115.1333333333333</v>
      </c>
      <c r="H66" s="36">
        <v>118.93333333333331</v>
      </c>
      <c r="I66" s="36">
        <v>119.66666666666666</v>
      </c>
      <c r="J66" s="36">
        <v>120.83333333333331</v>
      </c>
      <c r="K66" s="31">
        <v>118.5</v>
      </c>
      <c r="L66" s="31">
        <v>116.6</v>
      </c>
      <c r="M66" s="31">
        <v>101.01844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45.25</v>
      </c>
      <c r="D67" s="36">
        <v>45.466666666666669</v>
      </c>
      <c r="E67" s="36">
        <v>44.983333333333334</v>
      </c>
      <c r="F67" s="36">
        <v>44.716666666666669</v>
      </c>
      <c r="G67" s="36">
        <v>44.233333333333334</v>
      </c>
      <c r="H67" s="36">
        <v>45.733333333333334</v>
      </c>
      <c r="I67" s="36">
        <v>46.216666666666669</v>
      </c>
      <c r="J67" s="36">
        <v>46.483333333333334</v>
      </c>
      <c r="K67" s="31">
        <v>45.95</v>
      </c>
      <c r="L67" s="31">
        <v>45.2</v>
      </c>
      <c r="M67" s="31">
        <v>155.00064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3053.95</v>
      </c>
      <c r="D68" s="36">
        <v>3038.9833333333336</v>
      </c>
      <c r="E68" s="36">
        <v>3017.9666666666672</v>
      </c>
      <c r="F68" s="36">
        <v>2981.9833333333336</v>
      </c>
      <c r="G68" s="36">
        <v>2960.9666666666672</v>
      </c>
      <c r="H68" s="36">
        <v>3074.9666666666672</v>
      </c>
      <c r="I68" s="36">
        <v>3095.9833333333336</v>
      </c>
      <c r="J68" s="36">
        <v>3131.9666666666672</v>
      </c>
      <c r="K68" s="31">
        <v>3060</v>
      </c>
      <c r="L68" s="31">
        <v>3003</v>
      </c>
      <c r="M68" s="31">
        <v>0.12157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1565.25</v>
      </c>
      <c r="D69" s="36">
        <v>1567.9333333333334</v>
      </c>
      <c r="E69" s="36">
        <v>1554.8666666666668</v>
      </c>
      <c r="F69" s="36">
        <v>1544.4833333333333</v>
      </c>
      <c r="G69" s="36">
        <v>1531.4166666666667</v>
      </c>
      <c r="H69" s="36">
        <v>1578.3166666666668</v>
      </c>
      <c r="I69" s="36">
        <v>1591.3833333333334</v>
      </c>
      <c r="J69" s="36">
        <v>1601.7666666666669</v>
      </c>
      <c r="K69" s="31">
        <v>1581</v>
      </c>
      <c r="L69" s="31">
        <v>1557.55</v>
      </c>
      <c r="M69" s="31">
        <v>1.33457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5952.75</v>
      </c>
      <c r="D70" s="36">
        <v>5916.8499999999995</v>
      </c>
      <c r="E70" s="36">
        <v>5868.6999999999989</v>
      </c>
      <c r="F70" s="36">
        <v>5784.65</v>
      </c>
      <c r="G70" s="36">
        <v>5736.4999999999991</v>
      </c>
      <c r="H70" s="36">
        <v>6000.8999999999987</v>
      </c>
      <c r="I70" s="36">
        <v>6049.0499999999984</v>
      </c>
      <c r="J70" s="36">
        <v>6133.0999999999985</v>
      </c>
      <c r="K70" s="31">
        <v>5965</v>
      </c>
      <c r="L70" s="31">
        <v>5832.8</v>
      </c>
      <c r="M70" s="31">
        <v>0.42159000000000002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3148.6</v>
      </c>
      <c r="D71" s="36">
        <v>3140.0166666666664</v>
      </c>
      <c r="E71" s="36">
        <v>3105.0333333333328</v>
      </c>
      <c r="F71" s="36">
        <v>3061.4666666666662</v>
      </c>
      <c r="G71" s="36">
        <v>3026.4833333333327</v>
      </c>
      <c r="H71" s="36">
        <v>3183.583333333333</v>
      </c>
      <c r="I71" s="36">
        <v>3218.5666666666666</v>
      </c>
      <c r="J71" s="36">
        <v>3262.1333333333332</v>
      </c>
      <c r="K71" s="31">
        <v>3175</v>
      </c>
      <c r="L71" s="31">
        <v>3096.45</v>
      </c>
      <c r="M71" s="31">
        <v>2.5851199999999999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592.65</v>
      </c>
      <c r="D72" s="36">
        <v>589.7833333333333</v>
      </c>
      <c r="E72" s="36">
        <v>585.51666666666665</v>
      </c>
      <c r="F72" s="36">
        <v>578.38333333333333</v>
      </c>
      <c r="G72" s="36">
        <v>574.11666666666667</v>
      </c>
      <c r="H72" s="36">
        <v>596.91666666666663</v>
      </c>
      <c r="I72" s="36">
        <v>601.18333333333328</v>
      </c>
      <c r="J72" s="36">
        <v>608.31666666666661</v>
      </c>
      <c r="K72" s="31">
        <v>594.04999999999995</v>
      </c>
      <c r="L72" s="31">
        <v>582.65</v>
      </c>
      <c r="M72" s="31">
        <v>9.3594299999999997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1735.95</v>
      </c>
      <c r="D73" s="36">
        <v>1730.6499999999999</v>
      </c>
      <c r="E73" s="36">
        <v>1711.2999999999997</v>
      </c>
      <c r="F73" s="36">
        <v>1686.6499999999999</v>
      </c>
      <c r="G73" s="36">
        <v>1667.2999999999997</v>
      </c>
      <c r="H73" s="36">
        <v>1755.2999999999997</v>
      </c>
      <c r="I73" s="36">
        <v>1774.6499999999996</v>
      </c>
      <c r="J73" s="36">
        <v>1799.2999999999997</v>
      </c>
      <c r="K73" s="31">
        <v>1750</v>
      </c>
      <c r="L73" s="31">
        <v>1706</v>
      </c>
      <c r="M73" s="31">
        <v>6.6839399999999998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185.6</v>
      </c>
      <c r="D74" s="36">
        <v>184.55000000000004</v>
      </c>
      <c r="E74" s="36">
        <v>183.10000000000008</v>
      </c>
      <c r="F74" s="36">
        <v>180.60000000000005</v>
      </c>
      <c r="G74" s="36">
        <v>179.15000000000009</v>
      </c>
      <c r="H74" s="36">
        <v>187.05000000000007</v>
      </c>
      <c r="I74" s="36">
        <v>188.50000000000006</v>
      </c>
      <c r="J74" s="36">
        <v>191.00000000000006</v>
      </c>
      <c r="K74" s="31">
        <v>186</v>
      </c>
      <c r="L74" s="31">
        <v>182.05</v>
      </c>
      <c r="M74" s="31">
        <v>87.015940000000001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1283.8499999999999</v>
      </c>
      <c r="D75" s="36">
        <v>1275.45</v>
      </c>
      <c r="E75" s="36">
        <v>1263.9000000000001</v>
      </c>
      <c r="F75" s="36">
        <v>1243.95</v>
      </c>
      <c r="G75" s="36">
        <v>1232.4000000000001</v>
      </c>
      <c r="H75" s="36">
        <v>1295.4000000000001</v>
      </c>
      <c r="I75" s="36">
        <v>1306.9499999999998</v>
      </c>
      <c r="J75" s="36">
        <v>1326.9</v>
      </c>
      <c r="K75" s="31">
        <v>1287</v>
      </c>
      <c r="L75" s="31">
        <v>1255.5</v>
      </c>
      <c r="M75" s="31">
        <v>7.3187899999999999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199.65</v>
      </c>
      <c r="D76" s="36">
        <v>197.54999999999998</v>
      </c>
      <c r="E76" s="36">
        <v>194.09999999999997</v>
      </c>
      <c r="F76" s="36">
        <v>188.54999999999998</v>
      </c>
      <c r="G76" s="36">
        <v>185.09999999999997</v>
      </c>
      <c r="H76" s="36">
        <v>203.09999999999997</v>
      </c>
      <c r="I76" s="36">
        <v>206.54999999999995</v>
      </c>
      <c r="J76" s="36">
        <v>212.09999999999997</v>
      </c>
      <c r="K76" s="31">
        <v>201</v>
      </c>
      <c r="L76" s="31">
        <v>192</v>
      </c>
      <c r="M76" s="31">
        <v>398.55937999999998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451.25</v>
      </c>
      <c r="D77" s="36">
        <v>450.83333333333331</v>
      </c>
      <c r="E77" s="36">
        <v>445.51666666666665</v>
      </c>
      <c r="F77" s="36">
        <v>439.78333333333336</v>
      </c>
      <c r="G77" s="36">
        <v>434.4666666666667</v>
      </c>
      <c r="H77" s="36">
        <v>456.56666666666661</v>
      </c>
      <c r="I77" s="36">
        <v>461.88333333333333</v>
      </c>
      <c r="J77" s="36">
        <v>467.61666666666656</v>
      </c>
      <c r="K77" s="31">
        <v>456.15</v>
      </c>
      <c r="L77" s="31">
        <v>445.1</v>
      </c>
      <c r="M77" s="31">
        <v>76.309960000000004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1062.7</v>
      </c>
      <c r="D78" s="36">
        <v>1063.7666666666667</v>
      </c>
      <c r="E78" s="36">
        <v>1054.2333333333333</v>
      </c>
      <c r="F78" s="36">
        <v>1045.7666666666667</v>
      </c>
      <c r="G78" s="36">
        <v>1036.2333333333333</v>
      </c>
      <c r="H78" s="36">
        <v>1072.2333333333333</v>
      </c>
      <c r="I78" s="36">
        <v>1081.7666666666667</v>
      </c>
      <c r="J78" s="36">
        <v>1090.2333333333333</v>
      </c>
      <c r="K78" s="31">
        <v>1073.3</v>
      </c>
      <c r="L78" s="31">
        <v>1055.3</v>
      </c>
      <c r="M78" s="31">
        <v>31.115729999999999</v>
      </c>
      <c r="N78" s="1"/>
      <c r="O78" s="1"/>
    </row>
    <row r="79" spans="1:15" ht="12.75" customHeight="1">
      <c r="A79" s="33">
        <v>69</v>
      </c>
      <c r="B79" s="53" t="s">
        <v>843</v>
      </c>
      <c r="C79" s="31">
        <v>573.85</v>
      </c>
      <c r="D79" s="36">
        <v>574.06666666666672</v>
      </c>
      <c r="E79" s="36">
        <v>569.78333333333342</v>
      </c>
      <c r="F79" s="36">
        <v>565.7166666666667</v>
      </c>
      <c r="G79" s="36">
        <v>561.43333333333339</v>
      </c>
      <c r="H79" s="36">
        <v>578.13333333333344</v>
      </c>
      <c r="I79" s="36">
        <v>582.41666666666674</v>
      </c>
      <c r="J79" s="36">
        <v>586.48333333333346</v>
      </c>
      <c r="K79" s="31">
        <v>578.35</v>
      </c>
      <c r="L79" s="31">
        <v>570</v>
      </c>
      <c r="M79" s="31">
        <v>1.2932300000000001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281.45</v>
      </c>
      <c r="D80" s="36">
        <v>281.73333333333335</v>
      </c>
      <c r="E80" s="36">
        <v>278.51666666666671</v>
      </c>
      <c r="F80" s="36">
        <v>275.58333333333337</v>
      </c>
      <c r="G80" s="36">
        <v>272.36666666666673</v>
      </c>
      <c r="H80" s="36">
        <v>284.66666666666669</v>
      </c>
      <c r="I80" s="36">
        <v>287.88333333333338</v>
      </c>
      <c r="J80" s="36">
        <v>290.81666666666666</v>
      </c>
      <c r="K80" s="31">
        <v>284.95</v>
      </c>
      <c r="L80" s="31">
        <v>278.8</v>
      </c>
      <c r="M80" s="31">
        <v>28.47064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1446.45</v>
      </c>
      <c r="D81" s="36">
        <v>1443.7666666666667</v>
      </c>
      <c r="E81" s="36">
        <v>1426.5833333333333</v>
      </c>
      <c r="F81" s="36">
        <v>1406.7166666666667</v>
      </c>
      <c r="G81" s="36">
        <v>1389.5333333333333</v>
      </c>
      <c r="H81" s="36">
        <v>1463.6333333333332</v>
      </c>
      <c r="I81" s="36">
        <v>1480.8166666666666</v>
      </c>
      <c r="J81" s="36">
        <v>1500.6833333333332</v>
      </c>
      <c r="K81" s="31">
        <v>1460.95</v>
      </c>
      <c r="L81" s="31">
        <v>1423.9</v>
      </c>
      <c r="M81" s="31">
        <v>0.65305999999999997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739.55</v>
      </c>
      <c r="D82" s="36">
        <v>733.4</v>
      </c>
      <c r="E82" s="36">
        <v>725.19999999999993</v>
      </c>
      <c r="F82" s="36">
        <v>710.84999999999991</v>
      </c>
      <c r="G82" s="36">
        <v>702.64999999999986</v>
      </c>
      <c r="H82" s="36">
        <v>747.75</v>
      </c>
      <c r="I82" s="36">
        <v>755.95</v>
      </c>
      <c r="J82" s="36">
        <v>770.30000000000007</v>
      </c>
      <c r="K82" s="31">
        <v>741.6</v>
      </c>
      <c r="L82" s="31">
        <v>719.05</v>
      </c>
      <c r="M82" s="31">
        <v>36.95731</v>
      </c>
      <c r="N82" s="1"/>
      <c r="O82" s="1"/>
    </row>
    <row r="83" spans="1:15" ht="12.75" customHeight="1">
      <c r="A83" s="33">
        <v>73</v>
      </c>
      <c r="B83" s="53" t="s">
        <v>844</v>
      </c>
      <c r="C83" s="31">
        <v>362.2</v>
      </c>
      <c r="D83" s="36">
        <v>362.38333333333338</v>
      </c>
      <c r="E83" s="36">
        <v>356.26666666666677</v>
      </c>
      <c r="F83" s="36">
        <v>350.33333333333337</v>
      </c>
      <c r="G83" s="36">
        <v>344.21666666666675</v>
      </c>
      <c r="H83" s="36">
        <v>368.31666666666678</v>
      </c>
      <c r="I83" s="36">
        <v>374.43333333333345</v>
      </c>
      <c r="J83" s="36">
        <v>380.36666666666679</v>
      </c>
      <c r="K83" s="31">
        <v>368.5</v>
      </c>
      <c r="L83" s="31">
        <v>356.45</v>
      </c>
      <c r="M83" s="31">
        <v>40.546349999999997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7306.5</v>
      </c>
      <c r="D84" s="36">
        <v>7332.166666666667</v>
      </c>
      <c r="E84" s="36">
        <v>7264.3333333333339</v>
      </c>
      <c r="F84" s="36">
        <v>7222.166666666667</v>
      </c>
      <c r="G84" s="36">
        <v>7154.3333333333339</v>
      </c>
      <c r="H84" s="36">
        <v>7374.3333333333339</v>
      </c>
      <c r="I84" s="36">
        <v>7442.1666666666679</v>
      </c>
      <c r="J84" s="36">
        <v>7484.3333333333339</v>
      </c>
      <c r="K84" s="31">
        <v>7400</v>
      </c>
      <c r="L84" s="31">
        <v>7290</v>
      </c>
      <c r="M84" s="31">
        <v>3.2750000000000001E-2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969.95</v>
      </c>
      <c r="D85" s="36">
        <v>966.56666666666661</v>
      </c>
      <c r="E85" s="36">
        <v>955.38333333333321</v>
      </c>
      <c r="F85" s="36">
        <v>940.81666666666661</v>
      </c>
      <c r="G85" s="36">
        <v>929.63333333333321</v>
      </c>
      <c r="H85" s="36">
        <v>981.13333333333321</v>
      </c>
      <c r="I85" s="36">
        <v>992.31666666666661</v>
      </c>
      <c r="J85" s="36">
        <v>1006.8833333333332</v>
      </c>
      <c r="K85" s="31">
        <v>977.75</v>
      </c>
      <c r="L85" s="31">
        <v>952</v>
      </c>
      <c r="M85" s="31">
        <v>1.3241000000000001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1573.6</v>
      </c>
      <c r="D86" s="36">
        <v>1572.2</v>
      </c>
      <c r="E86" s="36">
        <v>1559.4</v>
      </c>
      <c r="F86" s="36">
        <v>1545.2</v>
      </c>
      <c r="G86" s="36">
        <v>1532.4</v>
      </c>
      <c r="H86" s="36">
        <v>1586.4</v>
      </c>
      <c r="I86" s="36">
        <v>1599.1999999999998</v>
      </c>
      <c r="J86" s="36">
        <v>1613.4</v>
      </c>
      <c r="K86" s="31">
        <v>1585</v>
      </c>
      <c r="L86" s="31">
        <v>1558</v>
      </c>
      <c r="M86" s="31">
        <v>0.91976000000000002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511.6</v>
      </c>
      <c r="D87" s="36">
        <v>514.6</v>
      </c>
      <c r="E87" s="36">
        <v>504.20000000000005</v>
      </c>
      <c r="F87" s="36">
        <v>496.8</v>
      </c>
      <c r="G87" s="36">
        <v>486.40000000000003</v>
      </c>
      <c r="H87" s="36">
        <v>522</v>
      </c>
      <c r="I87" s="36">
        <v>532.39999999999986</v>
      </c>
      <c r="J87" s="36">
        <v>539.80000000000007</v>
      </c>
      <c r="K87" s="31">
        <v>525</v>
      </c>
      <c r="L87" s="31">
        <v>507.2</v>
      </c>
      <c r="M87" s="31">
        <v>35.009900000000002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22615.200000000001</v>
      </c>
      <c r="D88" s="36">
        <v>22656.683333333334</v>
      </c>
      <c r="E88" s="36">
        <v>22488.566666666669</v>
      </c>
      <c r="F88" s="36">
        <v>22361.933333333334</v>
      </c>
      <c r="G88" s="36">
        <v>22193.816666666669</v>
      </c>
      <c r="H88" s="36">
        <v>22783.316666666669</v>
      </c>
      <c r="I88" s="36">
        <v>22951.433333333338</v>
      </c>
      <c r="J88" s="36">
        <v>23078.066666666669</v>
      </c>
      <c r="K88" s="31">
        <v>22824.799999999999</v>
      </c>
      <c r="L88" s="31">
        <v>22530.05</v>
      </c>
      <c r="M88" s="31">
        <v>9.3969999999999998E-2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940.2</v>
      </c>
      <c r="D89" s="36">
        <v>947.70000000000016</v>
      </c>
      <c r="E89" s="36">
        <v>925.5500000000003</v>
      </c>
      <c r="F89" s="36">
        <v>910.90000000000009</v>
      </c>
      <c r="G89" s="36">
        <v>888.75000000000023</v>
      </c>
      <c r="H89" s="36">
        <v>962.35000000000036</v>
      </c>
      <c r="I89" s="36">
        <v>984.50000000000023</v>
      </c>
      <c r="J89" s="36">
        <v>999.15000000000043</v>
      </c>
      <c r="K89" s="31">
        <v>969.85</v>
      </c>
      <c r="L89" s="31">
        <v>933.05</v>
      </c>
      <c r="M89" s="31">
        <v>5.3403499999999999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20.55</v>
      </c>
      <c r="D90" s="36">
        <v>20.666666666666668</v>
      </c>
      <c r="E90" s="36">
        <v>19.383333333333336</v>
      </c>
      <c r="F90" s="36">
        <v>18.216666666666669</v>
      </c>
      <c r="G90" s="36">
        <v>16.933333333333337</v>
      </c>
      <c r="H90" s="36">
        <v>21.833333333333336</v>
      </c>
      <c r="I90" s="36">
        <v>23.116666666666667</v>
      </c>
      <c r="J90" s="36">
        <v>24.283333333333335</v>
      </c>
      <c r="K90" s="31">
        <v>21.95</v>
      </c>
      <c r="L90" s="31">
        <v>19.5</v>
      </c>
      <c r="M90" s="31">
        <v>926.65530000000001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5086.6499999999996</v>
      </c>
      <c r="D91" s="36">
        <v>5093.9333333333334</v>
      </c>
      <c r="E91" s="36">
        <v>5044.2166666666672</v>
      </c>
      <c r="F91" s="36">
        <v>5001.7833333333338</v>
      </c>
      <c r="G91" s="36">
        <v>4952.0666666666675</v>
      </c>
      <c r="H91" s="36">
        <v>5136.3666666666668</v>
      </c>
      <c r="I91" s="36">
        <v>5186.0833333333321</v>
      </c>
      <c r="J91" s="36">
        <v>5228.5166666666664</v>
      </c>
      <c r="K91" s="31">
        <v>5143.6499999999996</v>
      </c>
      <c r="L91" s="31">
        <v>5051.5</v>
      </c>
      <c r="M91" s="31">
        <v>1.9145000000000001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2259.5500000000002</v>
      </c>
      <c r="D92" s="36">
        <v>2273.9</v>
      </c>
      <c r="E92" s="36">
        <v>2227.9</v>
      </c>
      <c r="F92" s="36">
        <v>2196.25</v>
      </c>
      <c r="G92" s="36">
        <v>2150.25</v>
      </c>
      <c r="H92" s="36">
        <v>2305.5500000000002</v>
      </c>
      <c r="I92" s="36">
        <v>2351.5500000000002</v>
      </c>
      <c r="J92" s="36">
        <v>2383.2000000000003</v>
      </c>
      <c r="K92" s="31">
        <v>2319.9</v>
      </c>
      <c r="L92" s="31">
        <v>2242.25</v>
      </c>
      <c r="M92" s="31">
        <v>4.6386900000000004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1968.15</v>
      </c>
      <c r="D93" s="36">
        <v>1966.2833333333335</v>
      </c>
      <c r="E93" s="36">
        <v>1943.866666666667</v>
      </c>
      <c r="F93" s="36">
        <v>1919.5833333333335</v>
      </c>
      <c r="G93" s="36">
        <v>1897.166666666667</v>
      </c>
      <c r="H93" s="36">
        <v>1990.5666666666671</v>
      </c>
      <c r="I93" s="36">
        <v>2012.9833333333336</v>
      </c>
      <c r="J93" s="36">
        <v>2037.2666666666671</v>
      </c>
      <c r="K93" s="31">
        <v>1988.7</v>
      </c>
      <c r="L93" s="31">
        <v>1942</v>
      </c>
      <c r="M93" s="31">
        <v>1.0426599999999999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292.05</v>
      </c>
      <c r="D94" s="36">
        <v>290.41666666666669</v>
      </c>
      <c r="E94" s="36">
        <v>286.13333333333338</v>
      </c>
      <c r="F94" s="36">
        <v>280.2166666666667</v>
      </c>
      <c r="G94" s="36">
        <v>275.93333333333339</v>
      </c>
      <c r="H94" s="36">
        <v>296.33333333333337</v>
      </c>
      <c r="I94" s="36">
        <v>300.61666666666667</v>
      </c>
      <c r="J94" s="36">
        <v>306.53333333333336</v>
      </c>
      <c r="K94" s="31">
        <v>294.7</v>
      </c>
      <c r="L94" s="31">
        <v>284.5</v>
      </c>
      <c r="M94" s="31">
        <v>9.8607600000000009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759.7</v>
      </c>
      <c r="D95" s="36">
        <v>761.5</v>
      </c>
      <c r="E95" s="36">
        <v>749.5</v>
      </c>
      <c r="F95" s="36">
        <v>739.3</v>
      </c>
      <c r="G95" s="36">
        <v>727.3</v>
      </c>
      <c r="H95" s="36">
        <v>771.7</v>
      </c>
      <c r="I95" s="36">
        <v>783.7</v>
      </c>
      <c r="J95" s="36">
        <v>793.90000000000009</v>
      </c>
      <c r="K95" s="31">
        <v>773.5</v>
      </c>
      <c r="L95" s="31">
        <v>751.3</v>
      </c>
      <c r="M95" s="31">
        <v>6.1006099999999996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448.75</v>
      </c>
      <c r="D96" s="36">
        <v>448.09999999999997</v>
      </c>
      <c r="E96" s="36">
        <v>443.69999999999993</v>
      </c>
      <c r="F96" s="36">
        <v>438.65</v>
      </c>
      <c r="G96" s="36">
        <v>434.24999999999994</v>
      </c>
      <c r="H96" s="36">
        <v>453.14999999999992</v>
      </c>
      <c r="I96" s="36">
        <v>457.5499999999999</v>
      </c>
      <c r="J96" s="36">
        <v>462.59999999999991</v>
      </c>
      <c r="K96" s="31">
        <v>452.5</v>
      </c>
      <c r="L96" s="31">
        <v>443.05</v>
      </c>
      <c r="M96" s="31">
        <v>53.282130000000002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841.35</v>
      </c>
      <c r="D97" s="36">
        <v>848.30000000000007</v>
      </c>
      <c r="E97" s="36">
        <v>825.80000000000018</v>
      </c>
      <c r="F97" s="36">
        <v>810.25000000000011</v>
      </c>
      <c r="G97" s="36">
        <v>787.75000000000023</v>
      </c>
      <c r="H97" s="36">
        <v>863.85000000000014</v>
      </c>
      <c r="I97" s="36">
        <v>886.34999999999991</v>
      </c>
      <c r="J97" s="36">
        <v>901.90000000000009</v>
      </c>
      <c r="K97" s="31">
        <v>870.8</v>
      </c>
      <c r="L97" s="31">
        <v>832.75</v>
      </c>
      <c r="M97" s="31">
        <v>3.04467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1144.95</v>
      </c>
      <c r="D98" s="36">
        <v>1140.8</v>
      </c>
      <c r="E98" s="36">
        <v>1132.1499999999999</v>
      </c>
      <c r="F98" s="36">
        <v>1119.3499999999999</v>
      </c>
      <c r="G98" s="36">
        <v>1110.6999999999998</v>
      </c>
      <c r="H98" s="36">
        <v>1153.5999999999999</v>
      </c>
      <c r="I98" s="36">
        <v>1162.25</v>
      </c>
      <c r="J98" s="36">
        <v>1175.05</v>
      </c>
      <c r="K98" s="31">
        <v>1149.45</v>
      </c>
      <c r="L98" s="31">
        <v>1128</v>
      </c>
      <c r="M98" s="31">
        <v>4.6861199999999998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180.45</v>
      </c>
      <c r="D99" s="36">
        <v>179.81666666666669</v>
      </c>
      <c r="E99" s="36">
        <v>177.68333333333339</v>
      </c>
      <c r="F99" s="36">
        <v>174.91666666666671</v>
      </c>
      <c r="G99" s="36">
        <v>172.78333333333342</v>
      </c>
      <c r="H99" s="36">
        <v>182.58333333333337</v>
      </c>
      <c r="I99" s="36">
        <v>184.71666666666664</v>
      </c>
      <c r="J99" s="36">
        <v>187.48333333333335</v>
      </c>
      <c r="K99" s="31">
        <v>181.95</v>
      </c>
      <c r="L99" s="31">
        <v>177.05</v>
      </c>
      <c r="M99" s="31">
        <v>37.264890000000001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636.6</v>
      </c>
      <c r="D100" s="36">
        <v>634.55000000000007</v>
      </c>
      <c r="E100" s="36">
        <v>627.30000000000018</v>
      </c>
      <c r="F100" s="36">
        <v>618.00000000000011</v>
      </c>
      <c r="G100" s="36">
        <v>610.75000000000023</v>
      </c>
      <c r="H100" s="36">
        <v>643.85000000000014</v>
      </c>
      <c r="I100" s="36">
        <v>651.09999999999991</v>
      </c>
      <c r="J100" s="36">
        <v>660.40000000000009</v>
      </c>
      <c r="K100" s="31">
        <v>641.79999999999995</v>
      </c>
      <c r="L100" s="31">
        <v>625.25</v>
      </c>
      <c r="M100" s="31">
        <v>0.96975999999999996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2451.4</v>
      </c>
      <c r="D101" s="36">
        <v>2445.5833333333335</v>
      </c>
      <c r="E101" s="36">
        <v>2421.2166666666672</v>
      </c>
      <c r="F101" s="36">
        <v>2391.0333333333338</v>
      </c>
      <c r="G101" s="36">
        <v>2366.6666666666674</v>
      </c>
      <c r="H101" s="36">
        <v>2475.7666666666669</v>
      </c>
      <c r="I101" s="36">
        <v>2500.1333333333328</v>
      </c>
      <c r="J101" s="36">
        <v>2530.3166666666666</v>
      </c>
      <c r="K101" s="31">
        <v>2469.9499999999998</v>
      </c>
      <c r="L101" s="31">
        <v>2415.4</v>
      </c>
      <c r="M101" s="31">
        <v>1.29935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50</v>
      </c>
      <c r="D102" s="36">
        <v>49.966666666666669</v>
      </c>
      <c r="E102" s="36">
        <v>49.533333333333339</v>
      </c>
      <c r="F102" s="36">
        <v>49.06666666666667</v>
      </c>
      <c r="G102" s="36">
        <v>48.63333333333334</v>
      </c>
      <c r="H102" s="36">
        <v>50.433333333333337</v>
      </c>
      <c r="I102" s="36">
        <v>50.866666666666674</v>
      </c>
      <c r="J102" s="36">
        <v>51.333333333333336</v>
      </c>
      <c r="K102" s="31">
        <v>50.4</v>
      </c>
      <c r="L102" s="31">
        <v>49.5</v>
      </c>
      <c r="M102" s="31">
        <v>92.613720000000001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1861.3</v>
      </c>
      <c r="D103" s="36">
        <v>1861.1000000000001</v>
      </c>
      <c r="E103" s="36">
        <v>1842.2500000000002</v>
      </c>
      <c r="F103" s="36">
        <v>1823.2</v>
      </c>
      <c r="G103" s="36">
        <v>1804.3500000000001</v>
      </c>
      <c r="H103" s="36">
        <v>1880.1500000000003</v>
      </c>
      <c r="I103" s="36">
        <v>1899.0000000000002</v>
      </c>
      <c r="J103" s="36">
        <v>1918.0500000000004</v>
      </c>
      <c r="K103" s="31">
        <v>1879.95</v>
      </c>
      <c r="L103" s="31">
        <v>1842.05</v>
      </c>
      <c r="M103" s="31">
        <v>4.4017600000000003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775.2</v>
      </c>
      <c r="D104" s="36">
        <v>775.18333333333339</v>
      </c>
      <c r="E104" s="36">
        <v>764.36666666666679</v>
      </c>
      <c r="F104" s="36">
        <v>753.53333333333342</v>
      </c>
      <c r="G104" s="36">
        <v>742.71666666666681</v>
      </c>
      <c r="H104" s="36">
        <v>786.01666666666677</v>
      </c>
      <c r="I104" s="36">
        <v>796.83333333333337</v>
      </c>
      <c r="J104" s="36">
        <v>807.66666666666674</v>
      </c>
      <c r="K104" s="31">
        <v>786</v>
      </c>
      <c r="L104" s="31">
        <v>764.35</v>
      </c>
      <c r="M104" s="31">
        <v>1.06931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1587</v>
      </c>
      <c r="D105" s="36">
        <v>1561.1666666666667</v>
      </c>
      <c r="E105" s="36">
        <v>1523.4333333333334</v>
      </c>
      <c r="F105" s="36">
        <v>1459.8666666666666</v>
      </c>
      <c r="G105" s="36">
        <v>1422.1333333333332</v>
      </c>
      <c r="H105" s="36">
        <v>1624.7333333333336</v>
      </c>
      <c r="I105" s="36">
        <v>1662.4666666666667</v>
      </c>
      <c r="J105" s="36">
        <v>1726.0333333333338</v>
      </c>
      <c r="K105" s="31">
        <v>1598.9</v>
      </c>
      <c r="L105" s="31">
        <v>1497.6</v>
      </c>
      <c r="M105" s="31">
        <v>8.5532900000000005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7742.6</v>
      </c>
      <c r="D106" s="36">
        <v>7754.55</v>
      </c>
      <c r="E106" s="36">
        <v>7660.1</v>
      </c>
      <c r="F106" s="36">
        <v>7577.6</v>
      </c>
      <c r="G106" s="36">
        <v>7483.1500000000005</v>
      </c>
      <c r="H106" s="36">
        <v>7837.05</v>
      </c>
      <c r="I106" s="36">
        <v>7931.4999999999991</v>
      </c>
      <c r="J106" s="36">
        <v>8014</v>
      </c>
      <c r="K106" s="31">
        <v>7849</v>
      </c>
      <c r="L106" s="31">
        <v>7672.05</v>
      </c>
      <c r="M106" s="31">
        <v>0.13716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136.94999999999999</v>
      </c>
      <c r="D107" s="36">
        <v>138.53333333333333</v>
      </c>
      <c r="E107" s="36">
        <v>134.91666666666666</v>
      </c>
      <c r="F107" s="36">
        <v>132.88333333333333</v>
      </c>
      <c r="G107" s="36">
        <v>129.26666666666665</v>
      </c>
      <c r="H107" s="36">
        <v>140.56666666666666</v>
      </c>
      <c r="I107" s="36">
        <v>144.18333333333334</v>
      </c>
      <c r="J107" s="36">
        <v>146.21666666666667</v>
      </c>
      <c r="K107" s="31">
        <v>142.15</v>
      </c>
      <c r="L107" s="31">
        <v>136.5</v>
      </c>
      <c r="M107" s="31">
        <v>102.93608999999999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468.45</v>
      </c>
      <c r="D108" s="36">
        <v>468.14999999999992</v>
      </c>
      <c r="E108" s="36">
        <v>462.39999999999986</v>
      </c>
      <c r="F108" s="36">
        <v>456.34999999999997</v>
      </c>
      <c r="G108" s="36">
        <v>450.59999999999991</v>
      </c>
      <c r="H108" s="36">
        <v>474.19999999999982</v>
      </c>
      <c r="I108" s="36">
        <v>479.94999999999993</v>
      </c>
      <c r="J108" s="36">
        <v>485.99999999999977</v>
      </c>
      <c r="K108" s="31">
        <v>473.9</v>
      </c>
      <c r="L108" s="31">
        <v>462.1</v>
      </c>
      <c r="M108" s="31">
        <v>10.862579999999999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735.75</v>
      </c>
      <c r="D109" s="36">
        <v>743.65</v>
      </c>
      <c r="E109" s="36">
        <v>718.3</v>
      </c>
      <c r="F109" s="36">
        <v>700.85</v>
      </c>
      <c r="G109" s="36">
        <v>675.5</v>
      </c>
      <c r="H109" s="36">
        <v>761.09999999999991</v>
      </c>
      <c r="I109" s="36">
        <v>786.45</v>
      </c>
      <c r="J109" s="36">
        <v>803.89999999999986</v>
      </c>
      <c r="K109" s="31">
        <v>769</v>
      </c>
      <c r="L109" s="31">
        <v>726.2</v>
      </c>
      <c r="M109" s="31">
        <v>9.3811900000000001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374.45</v>
      </c>
      <c r="D110" s="36">
        <v>376.51666666666671</v>
      </c>
      <c r="E110" s="36">
        <v>370.53333333333342</v>
      </c>
      <c r="F110" s="36">
        <v>366.61666666666673</v>
      </c>
      <c r="G110" s="36">
        <v>360.63333333333344</v>
      </c>
      <c r="H110" s="36">
        <v>380.43333333333339</v>
      </c>
      <c r="I110" s="36">
        <v>386.41666666666663</v>
      </c>
      <c r="J110" s="36">
        <v>390.33333333333337</v>
      </c>
      <c r="K110" s="31">
        <v>382.5</v>
      </c>
      <c r="L110" s="31">
        <v>372.6</v>
      </c>
      <c r="M110" s="31">
        <v>27.81935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493.5</v>
      </c>
      <c r="D111" s="36">
        <v>498.31666666666666</v>
      </c>
      <c r="E111" s="36">
        <v>486.18333333333334</v>
      </c>
      <c r="F111" s="36">
        <v>478.86666666666667</v>
      </c>
      <c r="G111" s="36">
        <v>466.73333333333335</v>
      </c>
      <c r="H111" s="36">
        <v>505.63333333333333</v>
      </c>
      <c r="I111" s="36">
        <v>517.76666666666665</v>
      </c>
      <c r="J111" s="36">
        <v>525.08333333333326</v>
      </c>
      <c r="K111" s="31">
        <v>510.45</v>
      </c>
      <c r="L111" s="31">
        <v>491</v>
      </c>
      <c r="M111" s="31">
        <v>0.76719999999999999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1013.45</v>
      </c>
      <c r="D112" s="36">
        <v>1019.3666666666668</v>
      </c>
      <c r="E112" s="36">
        <v>1000.0333333333335</v>
      </c>
      <c r="F112" s="36">
        <v>986.61666666666679</v>
      </c>
      <c r="G112" s="36">
        <v>967.28333333333353</v>
      </c>
      <c r="H112" s="36">
        <v>1032.7833333333335</v>
      </c>
      <c r="I112" s="36">
        <v>1052.1166666666666</v>
      </c>
      <c r="J112" s="36">
        <v>1065.5333333333335</v>
      </c>
      <c r="K112" s="31">
        <v>1038.7</v>
      </c>
      <c r="L112" s="31">
        <v>1005.95</v>
      </c>
      <c r="M112" s="31">
        <v>1.34484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1216.25</v>
      </c>
      <c r="D113" s="36">
        <v>1219.9166666666667</v>
      </c>
      <c r="E113" s="36">
        <v>1203.9833333333336</v>
      </c>
      <c r="F113" s="36">
        <v>1191.7166666666669</v>
      </c>
      <c r="G113" s="36">
        <v>1175.7833333333338</v>
      </c>
      <c r="H113" s="36">
        <v>1232.1833333333334</v>
      </c>
      <c r="I113" s="36">
        <v>1248.1166666666663</v>
      </c>
      <c r="J113" s="36">
        <v>1260.3833333333332</v>
      </c>
      <c r="K113" s="31">
        <v>1235.8499999999999</v>
      </c>
      <c r="L113" s="31">
        <v>1207.6500000000001</v>
      </c>
      <c r="M113" s="31">
        <v>10.03899</v>
      </c>
      <c r="N113" s="1"/>
      <c r="O113" s="1"/>
    </row>
    <row r="114" spans="1:15" ht="12.75" customHeight="1">
      <c r="A114" s="33">
        <v>104</v>
      </c>
      <c r="B114" s="53" t="s">
        <v>839</v>
      </c>
      <c r="C114" s="31">
        <v>482.5</v>
      </c>
      <c r="D114" s="36">
        <v>480</v>
      </c>
      <c r="E114" s="36">
        <v>476</v>
      </c>
      <c r="F114" s="36">
        <v>469.5</v>
      </c>
      <c r="G114" s="36">
        <v>465.5</v>
      </c>
      <c r="H114" s="36">
        <v>486.5</v>
      </c>
      <c r="I114" s="36">
        <v>490.5</v>
      </c>
      <c r="J114" s="36">
        <v>497</v>
      </c>
      <c r="K114" s="31">
        <v>484</v>
      </c>
      <c r="L114" s="31">
        <v>473.5</v>
      </c>
      <c r="M114" s="31">
        <v>3.2785799999999998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1329.2</v>
      </c>
      <c r="D115" s="36">
        <v>1318.3333333333333</v>
      </c>
      <c r="E115" s="36">
        <v>1305.1666666666665</v>
      </c>
      <c r="F115" s="36">
        <v>1281.1333333333332</v>
      </c>
      <c r="G115" s="36">
        <v>1267.9666666666665</v>
      </c>
      <c r="H115" s="36">
        <v>1342.3666666666666</v>
      </c>
      <c r="I115" s="36">
        <v>1355.5333333333331</v>
      </c>
      <c r="J115" s="36">
        <v>1379.5666666666666</v>
      </c>
      <c r="K115" s="31">
        <v>1331.5</v>
      </c>
      <c r="L115" s="31">
        <v>1294.3</v>
      </c>
      <c r="M115" s="31">
        <v>36.255670000000002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145.69999999999999</v>
      </c>
      <c r="D116" s="36">
        <v>146.28333333333333</v>
      </c>
      <c r="E116" s="36">
        <v>143.61666666666667</v>
      </c>
      <c r="F116" s="36">
        <v>141.53333333333333</v>
      </c>
      <c r="G116" s="36">
        <v>138.86666666666667</v>
      </c>
      <c r="H116" s="36">
        <v>148.36666666666667</v>
      </c>
      <c r="I116" s="36">
        <v>151.03333333333336</v>
      </c>
      <c r="J116" s="36">
        <v>153.11666666666667</v>
      </c>
      <c r="K116" s="31">
        <v>148.94999999999999</v>
      </c>
      <c r="L116" s="31">
        <v>144.19999999999999</v>
      </c>
      <c r="M116" s="31">
        <v>44.634639999999997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1497.4</v>
      </c>
      <c r="D117" s="36">
        <v>1499.5833333333333</v>
      </c>
      <c r="E117" s="36">
        <v>1482.2166666666665</v>
      </c>
      <c r="F117" s="36">
        <v>1467.0333333333333</v>
      </c>
      <c r="G117" s="36">
        <v>1449.6666666666665</v>
      </c>
      <c r="H117" s="36">
        <v>1514.7666666666664</v>
      </c>
      <c r="I117" s="36">
        <v>1532.1333333333332</v>
      </c>
      <c r="J117" s="36">
        <v>1547.3166666666664</v>
      </c>
      <c r="K117" s="31">
        <v>1516.95</v>
      </c>
      <c r="L117" s="31">
        <v>1484.4</v>
      </c>
      <c r="M117" s="31">
        <v>1.1288100000000001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382.05</v>
      </c>
      <c r="D118" s="36">
        <v>381.25</v>
      </c>
      <c r="E118" s="36">
        <v>376.65</v>
      </c>
      <c r="F118" s="36">
        <v>371.25</v>
      </c>
      <c r="G118" s="36">
        <v>366.65</v>
      </c>
      <c r="H118" s="36">
        <v>386.65</v>
      </c>
      <c r="I118" s="36">
        <v>391.25</v>
      </c>
      <c r="J118" s="36">
        <v>396.65</v>
      </c>
      <c r="K118" s="31">
        <v>385.85</v>
      </c>
      <c r="L118" s="31">
        <v>375.85</v>
      </c>
      <c r="M118" s="31">
        <v>96.703659999999999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802.8</v>
      </c>
      <c r="D119" s="36">
        <v>760.23333333333323</v>
      </c>
      <c r="E119" s="36">
        <v>717.66666666666652</v>
      </c>
      <c r="F119" s="36">
        <v>632.5333333333333</v>
      </c>
      <c r="G119" s="36">
        <v>589.96666666666658</v>
      </c>
      <c r="H119" s="36">
        <v>845.36666666666645</v>
      </c>
      <c r="I119" s="36">
        <v>887.93333333333328</v>
      </c>
      <c r="J119" s="36">
        <v>973.06666666666638</v>
      </c>
      <c r="K119" s="31">
        <v>802.8</v>
      </c>
      <c r="L119" s="31">
        <v>675.1</v>
      </c>
      <c r="M119" s="31">
        <v>224.42716999999999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6152.25</v>
      </c>
      <c r="D120" s="36">
        <v>6121.583333333333</v>
      </c>
      <c r="E120" s="36">
        <v>6069.7166666666662</v>
      </c>
      <c r="F120" s="36">
        <v>5987.1833333333334</v>
      </c>
      <c r="G120" s="36">
        <v>5935.3166666666666</v>
      </c>
      <c r="H120" s="36">
        <v>6204.1166666666659</v>
      </c>
      <c r="I120" s="36">
        <v>6255.9833333333327</v>
      </c>
      <c r="J120" s="36">
        <v>6338.5166666666655</v>
      </c>
      <c r="K120" s="31">
        <v>6173.45</v>
      </c>
      <c r="L120" s="31">
        <v>6039.05</v>
      </c>
      <c r="M120" s="31">
        <v>2.0824500000000001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2396.25</v>
      </c>
      <c r="D121" s="36">
        <v>2407.9833333333336</v>
      </c>
      <c r="E121" s="36">
        <v>2374.3666666666672</v>
      </c>
      <c r="F121" s="36">
        <v>2352.4833333333336</v>
      </c>
      <c r="G121" s="36">
        <v>2318.8666666666672</v>
      </c>
      <c r="H121" s="36">
        <v>2429.8666666666672</v>
      </c>
      <c r="I121" s="36">
        <v>2463.483333333334</v>
      </c>
      <c r="J121" s="36">
        <v>2485.3666666666672</v>
      </c>
      <c r="K121" s="31">
        <v>2441.6</v>
      </c>
      <c r="L121" s="31">
        <v>2386.1</v>
      </c>
      <c r="M121" s="31">
        <v>3.6081500000000002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2761.25</v>
      </c>
      <c r="D122" s="36">
        <v>2763.4</v>
      </c>
      <c r="E122" s="36">
        <v>2746.8500000000004</v>
      </c>
      <c r="F122" s="36">
        <v>2732.4500000000003</v>
      </c>
      <c r="G122" s="36">
        <v>2715.9000000000005</v>
      </c>
      <c r="H122" s="36">
        <v>2777.8</v>
      </c>
      <c r="I122" s="36">
        <v>2794.3500000000004</v>
      </c>
      <c r="J122" s="36">
        <v>2808.75</v>
      </c>
      <c r="K122" s="31">
        <v>2779.95</v>
      </c>
      <c r="L122" s="31">
        <v>2749</v>
      </c>
      <c r="M122" s="31">
        <v>1.3533599999999999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886.3</v>
      </c>
      <c r="D123" s="36">
        <v>882</v>
      </c>
      <c r="E123" s="36">
        <v>872.5</v>
      </c>
      <c r="F123" s="36">
        <v>858.7</v>
      </c>
      <c r="G123" s="36">
        <v>849.2</v>
      </c>
      <c r="H123" s="36">
        <v>895.8</v>
      </c>
      <c r="I123" s="36">
        <v>905.3</v>
      </c>
      <c r="J123" s="36">
        <v>919.09999999999991</v>
      </c>
      <c r="K123" s="31">
        <v>891.5</v>
      </c>
      <c r="L123" s="31">
        <v>868.2</v>
      </c>
      <c r="M123" s="31">
        <v>9.9794599999999996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1166.6500000000001</v>
      </c>
      <c r="D124" s="36">
        <v>1164.9333333333334</v>
      </c>
      <c r="E124" s="36">
        <v>1154.2666666666669</v>
      </c>
      <c r="F124" s="36">
        <v>1141.8833333333334</v>
      </c>
      <c r="G124" s="36">
        <v>1131.2166666666669</v>
      </c>
      <c r="H124" s="36">
        <v>1177.3166666666668</v>
      </c>
      <c r="I124" s="36">
        <v>1187.9833333333333</v>
      </c>
      <c r="J124" s="36">
        <v>1200.3666666666668</v>
      </c>
      <c r="K124" s="31">
        <v>1175.5999999999999</v>
      </c>
      <c r="L124" s="31">
        <v>1152.55</v>
      </c>
      <c r="M124" s="31">
        <v>3.2365300000000001</v>
      </c>
      <c r="N124" s="1"/>
      <c r="O124" s="1"/>
    </row>
    <row r="125" spans="1:15" ht="12.75" customHeight="1">
      <c r="A125" s="33">
        <v>115</v>
      </c>
      <c r="B125" s="53" t="s">
        <v>845</v>
      </c>
      <c r="C125" s="31">
        <v>4793</v>
      </c>
      <c r="D125" s="36">
        <v>4807.8166666666666</v>
      </c>
      <c r="E125" s="36">
        <v>4748.7333333333336</v>
      </c>
      <c r="F125" s="36">
        <v>4704.4666666666672</v>
      </c>
      <c r="G125" s="36">
        <v>4645.3833333333341</v>
      </c>
      <c r="H125" s="36">
        <v>4852.083333333333</v>
      </c>
      <c r="I125" s="36">
        <v>4911.166666666667</v>
      </c>
      <c r="J125" s="36">
        <v>4955.4333333333325</v>
      </c>
      <c r="K125" s="31">
        <v>4866.8999999999996</v>
      </c>
      <c r="L125" s="31">
        <v>4763.55</v>
      </c>
      <c r="M125" s="31">
        <v>0.37795000000000001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1753</v>
      </c>
      <c r="D126" s="36">
        <v>1756.3166666666666</v>
      </c>
      <c r="E126" s="36">
        <v>1728.9833333333331</v>
      </c>
      <c r="F126" s="36">
        <v>1704.9666666666665</v>
      </c>
      <c r="G126" s="36">
        <v>1677.633333333333</v>
      </c>
      <c r="H126" s="36">
        <v>1780.3333333333333</v>
      </c>
      <c r="I126" s="36">
        <v>1807.6666666666667</v>
      </c>
      <c r="J126" s="36">
        <v>1831.6833333333334</v>
      </c>
      <c r="K126" s="31">
        <v>1783.65</v>
      </c>
      <c r="L126" s="31">
        <v>1732.3</v>
      </c>
      <c r="M126" s="31">
        <v>2.00637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4115.1499999999996</v>
      </c>
      <c r="D127" s="36">
        <v>4119.1500000000005</v>
      </c>
      <c r="E127" s="36">
        <v>4061.0000000000009</v>
      </c>
      <c r="F127" s="36">
        <v>4006.8500000000004</v>
      </c>
      <c r="G127" s="36">
        <v>3948.7000000000007</v>
      </c>
      <c r="H127" s="36">
        <v>4173.3000000000011</v>
      </c>
      <c r="I127" s="36">
        <v>4231.4500000000007</v>
      </c>
      <c r="J127" s="36">
        <v>4285.6000000000013</v>
      </c>
      <c r="K127" s="31">
        <v>4177.3</v>
      </c>
      <c r="L127" s="31">
        <v>4065</v>
      </c>
      <c r="M127" s="31">
        <v>0.14663000000000001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322.55</v>
      </c>
      <c r="D128" s="36">
        <v>320.05</v>
      </c>
      <c r="E128" s="36">
        <v>315.60000000000002</v>
      </c>
      <c r="F128" s="36">
        <v>308.65000000000003</v>
      </c>
      <c r="G128" s="36">
        <v>304.20000000000005</v>
      </c>
      <c r="H128" s="36">
        <v>327</v>
      </c>
      <c r="I128" s="36">
        <v>331.44999999999993</v>
      </c>
      <c r="J128" s="36">
        <v>338.4</v>
      </c>
      <c r="K128" s="31">
        <v>324.5</v>
      </c>
      <c r="L128" s="31">
        <v>313.10000000000002</v>
      </c>
      <c r="M128" s="31">
        <v>49.010489999999997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391.5</v>
      </c>
      <c r="D129" s="36">
        <v>392.59999999999997</v>
      </c>
      <c r="E129" s="36">
        <v>386.19999999999993</v>
      </c>
      <c r="F129" s="36">
        <v>380.9</v>
      </c>
      <c r="G129" s="36">
        <v>374.49999999999994</v>
      </c>
      <c r="H129" s="36">
        <v>397.89999999999992</v>
      </c>
      <c r="I129" s="36">
        <v>404.2999999999999</v>
      </c>
      <c r="J129" s="36">
        <v>409.59999999999991</v>
      </c>
      <c r="K129" s="31">
        <v>399</v>
      </c>
      <c r="L129" s="31">
        <v>387.3</v>
      </c>
      <c r="M129" s="31">
        <v>2.92876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2046.15</v>
      </c>
      <c r="D130" s="36">
        <v>2033.6333333333332</v>
      </c>
      <c r="E130" s="36">
        <v>2012.5166666666664</v>
      </c>
      <c r="F130" s="36">
        <v>1978.8833333333332</v>
      </c>
      <c r="G130" s="36">
        <v>1957.7666666666664</v>
      </c>
      <c r="H130" s="36">
        <v>2067.2666666666664</v>
      </c>
      <c r="I130" s="36">
        <v>2088.3833333333332</v>
      </c>
      <c r="J130" s="36">
        <v>2122.0166666666664</v>
      </c>
      <c r="K130" s="31">
        <v>2054.75</v>
      </c>
      <c r="L130" s="31">
        <v>2000</v>
      </c>
      <c r="M130" s="31">
        <v>4.6446300000000003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2223.9</v>
      </c>
      <c r="D131" s="36">
        <v>2236.6166666666668</v>
      </c>
      <c r="E131" s="36">
        <v>2198.2833333333338</v>
      </c>
      <c r="F131" s="36">
        <v>2172.666666666667</v>
      </c>
      <c r="G131" s="36">
        <v>2134.3333333333339</v>
      </c>
      <c r="H131" s="36">
        <v>2262.2333333333336</v>
      </c>
      <c r="I131" s="36">
        <v>2300.5666666666666</v>
      </c>
      <c r="J131" s="36">
        <v>2326.1833333333334</v>
      </c>
      <c r="K131" s="31">
        <v>2274.9499999999998</v>
      </c>
      <c r="L131" s="31">
        <v>2211</v>
      </c>
      <c r="M131" s="31">
        <v>1.1735599999999999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547.35</v>
      </c>
      <c r="D132" s="36">
        <v>547.01666666666665</v>
      </c>
      <c r="E132" s="36">
        <v>542.63333333333333</v>
      </c>
      <c r="F132" s="36">
        <v>537.91666666666663</v>
      </c>
      <c r="G132" s="36">
        <v>533.5333333333333</v>
      </c>
      <c r="H132" s="36">
        <v>551.73333333333335</v>
      </c>
      <c r="I132" s="36">
        <v>556.11666666666656</v>
      </c>
      <c r="J132" s="36">
        <v>560.83333333333337</v>
      </c>
      <c r="K132" s="31">
        <v>551.4</v>
      </c>
      <c r="L132" s="31">
        <v>542.29999999999995</v>
      </c>
      <c r="M132" s="31">
        <v>17.586210000000001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2288.6</v>
      </c>
      <c r="D133" s="36">
        <v>2292.1</v>
      </c>
      <c r="E133" s="36">
        <v>2261.25</v>
      </c>
      <c r="F133" s="36">
        <v>2233.9</v>
      </c>
      <c r="G133" s="36">
        <v>2203.0500000000002</v>
      </c>
      <c r="H133" s="36">
        <v>2319.4499999999998</v>
      </c>
      <c r="I133" s="36">
        <v>2350.2999999999993</v>
      </c>
      <c r="J133" s="36">
        <v>2377.6499999999996</v>
      </c>
      <c r="K133" s="31">
        <v>2322.9499999999998</v>
      </c>
      <c r="L133" s="31">
        <v>2264.75</v>
      </c>
      <c r="M133" s="31">
        <v>2.2639300000000002</v>
      </c>
      <c r="N133" s="1"/>
      <c r="O133" s="1"/>
    </row>
    <row r="134" spans="1:15" ht="12.75" customHeight="1">
      <c r="A134" s="33">
        <v>124</v>
      </c>
      <c r="B134" s="53" t="s">
        <v>846</v>
      </c>
      <c r="C134" s="31">
        <v>1978.1</v>
      </c>
      <c r="D134" s="36">
        <v>1971.0833333333333</v>
      </c>
      <c r="E134" s="36">
        <v>1941.0666666666666</v>
      </c>
      <c r="F134" s="36">
        <v>1904.0333333333333</v>
      </c>
      <c r="G134" s="36">
        <v>1874.0166666666667</v>
      </c>
      <c r="H134" s="36">
        <v>2008.1166666666666</v>
      </c>
      <c r="I134" s="36">
        <v>2038.1333333333334</v>
      </c>
      <c r="J134" s="36">
        <v>2075.1666666666665</v>
      </c>
      <c r="K134" s="31">
        <v>2001.1</v>
      </c>
      <c r="L134" s="31">
        <v>1934.05</v>
      </c>
      <c r="M134" s="31">
        <v>1.47756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1034.2</v>
      </c>
      <c r="D135" s="36">
        <v>1039.6666666666667</v>
      </c>
      <c r="E135" s="36">
        <v>1019.5333333333335</v>
      </c>
      <c r="F135" s="36">
        <v>1004.8666666666668</v>
      </c>
      <c r="G135" s="36">
        <v>984.73333333333358</v>
      </c>
      <c r="H135" s="36">
        <v>1054.3333333333335</v>
      </c>
      <c r="I135" s="36">
        <v>1074.4666666666667</v>
      </c>
      <c r="J135" s="36">
        <v>1089.1333333333334</v>
      </c>
      <c r="K135" s="31">
        <v>1059.8</v>
      </c>
      <c r="L135" s="31">
        <v>1025</v>
      </c>
      <c r="M135" s="31">
        <v>1.06989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649.54999999999995</v>
      </c>
      <c r="D136" s="36">
        <v>652.5333333333333</v>
      </c>
      <c r="E136" s="36">
        <v>642.11666666666656</v>
      </c>
      <c r="F136" s="36">
        <v>634.68333333333328</v>
      </c>
      <c r="G136" s="36">
        <v>624.26666666666654</v>
      </c>
      <c r="H136" s="36">
        <v>659.96666666666658</v>
      </c>
      <c r="I136" s="36">
        <v>670.38333333333333</v>
      </c>
      <c r="J136" s="36">
        <v>677.81666666666661</v>
      </c>
      <c r="K136" s="31">
        <v>662.95</v>
      </c>
      <c r="L136" s="31">
        <v>645.1</v>
      </c>
      <c r="M136" s="31">
        <v>4.4074299999999997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2429.5</v>
      </c>
      <c r="D137" s="36">
        <v>2424.8333333333335</v>
      </c>
      <c r="E137" s="36">
        <v>2399.666666666667</v>
      </c>
      <c r="F137" s="36">
        <v>2369.8333333333335</v>
      </c>
      <c r="G137" s="36">
        <v>2344.666666666667</v>
      </c>
      <c r="H137" s="36">
        <v>2454.666666666667</v>
      </c>
      <c r="I137" s="36">
        <v>2479.8333333333339</v>
      </c>
      <c r="J137" s="36">
        <v>2509.666666666667</v>
      </c>
      <c r="K137" s="31">
        <v>2450</v>
      </c>
      <c r="L137" s="31">
        <v>2395</v>
      </c>
      <c r="M137" s="31">
        <v>2.2591199999999998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422.2</v>
      </c>
      <c r="D138" s="36">
        <v>414.93333333333339</v>
      </c>
      <c r="E138" s="36">
        <v>405.86666666666679</v>
      </c>
      <c r="F138" s="36">
        <v>389.53333333333342</v>
      </c>
      <c r="G138" s="36">
        <v>380.46666666666681</v>
      </c>
      <c r="H138" s="36">
        <v>431.26666666666677</v>
      </c>
      <c r="I138" s="36">
        <v>440.33333333333337</v>
      </c>
      <c r="J138" s="36">
        <v>456.66666666666674</v>
      </c>
      <c r="K138" s="31">
        <v>424</v>
      </c>
      <c r="L138" s="31">
        <v>398.6</v>
      </c>
      <c r="M138" s="31">
        <v>59.038490000000003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154.35</v>
      </c>
      <c r="D139" s="36">
        <v>150.96666666666667</v>
      </c>
      <c r="E139" s="36">
        <v>146.48333333333335</v>
      </c>
      <c r="F139" s="36">
        <v>138.61666666666667</v>
      </c>
      <c r="G139" s="36">
        <v>134.13333333333335</v>
      </c>
      <c r="H139" s="36">
        <v>158.83333333333334</v>
      </c>
      <c r="I139" s="36">
        <v>163.31666666666663</v>
      </c>
      <c r="J139" s="36">
        <v>171.18333333333334</v>
      </c>
      <c r="K139" s="31">
        <v>155.44999999999999</v>
      </c>
      <c r="L139" s="31">
        <v>143.1</v>
      </c>
      <c r="M139" s="31">
        <v>178.16876999999999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186.8</v>
      </c>
      <c r="D140" s="36">
        <v>186.54999999999998</v>
      </c>
      <c r="E140" s="36">
        <v>185.39999999999998</v>
      </c>
      <c r="F140" s="36">
        <v>184</v>
      </c>
      <c r="G140" s="36">
        <v>182.85</v>
      </c>
      <c r="H140" s="36">
        <v>187.94999999999996</v>
      </c>
      <c r="I140" s="36">
        <v>189.1</v>
      </c>
      <c r="J140" s="36">
        <v>190.49999999999994</v>
      </c>
      <c r="K140" s="31">
        <v>187.7</v>
      </c>
      <c r="L140" s="31">
        <v>185.15</v>
      </c>
      <c r="M140" s="31">
        <v>7.3320600000000002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3902.65</v>
      </c>
      <c r="D141" s="36">
        <v>3932.3666666666668</v>
      </c>
      <c r="E141" s="36">
        <v>3847.8333333333335</v>
      </c>
      <c r="F141" s="36">
        <v>3793.0166666666669</v>
      </c>
      <c r="G141" s="36">
        <v>3708.4833333333336</v>
      </c>
      <c r="H141" s="36">
        <v>3987.1833333333334</v>
      </c>
      <c r="I141" s="36">
        <v>4071.7166666666662</v>
      </c>
      <c r="J141" s="36">
        <v>4126.5333333333328</v>
      </c>
      <c r="K141" s="31">
        <v>4016.9</v>
      </c>
      <c r="L141" s="31">
        <v>3877.55</v>
      </c>
      <c r="M141" s="31">
        <v>3.5197600000000002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6326.95</v>
      </c>
      <c r="D142" s="36">
        <v>6333.9833333333336</v>
      </c>
      <c r="E142" s="36">
        <v>6272.9666666666672</v>
      </c>
      <c r="F142" s="36">
        <v>6218.9833333333336</v>
      </c>
      <c r="G142" s="36">
        <v>6157.9666666666672</v>
      </c>
      <c r="H142" s="36">
        <v>6387.9666666666672</v>
      </c>
      <c r="I142" s="36">
        <v>6448.9833333333336</v>
      </c>
      <c r="J142" s="36">
        <v>6502.9666666666672</v>
      </c>
      <c r="K142" s="31">
        <v>6395</v>
      </c>
      <c r="L142" s="31">
        <v>6280</v>
      </c>
      <c r="M142" s="31">
        <v>1.85762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796.05</v>
      </c>
      <c r="D143" s="36">
        <v>791.46666666666658</v>
      </c>
      <c r="E143" s="36">
        <v>782.13333333333321</v>
      </c>
      <c r="F143" s="36">
        <v>768.21666666666658</v>
      </c>
      <c r="G143" s="36">
        <v>758.88333333333321</v>
      </c>
      <c r="H143" s="36">
        <v>805.38333333333321</v>
      </c>
      <c r="I143" s="36">
        <v>814.71666666666647</v>
      </c>
      <c r="J143" s="36">
        <v>828.63333333333321</v>
      </c>
      <c r="K143" s="31">
        <v>800.8</v>
      </c>
      <c r="L143" s="31">
        <v>777.55</v>
      </c>
      <c r="M143" s="31">
        <v>51.69408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2502</v>
      </c>
      <c r="D144" s="36">
        <v>2514.75</v>
      </c>
      <c r="E144" s="36">
        <v>2464.6</v>
      </c>
      <c r="F144" s="36">
        <v>2427.1999999999998</v>
      </c>
      <c r="G144" s="36">
        <v>2377.0499999999997</v>
      </c>
      <c r="H144" s="36">
        <v>2552.15</v>
      </c>
      <c r="I144" s="36">
        <v>2602.2999999999997</v>
      </c>
      <c r="J144" s="36">
        <v>2639.7000000000003</v>
      </c>
      <c r="K144" s="31">
        <v>2564.9</v>
      </c>
      <c r="L144" s="31">
        <v>2477.35</v>
      </c>
      <c r="M144" s="31">
        <v>1.1709400000000001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5787.2</v>
      </c>
      <c r="D145" s="36">
        <v>5759.1333333333341</v>
      </c>
      <c r="E145" s="36">
        <v>5718.2666666666682</v>
      </c>
      <c r="F145" s="36">
        <v>5649.3333333333339</v>
      </c>
      <c r="G145" s="36">
        <v>5608.4666666666681</v>
      </c>
      <c r="H145" s="36">
        <v>5828.0666666666684</v>
      </c>
      <c r="I145" s="36">
        <v>5868.9333333333352</v>
      </c>
      <c r="J145" s="36">
        <v>5937.8666666666686</v>
      </c>
      <c r="K145" s="31">
        <v>5800</v>
      </c>
      <c r="L145" s="31">
        <v>5690.2</v>
      </c>
      <c r="M145" s="31">
        <v>2.5477099999999999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580.75</v>
      </c>
      <c r="D146" s="36">
        <v>579</v>
      </c>
      <c r="E146" s="36">
        <v>576.20000000000005</v>
      </c>
      <c r="F146" s="36">
        <v>571.65000000000009</v>
      </c>
      <c r="G146" s="36">
        <v>568.85000000000014</v>
      </c>
      <c r="H146" s="36">
        <v>583.54999999999995</v>
      </c>
      <c r="I146" s="36">
        <v>586.34999999999991</v>
      </c>
      <c r="J146" s="36">
        <v>590.89999999999986</v>
      </c>
      <c r="K146" s="31">
        <v>581.79999999999995</v>
      </c>
      <c r="L146" s="31">
        <v>574.45000000000005</v>
      </c>
      <c r="M146" s="31">
        <v>4.9910500000000004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44.25</v>
      </c>
      <c r="D147" s="36">
        <v>44.866666666666674</v>
      </c>
      <c r="E147" s="36">
        <v>43.33333333333335</v>
      </c>
      <c r="F147" s="36">
        <v>42.416666666666679</v>
      </c>
      <c r="G147" s="36">
        <v>40.883333333333354</v>
      </c>
      <c r="H147" s="36">
        <v>45.783333333333346</v>
      </c>
      <c r="I147" s="36">
        <v>47.316666666666677</v>
      </c>
      <c r="J147" s="36">
        <v>48.233333333333341</v>
      </c>
      <c r="K147" s="31">
        <v>46.4</v>
      </c>
      <c r="L147" s="31">
        <v>43.95</v>
      </c>
      <c r="M147" s="31">
        <v>791.80501000000004</v>
      </c>
      <c r="N147" s="1"/>
      <c r="O147" s="1"/>
    </row>
    <row r="148" spans="1:15" ht="12.75" customHeight="1">
      <c r="A148" s="33">
        <v>138</v>
      </c>
      <c r="B148" s="53" t="s">
        <v>561</v>
      </c>
      <c r="C148" s="31">
        <v>2584.15</v>
      </c>
      <c r="D148" s="36">
        <v>2583.5500000000002</v>
      </c>
      <c r="E148" s="36">
        <v>2551.6500000000005</v>
      </c>
      <c r="F148" s="36">
        <v>2519.1500000000005</v>
      </c>
      <c r="G148" s="36">
        <v>2487.2500000000009</v>
      </c>
      <c r="H148" s="36">
        <v>2616.0500000000002</v>
      </c>
      <c r="I148" s="36">
        <v>2647.95</v>
      </c>
      <c r="J148" s="36">
        <v>2680.45</v>
      </c>
      <c r="K148" s="31">
        <v>2615.4499999999998</v>
      </c>
      <c r="L148" s="31">
        <v>2551.0500000000002</v>
      </c>
      <c r="M148" s="31">
        <v>0.37988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3842.55</v>
      </c>
      <c r="D149" s="36">
        <v>3835.4</v>
      </c>
      <c r="E149" s="36">
        <v>3797.8</v>
      </c>
      <c r="F149" s="36">
        <v>3753.05</v>
      </c>
      <c r="G149" s="36">
        <v>3715.4500000000003</v>
      </c>
      <c r="H149" s="36">
        <v>3880.15</v>
      </c>
      <c r="I149" s="36">
        <v>3917.7499999999995</v>
      </c>
      <c r="J149" s="36">
        <v>3962.5</v>
      </c>
      <c r="K149" s="31">
        <v>3873</v>
      </c>
      <c r="L149" s="31">
        <v>3790.65</v>
      </c>
      <c r="M149" s="31">
        <v>5.7749899999999998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275.89999999999998</v>
      </c>
      <c r="D150" s="36">
        <v>277.16666666666669</v>
      </c>
      <c r="E150" s="36">
        <v>272.73333333333335</v>
      </c>
      <c r="F150" s="36">
        <v>269.56666666666666</v>
      </c>
      <c r="G150" s="36">
        <v>265.13333333333333</v>
      </c>
      <c r="H150" s="36">
        <v>280.33333333333337</v>
      </c>
      <c r="I150" s="36">
        <v>284.76666666666665</v>
      </c>
      <c r="J150" s="36">
        <v>287.93333333333339</v>
      </c>
      <c r="K150" s="31">
        <v>281.60000000000002</v>
      </c>
      <c r="L150" s="31">
        <v>274</v>
      </c>
      <c r="M150" s="31">
        <v>7.4890400000000001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539.15</v>
      </c>
      <c r="D151" s="36">
        <v>537.69999999999993</v>
      </c>
      <c r="E151" s="36">
        <v>532.99999999999989</v>
      </c>
      <c r="F151" s="36">
        <v>526.84999999999991</v>
      </c>
      <c r="G151" s="36">
        <v>522.14999999999986</v>
      </c>
      <c r="H151" s="36">
        <v>543.84999999999991</v>
      </c>
      <c r="I151" s="36">
        <v>548.54999999999995</v>
      </c>
      <c r="J151" s="36">
        <v>554.69999999999993</v>
      </c>
      <c r="K151" s="31">
        <v>542.4</v>
      </c>
      <c r="L151" s="31">
        <v>531.54999999999995</v>
      </c>
      <c r="M151" s="31">
        <v>0.86380999999999997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548.35</v>
      </c>
      <c r="D152" s="36">
        <v>547.81666666666672</v>
      </c>
      <c r="E152" s="36">
        <v>541.08333333333348</v>
      </c>
      <c r="F152" s="36">
        <v>533.81666666666672</v>
      </c>
      <c r="G152" s="36">
        <v>527.08333333333348</v>
      </c>
      <c r="H152" s="36">
        <v>555.08333333333348</v>
      </c>
      <c r="I152" s="36">
        <v>561.81666666666683</v>
      </c>
      <c r="J152" s="36">
        <v>569.08333333333348</v>
      </c>
      <c r="K152" s="31">
        <v>554.54999999999995</v>
      </c>
      <c r="L152" s="31">
        <v>540.54999999999995</v>
      </c>
      <c r="M152" s="31">
        <v>4.4424900000000003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2012.3</v>
      </c>
      <c r="D153" s="36">
        <v>2028.1000000000001</v>
      </c>
      <c r="E153" s="36">
        <v>1984.2000000000003</v>
      </c>
      <c r="F153" s="36">
        <v>1956.1000000000001</v>
      </c>
      <c r="G153" s="36">
        <v>1912.2000000000003</v>
      </c>
      <c r="H153" s="36">
        <v>2056.2000000000003</v>
      </c>
      <c r="I153" s="36">
        <v>2100.1000000000004</v>
      </c>
      <c r="J153" s="36">
        <v>2128.2000000000003</v>
      </c>
      <c r="K153" s="31">
        <v>2072</v>
      </c>
      <c r="L153" s="31">
        <v>2000</v>
      </c>
      <c r="M153" s="31">
        <v>1.4121600000000001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197.05</v>
      </c>
      <c r="D154" s="36">
        <v>197.28333333333333</v>
      </c>
      <c r="E154" s="36">
        <v>194.76666666666665</v>
      </c>
      <c r="F154" s="36">
        <v>192.48333333333332</v>
      </c>
      <c r="G154" s="36">
        <v>189.96666666666664</v>
      </c>
      <c r="H154" s="36">
        <v>199.56666666666666</v>
      </c>
      <c r="I154" s="36">
        <v>202.08333333333337</v>
      </c>
      <c r="J154" s="36">
        <v>204.36666666666667</v>
      </c>
      <c r="K154" s="31">
        <v>199.8</v>
      </c>
      <c r="L154" s="31">
        <v>195</v>
      </c>
      <c r="M154" s="31">
        <v>44.384219999999999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197.5</v>
      </c>
      <c r="D155" s="36">
        <v>197.70000000000002</v>
      </c>
      <c r="E155" s="36">
        <v>195.10000000000002</v>
      </c>
      <c r="F155" s="36">
        <v>192.70000000000002</v>
      </c>
      <c r="G155" s="36">
        <v>190.10000000000002</v>
      </c>
      <c r="H155" s="36">
        <v>200.10000000000002</v>
      </c>
      <c r="I155" s="36">
        <v>202.7</v>
      </c>
      <c r="J155" s="36">
        <v>205.10000000000002</v>
      </c>
      <c r="K155" s="31">
        <v>200.3</v>
      </c>
      <c r="L155" s="31">
        <v>195.3</v>
      </c>
      <c r="M155" s="31">
        <v>13.358370000000001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112.6</v>
      </c>
      <c r="D156" s="36">
        <v>112.98333333333333</v>
      </c>
      <c r="E156" s="36">
        <v>111.71666666666667</v>
      </c>
      <c r="F156" s="36">
        <v>110.83333333333333</v>
      </c>
      <c r="G156" s="36">
        <v>109.56666666666666</v>
      </c>
      <c r="H156" s="36">
        <v>113.86666666666667</v>
      </c>
      <c r="I156" s="36">
        <v>115.13333333333335</v>
      </c>
      <c r="J156" s="36">
        <v>116.01666666666668</v>
      </c>
      <c r="K156" s="31">
        <v>114.25</v>
      </c>
      <c r="L156" s="31">
        <v>112.1</v>
      </c>
      <c r="M156" s="31">
        <v>17.092490000000002</v>
      </c>
      <c r="N156" s="1"/>
      <c r="O156" s="1"/>
    </row>
    <row r="157" spans="1:15" ht="12.75" customHeight="1">
      <c r="A157" s="33">
        <v>147</v>
      </c>
      <c r="B157" s="53" t="s">
        <v>847</v>
      </c>
      <c r="C157" s="31">
        <v>908.35</v>
      </c>
      <c r="D157" s="36">
        <v>909.16666666666663</v>
      </c>
      <c r="E157" s="36">
        <v>899.2833333333333</v>
      </c>
      <c r="F157" s="36">
        <v>890.2166666666667</v>
      </c>
      <c r="G157" s="36">
        <v>880.33333333333337</v>
      </c>
      <c r="H157" s="36">
        <v>918.23333333333323</v>
      </c>
      <c r="I157" s="36">
        <v>928.11666666666667</v>
      </c>
      <c r="J157" s="36">
        <v>937.18333333333317</v>
      </c>
      <c r="K157" s="31">
        <v>919.05</v>
      </c>
      <c r="L157" s="31">
        <v>900.1</v>
      </c>
      <c r="M157" s="31">
        <v>0.54718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2835</v>
      </c>
      <c r="D158" s="36">
        <v>2837.15</v>
      </c>
      <c r="E158" s="36">
        <v>2812.8500000000004</v>
      </c>
      <c r="F158" s="36">
        <v>2790.7000000000003</v>
      </c>
      <c r="G158" s="36">
        <v>2766.4000000000005</v>
      </c>
      <c r="H158" s="36">
        <v>2859.3</v>
      </c>
      <c r="I158" s="36">
        <v>2883.6000000000004</v>
      </c>
      <c r="J158" s="36">
        <v>2905.75</v>
      </c>
      <c r="K158" s="31">
        <v>2861.45</v>
      </c>
      <c r="L158" s="31">
        <v>2815</v>
      </c>
      <c r="M158" s="31">
        <v>2.76966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327.8</v>
      </c>
      <c r="D159" s="36">
        <v>326.51666666666665</v>
      </c>
      <c r="E159" s="36">
        <v>324.08333333333331</v>
      </c>
      <c r="F159" s="36">
        <v>320.36666666666667</v>
      </c>
      <c r="G159" s="36">
        <v>317.93333333333334</v>
      </c>
      <c r="H159" s="36">
        <v>330.23333333333329</v>
      </c>
      <c r="I159" s="36">
        <v>332.66666666666669</v>
      </c>
      <c r="J159" s="36">
        <v>336.38333333333327</v>
      </c>
      <c r="K159" s="31">
        <v>328.95</v>
      </c>
      <c r="L159" s="31">
        <v>322.8</v>
      </c>
      <c r="M159" s="31">
        <v>16.80275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403.95</v>
      </c>
      <c r="D160" s="36">
        <v>406.38333333333338</v>
      </c>
      <c r="E160" s="36">
        <v>399.56666666666678</v>
      </c>
      <c r="F160" s="36">
        <v>395.18333333333339</v>
      </c>
      <c r="G160" s="36">
        <v>388.36666666666679</v>
      </c>
      <c r="H160" s="36">
        <v>410.76666666666677</v>
      </c>
      <c r="I160" s="36">
        <v>417.58333333333337</v>
      </c>
      <c r="J160" s="36">
        <v>421.96666666666675</v>
      </c>
      <c r="K160" s="31">
        <v>413.2</v>
      </c>
      <c r="L160" s="31">
        <v>402</v>
      </c>
      <c r="M160" s="31">
        <v>1.8855500000000001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151.75</v>
      </c>
      <c r="D161" s="36">
        <v>151.23333333333332</v>
      </c>
      <c r="E161" s="36">
        <v>150.21666666666664</v>
      </c>
      <c r="F161" s="36">
        <v>148.68333333333331</v>
      </c>
      <c r="G161" s="36">
        <v>147.66666666666663</v>
      </c>
      <c r="H161" s="36">
        <v>152.76666666666665</v>
      </c>
      <c r="I161" s="36">
        <v>153.78333333333336</v>
      </c>
      <c r="J161" s="36">
        <v>155.31666666666666</v>
      </c>
      <c r="K161" s="31">
        <v>152.25</v>
      </c>
      <c r="L161" s="31">
        <v>149.69999999999999</v>
      </c>
      <c r="M161" s="31">
        <v>84.290970000000002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806.95</v>
      </c>
      <c r="D162" s="36">
        <v>810.31666666666661</v>
      </c>
      <c r="E162" s="36">
        <v>801.63333333333321</v>
      </c>
      <c r="F162" s="36">
        <v>796.31666666666661</v>
      </c>
      <c r="G162" s="36">
        <v>787.63333333333321</v>
      </c>
      <c r="H162" s="36">
        <v>815.63333333333321</v>
      </c>
      <c r="I162" s="36">
        <v>824.31666666666661</v>
      </c>
      <c r="J162" s="36">
        <v>829.63333333333321</v>
      </c>
      <c r="K162" s="31">
        <v>819</v>
      </c>
      <c r="L162" s="31">
        <v>805</v>
      </c>
      <c r="M162" s="31">
        <v>2.4912999999999998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4768.25</v>
      </c>
      <c r="D163" s="36">
        <v>4788.583333333333</v>
      </c>
      <c r="E163" s="36">
        <v>4729.6666666666661</v>
      </c>
      <c r="F163" s="36">
        <v>4691.083333333333</v>
      </c>
      <c r="G163" s="36">
        <v>4632.1666666666661</v>
      </c>
      <c r="H163" s="36">
        <v>4827.1666666666661</v>
      </c>
      <c r="I163" s="36">
        <v>4886.0833333333321</v>
      </c>
      <c r="J163" s="36">
        <v>4924.6666666666661</v>
      </c>
      <c r="K163" s="31">
        <v>4847.5</v>
      </c>
      <c r="L163" s="31">
        <v>4750</v>
      </c>
      <c r="M163" s="31">
        <v>0.15895999999999999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1041.8499999999999</v>
      </c>
      <c r="D164" s="36">
        <v>1037.1333333333334</v>
      </c>
      <c r="E164" s="36">
        <v>1029.8166666666668</v>
      </c>
      <c r="F164" s="36">
        <v>1017.7833333333333</v>
      </c>
      <c r="G164" s="36">
        <v>1010.4666666666667</v>
      </c>
      <c r="H164" s="36">
        <v>1049.166666666667</v>
      </c>
      <c r="I164" s="36">
        <v>1056.4833333333336</v>
      </c>
      <c r="J164" s="36">
        <v>1068.5166666666671</v>
      </c>
      <c r="K164" s="31">
        <v>1044.45</v>
      </c>
      <c r="L164" s="31">
        <v>1025.0999999999999</v>
      </c>
      <c r="M164" s="31">
        <v>2.38436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236.95</v>
      </c>
      <c r="D165" s="36">
        <v>236.11666666666667</v>
      </c>
      <c r="E165" s="36">
        <v>232.83333333333334</v>
      </c>
      <c r="F165" s="36">
        <v>228.71666666666667</v>
      </c>
      <c r="G165" s="36">
        <v>225.43333333333334</v>
      </c>
      <c r="H165" s="36">
        <v>240.23333333333335</v>
      </c>
      <c r="I165" s="36">
        <v>243.51666666666665</v>
      </c>
      <c r="J165" s="36">
        <v>247.63333333333335</v>
      </c>
      <c r="K165" s="31">
        <v>239.4</v>
      </c>
      <c r="L165" s="31">
        <v>232</v>
      </c>
      <c r="M165" s="31">
        <v>6.1153899999999997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190.55</v>
      </c>
      <c r="D166" s="36">
        <v>191.29999999999998</v>
      </c>
      <c r="E166" s="36">
        <v>188.49999999999997</v>
      </c>
      <c r="F166" s="36">
        <v>186.45</v>
      </c>
      <c r="G166" s="36">
        <v>183.64999999999998</v>
      </c>
      <c r="H166" s="36">
        <v>193.34999999999997</v>
      </c>
      <c r="I166" s="36">
        <v>196.14999999999998</v>
      </c>
      <c r="J166" s="36">
        <v>198.19999999999996</v>
      </c>
      <c r="K166" s="31">
        <v>194.1</v>
      </c>
      <c r="L166" s="31">
        <v>189.25</v>
      </c>
      <c r="M166" s="31">
        <v>14.28349</v>
      </c>
      <c r="N166" s="1"/>
      <c r="O166" s="1"/>
    </row>
    <row r="167" spans="1:15" ht="12.75" customHeight="1">
      <c r="A167" s="33">
        <v>157</v>
      </c>
      <c r="B167" s="53" t="s">
        <v>848</v>
      </c>
      <c r="C167" s="31">
        <v>725.55</v>
      </c>
      <c r="D167" s="36">
        <v>725.81666666666661</v>
      </c>
      <c r="E167" s="36">
        <v>721.73333333333323</v>
      </c>
      <c r="F167" s="36">
        <v>717.91666666666663</v>
      </c>
      <c r="G167" s="36">
        <v>713.83333333333326</v>
      </c>
      <c r="H167" s="36">
        <v>729.63333333333321</v>
      </c>
      <c r="I167" s="36">
        <v>733.7166666666667</v>
      </c>
      <c r="J167" s="36">
        <v>737.53333333333319</v>
      </c>
      <c r="K167" s="31">
        <v>729.9</v>
      </c>
      <c r="L167" s="31">
        <v>722</v>
      </c>
      <c r="M167" s="31">
        <v>1.7945500000000001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424.3</v>
      </c>
      <c r="D168" s="36">
        <v>421.81666666666666</v>
      </c>
      <c r="E168" s="36">
        <v>417.43333333333334</v>
      </c>
      <c r="F168" s="36">
        <v>410.56666666666666</v>
      </c>
      <c r="G168" s="36">
        <v>406.18333333333334</v>
      </c>
      <c r="H168" s="36">
        <v>428.68333333333334</v>
      </c>
      <c r="I168" s="36">
        <v>433.06666666666666</v>
      </c>
      <c r="J168" s="36">
        <v>439.93333333333334</v>
      </c>
      <c r="K168" s="31">
        <v>426.2</v>
      </c>
      <c r="L168" s="31">
        <v>414.95</v>
      </c>
      <c r="M168" s="31">
        <v>11.871370000000001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190.5</v>
      </c>
      <c r="D169" s="36">
        <v>191.29999999999998</v>
      </c>
      <c r="E169" s="36">
        <v>187.09999999999997</v>
      </c>
      <c r="F169" s="36">
        <v>183.7</v>
      </c>
      <c r="G169" s="36">
        <v>179.49999999999997</v>
      </c>
      <c r="H169" s="36">
        <v>194.69999999999996</v>
      </c>
      <c r="I169" s="36">
        <v>198.89999999999995</v>
      </c>
      <c r="J169" s="36">
        <v>202.29999999999995</v>
      </c>
      <c r="K169" s="31">
        <v>195.5</v>
      </c>
      <c r="L169" s="31">
        <v>187.9</v>
      </c>
      <c r="M169" s="31">
        <v>291.75092000000001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1130.05</v>
      </c>
      <c r="D170" s="36">
        <v>1125.5833333333333</v>
      </c>
      <c r="E170" s="36">
        <v>1106.4666666666665</v>
      </c>
      <c r="F170" s="36">
        <v>1082.8833333333332</v>
      </c>
      <c r="G170" s="36">
        <v>1063.7666666666664</v>
      </c>
      <c r="H170" s="36">
        <v>1149.1666666666665</v>
      </c>
      <c r="I170" s="36">
        <v>1168.2833333333333</v>
      </c>
      <c r="J170" s="36">
        <v>1191.8666666666666</v>
      </c>
      <c r="K170" s="31">
        <v>1144.7</v>
      </c>
      <c r="L170" s="31">
        <v>1102</v>
      </c>
      <c r="M170" s="31">
        <v>0.52795999999999998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160</v>
      </c>
      <c r="D171" s="36">
        <v>159.69999999999999</v>
      </c>
      <c r="E171" s="36">
        <v>157.99999999999997</v>
      </c>
      <c r="F171" s="36">
        <v>155.99999999999997</v>
      </c>
      <c r="G171" s="36">
        <v>154.29999999999995</v>
      </c>
      <c r="H171" s="36">
        <v>161.69999999999999</v>
      </c>
      <c r="I171" s="36">
        <v>163.40000000000003</v>
      </c>
      <c r="J171" s="36">
        <v>165.4</v>
      </c>
      <c r="K171" s="31">
        <v>161.4</v>
      </c>
      <c r="L171" s="31">
        <v>157.69999999999999</v>
      </c>
      <c r="M171" s="31">
        <v>214.35176999999999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2813.15</v>
      </c>
      <c r="D172" s="36">
        <v>2812.4166666666665</v>
      </c>
      <c r="E172" s="36">
        <v>2783.7333333333331</v>
      </c>
      <c r="F172" s="36">
        <v>2754.3166666666666</v>
      </c>
      <c r="G172" s="36">
        <v>2725.6333333333332</v>
      </c>
      <c r="H172" s="36">
        <v>2841.833333333333</v>
      </c>
      <c r="I172" s="36">
        <v>2870.5166666666664</v>
      </c>
      <c r="J172" s="36">
        <v>2899.9333333333329</v>
      </c>
      <c r="K172" s="31">
        <v>2841.1</v>
      </c>
      <c r="L172" s="31">
        <v>2783</v>
      </c>
      <c r="M172" s="31">
        <v>0.18709999999999999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3519.95</v>
      </c>
      <c r="D173" s="36">
        <v>3531.1666666666665</v>
      </c>
      <c r="E173" s="36">
        <v>3474.333333333333</v>
      </c>
      <c r="F173" s="36">
        <v>3428.7166666666667</v>
      </c>
      <c r="G173" s="36">
        <v>3371.8833333333332</v>
      </c>
      <c r="H173" s="36">
        <v>3576.7833333333328</v>
      </c>
      <c r="I173" s="36">
        <v>3633.6166666666659</v>
      </c>
      <c r="J173" s="36">
        <v>3679.2333333333327</v>
      </c>
      <c r="K173" s="31">
        <v>3588</v>
      </c>
      <c r="L173" s="31">
        <v>3485.55</v>
      </c>
      <c r="M173" s="31">
        <v>0.10865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304.75</v>
      </c>
      <c r="D174" s="36">
        <v>306.36666666666662</v>
      </c>
      <c r="E174" s="36">
        <v>302.08333333333326</v>
      </c>
      <c r="F174" s="36">
        <v>299.41666666666663</v>
      </c>
      <c r="G174" s="36">
        <v>295.13333333333327</v>
      </c>
      <c r="H174" s="36">
        <v>309.03333333333325</v>
      </c>
      <c r="I174" s="36">
        <v>313.31666666666666</v>
      </c>
      <c r="J174" s="36">
        <v>315.98333333333323</v>
      </c>
      <c r="K174" s="31">
        <v>310.64999999999998</v>
      </c>
      <c r="L174" s="31">
        <v>303.7</v>
      </c>
      <c r="M174" s="31">
        <v>6.2028600000000003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1908.7</v>
      </c>
      <c r="D175" s="36">
        <v>1919.2666666666667</v>
      </c>
      <c r="E175" s="36">
        <v>1875.4833333333333</v>
      </c>
      <c r="F175" s="36">
        <v>1842.2666666666667</v>
      </c>
      <c r="G175" s="36">
        <v>1798.4833333333333</v>
      </c>
      <c r="H175" s="36">
        <v>1952.4833333333333</v>
      </c>
      <c r="I175" s="36">
        <v>1996.2666666666667</v>
      </c>
      <c r="J175" s="36">
        <v>2029.4833333333333</v>
      </c>
      <c r="K175" s="31">
        <v>1963.05</v>
      </c>
      <c r="L175" s="31">
        <v>1886.05</v>
      </c>
      <c r="M175" s="31">
        <v>1.89506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2201.75</v>
      </c>
      <c r="D176" s="36">
        <v>2182.9166666666665</v>
      </c>
      <c r="E176" s="36">
        <v>2106.833333333333</v>
      </c>
      <c r="F176" s="36">
        <v>2011.9166666666665</v>
      </c>
      <c r="G176" s="36">
        <v>1935.833333333333</v>
      </c>
      <c r="H176" s="36">
        <v>2277.833333333333</v>
      </c>
      <c r="I176" s="36">
        <v>2353.9166666666661</v>
      </c>
      <c r="J176" s="36">
        <v>2448.833333333333</v>
      </c>
      <c r="K176" s="31">
        <v>2259</v>
      </c>
      <c r="L176" s="31">
        <v>2088</v>
      </c>
      <c r="M176" s="31">
        <v>9.6656499999999994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879.65</v>
      </c>
      <c r="D177" s="36">
        <v>877.1</v>
      </c>
      <c r="E177" s="36">
        <v>868.2</v>
      </c>
      <c r="F177" s="36">
        <v>856.75</v>
      </c>
      <c r="G177" s="36">
        <v>847.85</v>
      </c>
      <c r="H177" s="36">
        <v>888.55000000000007</v>
      </c>
      <c r="I177" s="36">
        <v>897.44999999999993</v>
      </c>
      <c r="J177" s="36">
        <v>908.90000000000009</v>
      </c>
      <c r="K177" s="31">
        <v>886</v>
      </c>
      <c r="L177" s="31">
        <v>865.65</v>
      </c>
      <c r="M177" s="31">
        <v>14.569900000000001</v>
      </c>
      <c r="N177" s="1"/>
      <c r="O177" s="1"/>
    </row>
    <row r="178" spans="1:15" ht="12.75" customHeight="1">
      <c r="A178" s="33">
        <v>168</v>
      </c>
      <c r="B178" s="53" t="s">
        <v>853</v>
      </c>
      <c r="C178" s="31">
        <v>995.15</v>
      </c>
      <c r="D178" s="36">
        <v>992.7833333333333</v>
      </c>
      <c r="E178" s="36">
        <v>980.61666666666656</v>
      </c>
      <c r="F178" s="36">
        <v>966.08333333333326</v>
      </c>
      <c r="G178" s="36">
        <v>953.91666666666652</v>
      </c>
      <c r="H178" s="36">
        <v>1007.3166666666666</v>
      </c>
      <c r="I178" s="36">
        <v>1019.4833333333333</v>
      </c>
      <c r="J178" s="36">
        <v>1034.0166666666667</v>
      </c>
      <c r="K178" s="31">
        <v>1004.95</v>
      </c>
      <c r="L178" s="31">
        <v>978.25</v>
      </c>
      <c r="M178" s="31">
        <v>3.4766400000000002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1537.95</v>
      </c>
      <c r="D179" s="36">
        <v>1546.2833333333335</v>
      </c>
      <c r="E179" s="36">
        <v>1526.7166666666672</v>
      </c>
      <c r="F179" s="36">
        <v>1515.4833333333336</v>
      </c>
      <c r="G179" s="36">
        <v>1495.9166666666672</v>
      </c>
      <c r="H179" s="36">
        <v>1557.5166666666671</v>
      </c>
      <c r="I179" s="36">
        <v>1577.0833333333333</v>
      </c>
      <c r="J179" s="36">
        <v>1588.3166666666671</v>
      </c>
      <c r="K179" s="31">
        <v>1565.85</v>
      </c>
      <c r="L179" s="31">
        <v>1535.05</v>
      </c>
      <c r="M179" s="31">
        <v>0.97660000000000002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86.3</v>
      </c>
      <c r="D180" s="36">
        <v>85.95</v>
      </c>
      <c r="E180" s="36">
        <v>84.9</v>
      </c>
      <c r="F180" s="36">
        <v>83.5</v>
      </c>
      <c r="G180" s="36">
        <v>82.45</v>
      </c>
      <c r="H180" s="36">
        <v>87.350000000000009</v>
      </c>
      <c r="I180" s="36">
        <v>88.399999999999991</v>
      </c>
      <c r="J180" s="36">
        <v>89.800000000000011</v>
      </c>
      <c r="K180" s="31">
        <v>87</v>
      </c>
      <c r="L180" s="31">
        <v>84.55</v>
      </c>
      <c r="M180" s="31">
        <v>391.05540999999999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1187.8499999999999</v>
      </c>
      <c r="D181" s="36">
        <v>1190.2666666666667</v>
      </c>
      <c r="E181" s="36">
        <v>1170.5833333333333</v>
      </c>
      <c r="F181" s="36">
        <v>1153.3166666666666</v>
      </c>
      <c r="G181" s="36">
        <v>1133.6333333333332</v>
      </c>
      <c r="H181" s="36">
        <v>1207.5333333333333</v>
      </c>
      <c r="I181" s="36">
        <v>1227.2166666666667</v>
      </c>
      <c r="J181" s="36">
        <v>1244.4833333333333</v>
      </c>
      <c r="K181" s="31">
        <v>1209.95</v>
      </c>
      <c r="L181" s="31">
        <v>1173</v>
      </c>
      <c r="M181" s="31">
        <v>1.53271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2196.4</v>
      </c>
      <c r="D182" s="36">
        <v>2205.9166666666665</v>
      </c>
      <c r="E182" s="36">
        <v>2171.833333333333</v>
      </c>
      <c r="F182" s="36">
        <v>2147.2666666666664</v>
      </c>
      <c r="G182" s="36">
        <v>2113.1833333333329</v>
      </c>
      <c r="H182" s="36">
        <v>2230.4833333333331</v>
      </c>
      <c r="I182" s="36">
        <v>2264.5666666666662</v>
      </c>
      <c r="J182" s="36">
        <v>2289.1333333333332</v>
      </c>
      <c r="K182" s="31">
        <v>2240</v>
      </c>
      <c r="L182" s="31">
        <v>2181.35</v>
      </c>
      <c r="M182" s="31">
        <v>0.63673999999999997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542</v>
      </c>
      <c r="D183" s="36">
        <v>546.36666666666667</v>
      </c>
      <c r="E183" s="36">
        <v>532.73333333333335</v>
      </c>
      <c r="F183" s="36">
        <v>523.4666666666667</v>
      </c>
      <c r="G183" s="36">
        <v>509.83333333333337</v>
      </c>
      <c r="H183" s="36">
        <v>555.63333333333333</v>
      </c>
      <c r="I183" s="36">
        <v>569.26666666666677</v>
      </c>
      <c r="J183" s="36">
        <v>578.5333333333333</v>
      </c>
      <c r="K183" s="31">
        <v>560</v>
      </c>
      <c r="L183" s="31">
        <v>537.1</v>
      </c>
      <c r="M183" s="31">
        <v>1.7607999999999999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1141.3</v>
      </c>
      <c r="D184" s="36">
        <v>1147.5833333333333</v>
      </c>
      <c r="E184" s="36">
        <v>1125.5166666666664</v>
      </c>
      <c r="F184" s="36">
        <v>1109.7333333333331</v>
      </c>
      <c r="G184" s="36">
        <v>1087.6666666666663</v>
      </c>
      <c r="H184" s="36">
        <v>1163.3666666666666</v>
      </c>
      <c r="I184" s="36">
        <v>1185.4333333333336</v>
      </c>
      <c r="J184" s="36">
        <v>1201.2166666666667</v>
      </c>
      <c r="K184" s="31">
        <v>1169.6500000000001</v>
      </c>
      <c r="L184" s="31">
        <v>1131.8</v>
      </c>
      <c r="M184" s="31">
        <v>15.08578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838</v>
      </c>
      <c r="D185" s="36">
        <v>836.61666666666667</v>
      </c>
      <c r="E185" s="36">
        <v>825.48333333333335</v>
      </c>
      <c r="F185" s="36">
        <v>812.9666666666667</v>
      </c>
      <c r="G185" s="36">
        <v>801.83333333333337</v>
      </c>
      <c r="H185" s="36">
        <v>849.13333333333333</v>
      </c>
      <c r="I185" s="36">
        <v>860.26666666666677</v>
      </c>
      <c r="J185" s="36">
        <v>872.7833333333333</v>
      </c>
      <c r="K185" s="31">
        <v>847.75</v>
      </c>
      <c r="L185" s="31">
        <v>824.1</v>
      </c>
      <c r="M185" s="31">
        <v>4.6350899999999999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2210.9</v>
      </c>
      <c r="D186" s="36">
        <v>2205.3333333333335</v>
      </c>
      <c r="E186" s="36">
        <v>2175.6166666666668</v>
      </c>
      <c r="F186" s="36">
        <v>2140.3333333333335</v>
      </c>
      <c r="G186" s="36">
        <v>2110.6166666666668</v>
      </c>
      <c r="H186" s="36">
        <v>2240.6166666666668</v>
      </c>
      <c r="I186" s="36">
        <v>2270.333333333333</v>
      </c>
      <c r="J186" s="36">
        <v>2305.6166666666668</v>
      </c>
      <c r="K186" s="31">
        <v>2235.0500000000002</v>
      </c>
      <c r="L186" s="31">
        <v>2170.0500000000002</v>
      </c>
      <c r="M186" s="31">
        <v>8.1826799999999995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404.05</v>
      </c>
      <c r="D187" s="36">
        <v>406.3</v>
      </c>
      <c r="E187" s="36">
        <v>398.5</v>
      </c>
      <c r="F187" s="36">
        <v>392.95</v>
      </c>
      <c r="G187" s="36">
        <v>385.15</v>
      </c>
      <c r="H187" s="36">
        <v>411.85</v>
      </c>
      <c r="I187" s="36">
        <v>419.65000000000009</v>
      </c>
      <c r="J187" s="36">
        <v>425.20000000000005</v>
      </c>
      <c r="K187" s="31">
        <v>414.1</v>
      </c>
      <c r="L187" s="31">
        <v>400.75</v>
      </c>
      <c r="M187" s="31">
        <v>9.0092999999999996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552.20000000000005</v>
      </c>
      <c r="D188" s="36">
        <v>550.51666666666665</v>
      </c>
      <c r="E188" s="36">
        <v>532.23333333333335</v>
      </c>
      <c r="F188" s="36">
        <v>512.26666666666665</v>
      </c>
      <c r="G188" s="36">
        <v>493.98333333333335</v>
      </c>
      <c r="H188" s="36">
        <v>570.48333333333335</v>
      </c>
      <c r="I188" s="36">
        <v>588.76666666666665</v>
      </c>
      <c r="J188" s="36">
        <v>608.73333333333335</v>
      </c>
      <c r="K188" s="31">
        <v>568.79999999999995</v>
      </c>
      <c r="L188" s="31">
        <v>530.54999999999995</v>
      </c>
      <c r="M188" s="31">
        <v>37.943849999999998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2068.5500000000002</v>
      </c>
      <c r="D189" s="36">
        <v>2061.2833333333333</v>
      </c>
      <c r="E189" s="36">
        <v>2048.1166666666668</v>
      </c>
      <c r="F189" s="36">
        <v>2027.6833333333334</v>
      </c>
      <c r="G189" s="36">
        <v>2014.5166666666669</v>
      </c>
      <c r="H189" s="36">
        <v>2081.7166666666667</v>
      </c>
      <c r="I189" s="36">
        <v>2094.8833333333337</v>
      </c>
      <c r="J189" s="36">
        <v>2115.3166666666666</v>
      </c>
      <c r="K189" s="31">
        <v>2074.4499999999998</v>
      </c>
      <c r="L189" s="31">
        <v>2040.85</v>
      </c>
      <c r="M189" s="31">
        <v>3.2532199999999998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969.8</v>
      </c>
      <c r="D190" s="36">
        <v>963.93333333333339</v>
      </c>
      <c r="E190" s="36">
        <v>951.86666666666679</v>
      </c>
      <c r="F190" s="36">
        <v>933.93333333333339</v>
      </c>
      <c r="G190" s="36">
        <v>921.86666666666679</v>
      </c>
      <c r="H190" s="36">
        <v>981.86666666666679</v>
      </c>
      <c r="I190" s="36">
        <v>993.93333333333339</v>
      </c>
      <c r="J190" s="36">
        <v>1011.8666666666668</v>
      </c>
      <c r="K190" s="31">
        <v>976</v>
      </c>
      <c r="L190" s="31">
        <v>946</v>
      </c>
      <c r="M190" s="31">
        <v>4.34253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412.2</v>
      </c>
      <c r="D191" s="36">
        <v>414.40000000000003</v>
      </c>
      <c r="E191" s="36">
        <v>406.10000000000008</v>
      </c>
      <c r="F191" s="36">
        <v>400.00000000000006</v>
      </c>
      <c r="G191" s="36">
        <v>391.7000000000001</v>
      </c>
      <c r="H191" s="36">
        <v>420.50000000000006</v>
      </c>
      <c r="I191" s="36">
        <v>428.8</v>
      </c>
      <c r="J191" s="36">
        <v>434.90000000000003</v>
      </c>
      <c r="K191" s="31">
        <v>422.7</v>
      </c>
      <c r="L191" s="31">
        <v>408.3</v>
      </c>
      <c r="M191" s="31">
        <v>2.2502499999999999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2339.75</v>
      </c>
      <c r="D192" s="36">
        <v>2342.9333333333334</v>
      </c>
      <c r="E192" s="36">
        <v>2296.8666666666668</v>
      </c>
      <c r="F192" s="36">
        <v>2253.9833333333336</v>
      </c>
      <c r="G192" s="36">
        <v>2207.916666666667</v>
      </c>
      <c r="H192" s="36">
        <v>2385.8166666666666</v>
      </c>
      <c r="I192" s="36">
        <v>2431.8833333333332</v>
      </c>
      <c r="J192" s="36">
        <v>2474.7666666666664</v>
      </c>
      <c r="K192" s="31">
        <v>2389</v>
      </c>
      <c r="L192" s="31">
        <v>2300.0500000000002</v>
      </c>
      <c r="M192" s="31">
        <v>0.38807000000000003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774.9</v>
      </c>
      <c r="D193" s="36">
        <v>775.33333333333337</v>
      </c>
      <c r="E193" s="36">
        <v>769.56666666666672</v>
      </c>
      <c r="F193" s="36">
        <v>764.23333333333335</v>
      </c>
      <c r="G193" s="36">
        <v>758.4666666666667</v>
      </c>
      <c r="H193" s="36">
        <v>780.66666666666674</v>
      </c>
      <c r="I193" s="36">
        <v>786.43333333333339</v>
      </c>
      <c r="J193" s="36">
        <v>791.76666666666677</v>
      </c>
      <c r="K193" s="31">
        <v>781.1</v>
      </c>
      <c r="L193" s="31">
        <v>770</v>
      </c>
      <c r="M193" s="31">
        <v>1.2887900000000001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356.5</v>
      </c>
      <c r="D194" s="36">
        <v>355.48333333333335</v>
      </c>
      <c r="E194" s="36">
        <v>350.26666666666671</v>
      </c>
      <c r="F194" s="36">
        <v>344.03333333333336</v>
      </c>
      <c r="G194" s="36">
        <v>338.81666666666672</v>
      </c>
      <c r="H194" s="36">
        <v>361.7166666666667</v>
      </c>
      <c r="I194" s="36">
        <v>366.93333333333339</v>
      </c>
      <c r="J194" s="36">
        <v>373.16666666666669</v>
      </c>
      <c r="K194" s="31">
        <v>360.7</v>
      </c>
      <c r="L194" s="31">
        <v>349.25</v>
      </c>
      <c r="M194" s="31">
        <v>5.0741300000000003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3371.95</v>
      </c>
      <c r="D195" s="36">
        <v>3373.6666666666665</v>
      </c>
      <c r="E195" s="36">
        <v>3305.3833333333332</v>
      </c>
      <c r="F195" s="36">
        <v>3238.8166666666666</v>
      </c>
      <c r="G195" s="36">
        <v>3170.5333333333333</v>
      </c>
      <c r="H195" s="36">
        <v>3440.2333333333331</v>
      </c>
      <c r="I195" s="36">
        <v>3508.5166666666669</v>
      </c>
      <c r="J195" s="36">
        <v>3575.083333333333</v>
      </c>
      <c r="K195" s="31">
        <v>3441.95</v>
      </c>
      <c r="L195" s="31">
        <v>3307.1</v>
      </c>
      <c r="M195" s="31">
        <v>1.9509700000000001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515.20000000000005</v>
      </c>
      <c r="D196" s="36">
        <v>512.30000000000007</v>
      </c>
      <c r="E196" s="36">
        <v>508.25000000000011</v>
      </c>
      <c r="F196" s="36">
        <v>501.30000000000007</v>
      </c>
      <c r="G196" s="36">
        <v>497.25000000000011</v>
      </c>
      <c r="H196" s="36">
        <v>519.25000000000011</v>
      </c>
      <c r="I196" s="36">
        <v>523.30000000000007</v>
      </c>
      <c r="J196" s="36">
        <v>530.25000000000011</v>
      </c>
      <c r="K196" s="31">
        <v>516.35</v>
      </c>
      <c r="L196" s="31">
        <v>505.35</v>
      </c>
      <c r="M196" s="31">
        <v>14.264329999999999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772.25</v>
      </c>
      <c r="D197" s="36">
        <v>765.11666666666667</v>
      </c>
      <c r="E197" s="36">
        <v>755.23333333333335</v>
      </c>
      <c r="F197" s="36">
        <v>738.2166666666667</v>
      </c>
      <c r="G197" s="36">
        <v>728.33333333333337</v>
      </c>
      <c r="H197" s="36">
        <v>782.13333333333333</v>
      </c>
      <c r="I197" s="36">
        <v>792.01666666666677</v>
      </c>
      <c r="J197" s="36">
        <v>809.0333333333333</v>
      </c>
      <c r="K197" s="31">
        <v>775</v>
      </c>
      <c r="L197" s="31">
        <v>748.1</v>
      </c>
      <c r="M197" s="31">
        <v>11.7643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156.75</v>
      </c>
      <c r="D198" s="36">
        <v>156.28333333333333</v>
      </c>
      <c r="E198" s="36">
        <v>153.66666666666666</v>
      </c>
      <c r="F198" s="36">
        <v>150.58333333333331</v>
      </c>
      <c r="G198" s="36">
        <v>147.96666666666664</v>
      </c>
      <c r="H198" s="36">
        <v>159.36666666666667</v>
      </c>
      <c r="I198" s="36">
        <v>161.98333333333335</v>
      </c>
      <c r="J198" s="36">
        <v>165.06666666666669</v>
      </c>
      <c r="K198" s="31">
        <v>158.9</v>
      </c>
      <c r="L198" s="31">
        <v>153.19999999999999</v>
      </c>
      <c r="M198" s="31">
        <v>22.992709999999999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288.95</v>
      </c>
      <c r="D199" s="36">
        <v>290.41666666666669</v>
      </c>
      <c r="E199" s="36">
        <v>283.83333333333337</v>
      </c>
      <c r="F199" s="36">
        <v>278.7166666666667</v>
      </c>
      <c r="G199" s="36">
        <v>272.13333333333338</v>
      </c>
      <c r="H199" s="36">
        <v>295.53333333333336</v>
      </c>
      <c r="I199" s="36">
        <v>302.11666666666673</v>
      </c>
      <c r="J199" s="36">
        <v>307.23333333333335</v>
      </c>
      <c r="K199" s="31">
        <v>297</v>
      </c>
      <c r="L199" s="31">
        <v>285.3</v>
      </c>
      <c r="M199" s="31">
        <v>65.523380000000003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318.7</v>
      </c>
      <c r="D200" s="36">
        <v>320.58333333333331</v>
      </c>
      <c r="E200" s="36">
        <v>311.21666666666664</v>
      </c>
      <c r="F200" s="36">
        <v>303.73333333333335</v>
      </c>
      <c r="G200" s="36">
        <v>294.36666666666667</v>
      </c>
      <c r="H200" s="36">
        <v>328.06666666666661</v>
      </c>
      <c r="I200" s="36">
        <v>337.43333333333328</v>
      </c>
      <c r="J200" s="36">
        <v>344.91666666666657</v>
      </c>
      <c r="K200" s="31">
        <v>329.95</v>
      </c>
      <c r="L200" s="31">
        <v>313.10000000000002</v>
      </c>
      <c r="M200" s="31">
        <v>24.304290000000002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1845.45</v>
      </c>
      <c r="D201" s="36">
        <v>1834.6166666666668</v>
      </c>
      <c r="E201" s="36">
        <v>1790.4333333333336</v>
      </c>
      <c r="F201" s="36">
        <v>1735.4166666666667</v>
      </c>
      <c r="G201" s="36">
        <v>1691.2333333333336</v>
      </c>
      <c r="H201" s="36">
        <v>1889.6333333333337</v>
      </c>
      <c r="I201" s="36">
        <v>1933.8166666666671</v>
      </c>
      <c r="J201" s="36">
        <v>1988.8333333333337</v>
      </c>
      <c r="K201" s="31">
        <v>1878.8</v>
      </c>
      <c r="L201" s="31">
        <v>1779.6</v>
      </c>
      <c r="M201" s="31">
        <v>5.5737500000000004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892.65</v>
      </c>
      <c r="D202" s="36">
        <v>893.5333333333333</v>
      </c>
      <c r="E202" s="36">
        <v>886.16666666666663</v>
      </c>
      <c r="F202" s="36">
        <v>879.68333333333328</v>
      </c>
      <c r="G202" s="36">
        <v>872.31666666666661</v>
      </c>
      <c r="H202" s="36">
        <v>900.01666666666665</v>
      </c>
      <c r="I202" s="36">
        <v>907.38333333333344</v>
      </c>
      <c r="J202" s="36">
        <v>913.86666666666667</v>
      </c>
      <c r="K202" s="31">
        <v>900.9</v>
      </c>
      <c r="L202" s="31">
        <v>887.05</v>
      </c>
      <c r="M202" s="31">
        <v>2.7210899999999998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1390.7</v>
      </c>
      <c r="D203" s="36">
        <v>1383.3833333333332</v>
      </c>
      <c r="E203" s="36">
        <v>1372.7166666666665</v>
      </c>
      <c r="F203" s="36">
        <v>1354.7333333333333</v>
      </c>
      <c r="G203" s="36">
        <v>1344.0666666666666</v>
      </c>
      <c r="H203" s="36">
        <v>1401.3666666666663</v>
      </c>
      <c r="I203" s="36">
        <v>1412.0333333333333</v>
      </c>
      <c r="J203" s="36">
        <v>1430.0166666666662</v>
      </c>
      <c r="K203" s="31">
        <v>1394.05</v>
      </c>
      <c r="L203" s="31">
        <v>1365.4</v>
      </c>
      <c r="M203" s="31">
        <v>13.537739999999999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1492.1</v>
      </c>
      <c r="D204" s="36">
        <v>1488.7166666666665</v>
      </c>
      <c r="E204" s="36">
        <v>1469.4333333333329</v>
      </c>
      <c r="F204" s="36">
        <v>1446.7666666666664</v>
      </c>
      <c r="G204" s="36">
        <v>1427.4833333333329</v>
      </c>
      <c r="H204" s="36">
        <v>1511.383333333333</v>
      </c>
      <c r="I204" s="36">
        <v>1530.6666666666663</v>
      </c>
      <c r="J204" s="36">
        <v>1553.333333333333</v>
      </c>
      <c r="K204" s="31">
        <v>1508</v>
      </c>
      <c r="L204" s="31">
        <v>1466.05</v>
      </c>
      <c r="M204" s="31">
        <v>43.689140000000002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3418.9</v>
      </c>
      <c r="D205" s="36">
        <v>3409.1</v>
      </c>
      <c r="E205" s="36">
        <v>3373.2</v>
      </c>
      <c r="F205" s="36">
        <v>3327.5</v>
      </c>
      <c r="G205" s="36">
        <v>3291.6</v>
      </c>
      <c r="H205" s="36">
        <v>3454.7999999999997</v>
      </c>
      <c r="I205" s="36">
        <v>3490.7000000000003</v>
      </c>
      <c r="J205" s="36">
        <v>3536.3999999999996</v>
      </c>
      <c r="K205" s="31">
        <v>3445</v>
      </c>
      <c r="L205" s="31">
        <v>3363.4</v>
      </c>
      <c r="M205" s="31">
        <v>4.6072899999999999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1655.95</v>
      </c>
      <c r="D206" s="36">
        <v>1652.4333333333334</v>
      </c>
      <c r="E206" s="36">
        <v>1644.9166666666667</v>
      </c>
      <c r="F206" s="36">
        <v>1633.8833333333334</v>
      </c>
      <c r="G206" s="36">
        <v>1626.3666666666668</v>
      </c>
      <c r="H206" s="36">
        <v>1663.4666666666667</v>
      </c>
      <c r="I206" s="36">
        <v>1670.9833333333331</v>
      </c>
      <c r="J206" s="36">
        <v>1682.0166666666667</v>
      </c>
      <c r="K206" s="31">
        <v>1659.95</v>
      </c>
      <c r="L206" s="31">
        <v>1641.4</v>
      </c>
      <c r="M206" s="31">
        <v>80.579120000000003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644.95000000000005</v>
      </c>
      <c r="D207" s="36">
        <v>645.58333333333337</v>
      </c>
      <c r="E207" s="36">
        <v>640.81666666666672</v>
      </c>
      <c r="F207" s="36">
        <v>636.68333333333339</v>
      </c>
      <c r="G207" s="36">
        <v>631.91666666666674</v>
      </c>
      <c r="H207" s="36">
        <v>649.7166666666667</v>
      </c>
      <c r="I207" s="36">
        <v>654.48333333333335</v>
      </c>
      <c r="J207" s="36">
        <v>658.61666666666667</v>
      </c>
      <c r="K207" s="31">
        <v>650.35</v>
      </c>
      <c r="L207" s="31">
        <v>641.45000000000005</v>
      </c>
      <c r="M207" s="31">
        <v>32.884720000000002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4138.05</v>
      </c>
      <c r="D208" s="36">
        <v>4133.7166666666662</v>
      </c>
      <c r="E208" s="36">
        <v>4090.4333333333325</v>
      </c>
      <c r="F208" s="36">
        <v>4042.8166666666662</v>
      </c>
      <c r="G208" s="36">
        <v>3999.5333333333324</v>
      </c>
      <c r="H208" s="36">
        <v>4181.3333333333321</v>
      </c>
      <c r="I208" s="36">
        <v>4224.6166666666668</v>
      </c>
      <c r="J208" s="36">
        <v>4272.2333333333327</v>
      </c>
      <c r="K208" s="31">
        <v>4177</v>
      </c>
      <c r="L208" s="31">
        <v>4086.1</v>
      </c>
      <c r="M208" s="31">
        <v>5.11944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89</v>
      </c>
      <c r="D209" s="36">
        <v>89.3</v>
      </c>
      <c r="E209" s="36">
        <v>87.8</v>
      </c>
      <c r="F209" s="36">
        <v>86.6</v>
      </c>
      <c r="G209" s="36">
        <v>85.1</v>
      </c>
      <c r="H209" s="36">
        <v>90.5</v>
      </c>
      <c r="I209" s="36">
        <v>92</v>
      </c>
      <c r="J209" s="36">
        <v>93.2</v>
      </c>
      <c r="K209" s="31">
        <v>90.8</v>
      </c>
      <c r="L209" s="31">
        <v>88.1</v>
      </c>
      <c r="M209" s="31">
        <v>175.82934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297.10000000000002</v>
      </c>
      <c r="D210" s="36">
        <v>297.65000000000003</v>
      </c>
      <c r="E210" s="36">
        <v>294.05000000000007</v>
      </c>
      <c r="F210" s="36">
        <v>291.00000000000006</v>
      </c>
      <c r="G210" s="36">
        <v>287.40000000000009</v>
      </c>
      <c r="H210" s="36">
        <v>300.70000000000005</v>
      </c>
      <c r="I210" s="36">
        <v>304.30000000000007</v>
      </c>
      <c r="J210" s="36">
        <v>307.35000000000002</v>
      </c>
      <c r="K210" s="31">
        <v>301.25</v>
      </c>
      <c r="L210" s="31">
        <v>294.60000000000002</v>
      </c>
      <c r="M210" s="31">
        <v>2.0714199999999998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580.04999999999995</v>
      </c>
      <c r="D211" s="36">
        <v>577.56666666666661</v>
      </c>
      <c r="E211" s="36">
        <v>573.13333333333321</v>
      </c>
      <c r="F211" s="36">
        <v>566.21666666666658</v>
      </c>
      <c r="G211" s="36">
        <v>561.78333333333319</v>
      </c>
      <c r="H211" s="36">
        <v>584.48333333333323</v>
      </c>
      <c r="I211" s="36">
        <v>588.91666666666663</v>
      </c>
      <c r="J211" s="36">
        <v>595.83333333333326</v>
      </c>
      <c r="K211" s="31">
        <v>582</v>
      </c>
      <c r="L211" s="31">
        <v>570.65</v>
      </c>
      <c r="M211" s="31">
        <v>24.08792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978.9</v>
      </c>
      <c r="D212" s="36">
        <v>978.58333333333337</v>
      </c>
      <c r="E212" s="36">
        <v>971.31666666666672</v>
      </c>
      <c r="F212" s="36">
        <v>963.73333333333335</v>
      </c>
      <c r="G212" s="36">
        <v>956.4666666666667</v>
      </c>
      <c r="H212" s="36">
        <v>986.16666666666674</v>
      </c>
      <c r="I212" s="36">
        <v>993.43333333333339</v>
      </c>
      <c r="J212" s="36">
        <v>1001.0166666666668</v>
      </c>
      <c r="K212" s="31">
        <v>985.85</v>
      </c>
      <c r="L212" s="31">
        <v>971</v>
      </c>
      <c r="M212" s="31">
        <v>0.16880000000000001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3017.3</v>
      </c>
      <c r="D213" s="36">
        <v>3006.9833333333336</v>
      </c>
      <c r="E213" s="36">
        <v>2988.4666666666672</v>
      </c>
      <c r="F213" s="36">
        <v>2959.6333333333337</v>
      </c>
      <c r="G213" s="36">
        <v>2941.1166666666672</v>
      </c>
      <c r="H213" s="36">
        <v>3035.8166666666671</v>
      </c>
      <c r="I213" s="36">
        <v>3054.3333333333335</v>
      </c>
      <c r="J213" s="36">
        <v>3083.166666666667</v>
      </c>
      <c r="K213" s="31">
        <v>3025.5</v>
      </c>
      <c r="L213" s="31">
        <v>2978.15</v>
      </c>
      <c r="M213" s="31">
        <v>12.48563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269.45</v>
      </c>
      <c r="D214" s="36">
        <v>268</v>
      </c>
      <c r="E214" s="36">
        <v>264.45</v>
      </c>
      <c r="F214" s="36">
        <v>259.45</v>
      </c>
      <c r="G214" s="36">
        <v>255.89999999999998</v>
      </c>
      <c r="H214" s="36">
        <v>273</v>
      </c>
      <c r="I214" s="36">
        <v>276.54999999999995</v>
      </c>
      <c r="J214" s="36">
        <v>281.55</v>
      </c>
      <c r="K214" s="31">
        <v>271.55</v>
      </c>
      <c r="L214" s="31">
        <v>263</v>
      </c>
      <c r="M214" s="31">
        <v>70.336590000000001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430.7</v>
      </c>
      <c r="D215" s="36">
        <v>430.95</v>
      </c>
      <c r="E215" s="36">
        <v>425.4</v>
      </c>
      <c r="F215" s="36">
        <v>420.09999999999997</v>
      </c>
      <c r="G215" s="36">
        <v>414.54999999999995</v>
      </c>
      <c r="H215" s="36">
        <v>436.25</v>
      </c>
      <c r="I215" s="36">
        <v>441.80000000000007</v>
      </c>
      <c r="J215" s="36">
        <v>447.1</v>
      </c>
      <c r="K215" s="31">
        <v>436.5</v>
      </c>
      <c r="L215" s="31">
        <v>425.65</v>
      </c>
      <c r="M215" s="31">
        <v>59.870330000000003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2577.4</v>
      </c>
      <c r="D216" s="36">
        <v>2578.9</v>
      </c>
      <c r="E216" s="36">
        <v>2563.5</v>
      </c>
      <c r="F216" s="36">
        <v>2549.6</v>
      </c>
      <c r="G216" s="36">
        <v>2534.1999999999998</v>
      </c>
      <c r="H216" s="36">
        <v>2592.8000000000002</v>
      </c>
      <c r="I216" s="36">
        <v>2608.2000000000007</v>
      </c>
      <c r="J216" s="36">
        <v>2622.1000000000004</v>
      </c>
      <c r="K216" s="31">
        <v>2594.3000000000002</v>
      </c>
      <c r="L216" s="31">
        <v>2565</v>
      </c>
      <c r="M216" s="31">
        <v>8.8127800000000001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318.5</v>
      </c>
      <c r="D217" s="36">
        <v>318.06666666666666</v>
      </c>
      <c r="E217" s="36">
        <v>316.13333333333333</v>
      </c>
      <c r="F217" s="36">
        <v>313.76666666666665</v>
      </c>
      <c r="G217" s="36">
        <v>311.83333333333331</v>
      </c>
      <c r="H217" s="36">
        <v>320.43333333333334</v>
      </c>
      <c r="I217" s="36">
        <v>322.36666666666662</v>
      </c>
      <c r="J217" s="36">
        <v>324.73333333333335</v>
      </c>
      <c r="K217" s="31">
        <v>320</v>
      </c>
      <c r="L217" s="31">
        <v>315.7</v>
      </c>
      <c r="M217" s="31">
        <v>5.2484099999999998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5597.25</v>
      </c>
      <c r="D218" s="36">
        <v>5634.1333333333341</v>
      </c>
      <c r="E218" s="36">
        <v>5521.0666666666684</v>
      </c>
      <c r="F218" s="36">
        <v>5444.8833333333341</v>
      </c>
      <c r="G218" s="36">
        <v>5331.8166666666684</v>
      </c>
      <c r="H218" s="36">
        <v>5710.3166666666684</v>
      </c>
      <c r="I218" s="36">
        <v>5823.3833333333341</v>
      </c>
      <c r="J218" s="36">
        <v>5899.5666666666684</v>
      </c>
      <c r="K218" s="31">
        <v>5747.2</v>
      </c>
      <c r="L218" s="31">
        <v>5557.95</v>
      </c>
      <c r="M218" s="31">
        <v>0.29513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566.25</v>
      </c>
      <c r="D219" s="36">
        <v>566.35</v>
      </c>
      <c r="E219" s="36">
        <v>559.90000000000009</v>
      </c>
      <c r="F219" s="36">
        <v>553.55000000000007</v>
      </c>
      <c r="G219" s="36">
        <v>547.10000000000014</v>
      </c>
      <c r="H219" s="36">
        <v>572.70000000000005</v>
      </c>
      <c r="I219" s="36">
        <v>579.15000000000009</v>
      </c>
      <c r="J219" s="36">
        <v>585.5</v>
      </c>
      <c r="K219" s="31">
        <v>572.79999999999995</v>
      </c>
      <c r="L219" s="31">
        <v>560</v>
      </c>
      <c r="M219" s="31">
        <v>1.20112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949.6</v>
      </c>
      <c r="D220" s="36">
        <v>948.86666666666667</v>
      </c>
      <c r="E220" s="36">
        <v>938.73333333333335</v>
      </c>
      <c r="F220" s="36">
        <v>927.86666666666667</v>
      </c>
      <c r="G220" s="36">
        <v>917.73333333333335</v>
      </c>
      <c r="H220" s="36">
        <v>959.73333333333335</v>
      </c>
      <c r="I220" s="36">
        <v>969.86666666666679</v>
      </c>
      <c r="J220" s="36">
        <v>980.73333333333335</v>
      </c>
      <c r="K220" s="31">
        <v>959</v>
      </c>
      <c r="L220" s="31">
        <v>938</v>
      </c>
      <c r="M220" s="31">
        <v>0.95584999999999998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36855.199999999997</v>
      </c>
      <c r="D221" s="36">
        <v>36804.700000000004</v>
      </c>
      <c r="E221" s="36">
        <v>36559.500000000007</v>
      </c>
      <c r="F221" s="36">
        <v>36263.800000000003</v>
      </c>
      <c r="G221" s="36">
        <v>36018.600000000006</v>
      </c>
      <c r="H221" s="36">
        <v>37100.400000000009</v>
      </c>
      <c r="I221" s="36">
        <v>37345.600000000006</v>
      </c>
      <c r="J221" s="36">
        <v>37641.30000000001</v>
      </c>
      <c r="K221" s="31">
        <v>37049.9</v>
      </c>
      <c r="L221" s="31">
        <v>36509</v>
      </c>
      <c r="M221" s="31">
        <v>2.5680000000000001E-2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127.7</v>
      </c>
      <c r="D222" s="36">
        <v>127.53333333333332</v>
      </c>
      <c r="E222" s="36">
        <v>124.86666666666665</v>
      </c>
      <c r="F222" s="36">
        <v>122.03333333333333</v>
      </c>
      <c r="G222" s="36">
        <v>119.36666666666666</v>
      </c>
      <c r="H222" s="36">
        <v>130.36666666666662</v>
      </c>
      <c r="I222" s="36">
        <v>133.0333333333333</v>
      </c>
      <c r="J222" s="36">
        <v>135.86666666666662</v>
      </c>
      <c r="K222" s="31">
        <v>130.19999999999999</v>
      </c>
      <c r="L222" s="31">
        <v>124.7</v>
      </c>
      <c r="M222" s="31">
        <v>149.24791999999999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993.7</v>
      </c>
      <c r="D223" s="36">
        <v>991.93333333333339</v>
      </c>
      <c r="E223" s="36">
        <v>985.56666666666683</v>
      </c>
      <c r="F223" s="36">
        <v>977.43333333333339</v>
      </c>
      <c r="G223" s="36">
        <v>971.06666666666683</v>
      </c>
      <c r="H223" s="36">
        <v>1000.0666666666668</v>
      </c>
      <c r="I223" s="36">
        <v>1006.4333333333334</v>
      </c>
      <c r="J223" s="36">
        <v>1014.5666666666668</v>
      </c>
      <c r="K223" s="31">
        <v>998.3</v>
      </c>
      <c r="L223" s="31">
        <v>983.8</v>
      </c>
      <c r="M223" s="31">
        <v>148.75498999999999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1395.6</v>
      </c>
      <c r="D224" s="36">
        <v>1393.1833333333332</v>
      </c>
      <c r="E224" s="36">
        <v>1387.8166666666664</v>
      </c>
      <c r="F224" s="36">
        <v>1380.0333333333333</v>
      </c>
      <c r="G224" s="36">
        <v>1374.6666666666665</v>
      </c>
      <c r="H224" s="36">
        <v>1400.9666666666662</v>
      </c>
      <c r="I224" s="36">
        <v>1406.333333333333</v>
      </c>
      <c r="J224" s="36">
        <v>1414.1166666666661</v>
      </c>
      <c r="K224" s="31">
        <v>1398.55</v>
      </c>
      <c r="L224" s="31">
        <v>1385.4</v>
      </c>
      <c r="M224" s="31">
        <v>2.9641799999999998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541</v>
      </c>
      <c r="D225" s="36">
        <v>540.56666666666661</v>
      </c>
      <c r="E225" s="36">
        <v>535.58333333333326</v>
      </c>
      <c r="F225" s="36">
        <v>530.16666666666663</v>
      </c>
      <c r="G225" s="36">
        <v>525.18333333333328</v>
      </c>
      <c r="H225" s="36">
        <v>545.98333333333323</v>
      </c>
      <c r="I225" s="36">
        <v>550.96666666666658</v>
      </c>
      <c r="J225" s="36">
        <v>556.38333333333321</v>
      </c>
      <c r="K225" s="31">
        <v>545.54999999999995</v>
      </c>
      <c r="L225" s="31">
        <v>535.15</v>
      </c>
      <c r="M225" s="31">
        <v>38.95158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757.45</v>
      </c>
      <c r="D226" s="36">
        <v>748.94999999999993</v>
      </c>
      <c r="E226" s="36">
        <v>735.89999999999986</v>
      </c>
      <c r="F226" s="36">
        <v>714.34999999999991</v>
      </c>
      <c r="G226" s="36">
        <v>701.29999999999984</v>
      </c>
      <c r="H226" s="36">
        <v>770.49999999999989</v>
      </c>
      <c r="I226" s="36">
        <v>783.54999999999984</v>
      </c>
      <c r="J226" s="36">
        <v>805.09999999999991</v>
      </c>
      <c r="K226" s="31">
        <v>762</v>
      </c>
      <c r="L226" s="31">
        <v>727.4</v>
      </c>
      <c r="M226" s="31">
        <v>8.11937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68.650000000000006</v>
      </c>
      <c r="D227" s="36">
        <v>68.900000000000006</v>
      </c>
      <c r="E227" s="36">
        <v>67.850000000000009</v>
      </c>
      <c r="F227" s="36">
        <v>67.05</v>
      </c>
      <c r="G227" s="36">
        <v>66</v>
      </c>
      <c r="H227" s="36">
        <v>69.700000000000017</v>
      </c>
      <c r="I227" s="36">
        <v>70.750000000000028</v>
      </c>
      <c r="J227" s="36">
        <v>71.550000000000026</v>
      </c>
      <c r="K227" s="31">
        <v>69.95</v>
      </c>
      <c r="L227" s="31">
        <v>68.099999999999994</v>
      </c>
      <c r="M227" s="31">
        <v>96.990949999999998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86.7</v>
      </c>
      <c r="D228" s="36">
        <v>86.716666666666654</v>
      </c>
      <c r="E228" s="36">
        <v>85.883333333333312</v>
      </c>
      <c r="F228" s="36">
        <v>85.066666666666663</v>
      </c>
      <c r="G228" s="36">
        <v>84.23333333333332</v>
      </c>
      <c r="H228" s="36">
        <v>87.533333333333303</v>
      </c>
      <c r="I228" s="36">
        <v>88.366666666666646</v>
      </c>
      <c r="J228" s="36">
        <v>89.183333333333294</v>
      </c>
      <c r="K228" s="31">
        <v>87.55</v>
      </c>
      <c r="L228" s="31">
        <v>85.9</v>
      </c>
      <c r="M228" s="31">
        <v>229.62991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124.95</v>
      </c>
      <c r="D229" s="36">
        <v>125.11666666666667</v>
      </c>
      <c r="E229" s="36">
        <v>123.43333333333335</v>
      </c>
      <c r="F229" s="36">
        <v>121.91666666666667</v>
      </c>
      <c r="G229" s="36">
        <v>120.23333333333335</v>
      </c>
      <c r="H229" s="36">
        <v>126.63333333333335</v>
      </c>
      <c r="I229" s="36">
        <v>128.31666666666669</v>
      </c>
      <c r="J229" s="36">
        <v>129.83333333333337</v>
      </c>
      <c r="K229" s="31">
        <v>126.8</v>
      </c>
      <c r="L229" s="31">
        <v>123.6</v>
      </c>
      <c r="M229" s="31">
        <v>28.593139999999998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987.95</v>
      </c>
      <c r="D230" s="36">
        <v>991.63333333333333</v>
      </c>
      <c r="E230" s="36">
        <v>976.31666666666661</v>
      </c>
      <c r="F230" s="36">
        <v>964.68333333333328</v>
      </c>
      <c r="G230" s="36">
        <v>949.36666666666656</v>
      </c>
      <c r="H230" s="36">
        <v>1003.2666666666667</v>
      </c>
      <c r="I230" s="36">
        <v>1018.5833333333335</v>
      </c>
      <c r="J230" s="36">
        <v>1030.2166666666667</v>
      </c>
      <c r="K230" s="31">
        <v>1006.95</v>
      </c>
      <c r="L230" s="31">
        <v>980</v>
      </c>
      <c r="M230" s="31">
        <v>0.30331000000000002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641.65</v>
      </c>
      <c r="D231" s="36">
        <v>642.18333333333328</v>
      </c>
      <c r="E231" s="36">
        <v>629.46666666666658</v>
      </c>
      <c r="F231" s="36">
        <v>617.2833333333333</v>
      </c>
      <c r="G231" s="36">
        <v>604.56666666666661</v>
      </c>
      <c r="H231" s="36">
        <v>654.36666666666656</v>
      </c>
      <c r="I231" s="36">
        <v>667.08333333333326</v>
      </c>
      <c r="J231" s="36">
        <v>679.26666666666654</v>
      </c>
      <c r="K231" s="31">
        <v>654.9</v>
      </c>
      <c r="L231" s="31">
        <v>630</v>
      </c>
      <c r="M231" s="31">
        <v>18.928049999999999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265.45</v>
      </c>
      <c r="D232" s="36">
        <v>267.78333333333336</v>
      </c>
      <c r="E232" s="36">
        <v>260.06666666666672</v>
      </c>
      <c r="F232" s="36">
        <v>254.68333333333334</v>
      </c>
      <c r="G232" s="36">
        <v>246.9666666666667</v>
      </c>
      <c r="H232" s="36">
        <v>273.16666666666674</v>
      </c>
      <c r="I232" s="36">
        <v>280.88333333333333</v>
      </c>
      <c r="J232" s="36">
        <v>286.26666666666677</v>
      </c>
      <c r="K232" s="31">
        <v>275.5</v>
      </c>
      <c r="L232" s="31">
        <v>262.39999999999998</v>
      </c>
      <c r="M232" s="31">
        <v>61.236040000000003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215.55</v>
      </c>
      <c r="D233" s="36">
        <v>216.88333333333333</v>
      </c>
      <c r="E233" s="36">
        <v>212.26666666666665</v>
      </c>
      <c r="F233" s="36">
        <v>208.98333333333332</v>
      </c>
      <c r="G233" s="36">
        <v>204.36666666666665</v>
      </c>
      <c r="H233" s="36">
        <v>220.16666666666666</v>
      </c>
      <c r="I233" s="36">
        <v>224.78333333333333</v>
      </c>
      <c r="J233" s="36">
        <v>228.06666666666666</v>
      </c>
      <c r="K233" s="31">
        <v>221.5</v>
      </c>
      <c r="L233" s="31">
        <v>213.6</v>
      </c>
      <c r="M233" s="31">
        <v>141.05772999999999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97.35</v>
      </c>
      <c r="D234" s="36">
        <v>98.316666666666663</v>
      </c>
      <c r="E234" s="36">
        <v>94.23333333333332</v>
      </c>
      <c r="F234" s="36">
        <v>91.11666666666666</v>
      </c>
      <c r="G234" s="36">
        <v>87.033333333333317</v>
      </c>
      <c r="H234" s="36">
        <v>101.43333333333332</v>
      </c>
      <c r="I234" s="36">
        <v>105.51666666666667</v>
      </c>
      <c r="J234" s="36">
        <v>108.63333333333333</v>
      </c>
      <c r="K234" s="31">
        <v>102.4</v>
      </c>
      <c r="L234" s="31">
        <v>95.2</v>
      </c>
      <c r="M234" s="31">
        <v>652.67943000000002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2743.15</v>
      </c>
      <c r="D235" s="36">
        <v>2752.3833333333337</v>
      </c>
      <c r="E235" s="36">
        <v>2720.8166666666675</v>
      </c>
      <c r="F235" s="36">
        <v>2698.483333333334</v>
      </c>
      <c r="G235" s="36">
        <v>2666.9166666666679</v>
      </c>
      <c r="H235" s="36">
        <v>2774.7166666666672</v>
      </c>
      <c r="I235" s="36">
        <v>2806.2833333333338</v>
      </c>
      <c r="J235" s="36">
        <v>2828.6166666666668</v>
      </c>
      <c r="K235" s="31">
        <v>2783.95</v>
      </c>
      <c r="L235" s="31">
        <v>2730.05</v>
      </c>
      <c r="M235" s="31">
        <v>1.2463200000000001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434.4</v>
      </c>
      <c r="D236" s="36">
        <v>436.11666666666662</v>
      </c>
      <c r="E236" s="36">
        <v>430.28333333333325</v>
      </c>
      <c r="F236" s="36">
        <v>426.16666666666663</v>
      </c>
      <c r="G236" s="36">
        <v>420.33333333333326</v>
      </c>
      <c r="H236" s="36">
        <v>440.23333333333323</v>
      </c>
      <c r="I236" s="36">
        <v>446.06666666666661</v>
      </c>
      <c r="J236" s="36">
        <v>450.18333333333322</v>
      </c>
      <c r="K236" s="31">
        <v>441.95</v>
      </c>
      <c r="L236" s="31">
        <v>432</v>
      </c>
      <c r="M236" s="31">
        <v>31.177309999999999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164.2</v>
      </c>
      <c r="D237" s="36">
        <v>164.85</v>
      </c>
      <c r="E237" s="36">
        <v>162.35</v>
      </c>
      <c r="F237" s="36">
        <v>160.5</v>
      </c>
      <c r="G237" s="36">
        <v>158</v>
      </c>
      <c r="H237" s="36">
        <v>166.7</v>
      </c>
      <c r="I237" s="36">
        <v>169.2</v>
      </c>
      <c r="J237" s="36">
        <v>171.04999999999998</v>
      </c>
      <c r="K237" s="31">
        <v>167.35</v>
      </c>
      <c r="L237" s="31">
        <v>163</v>
      </c>
      <c r="M237" s="31">
        <v>107.29223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456.05</v>
      </c>
      <c r="D238" s="36">
        <v>458.98333333333329</v>
      </c>
      <c r="E238" s="36">
        <v>450.96666666666658</v>
      </c>
      <c r="F238" s="36">
        <v>445.88333333333327</v>
      </c>
      <c r="G238" s="36">
        <v>437.86666666666656</v>
      </c>
      <c r="H238" s="36">
        <v>464.06666666666661</v>
      </c>
      <c r="I238" s="36">
        <v>472.08333333333337</v>
      </c>
      <c r="J238" s="36">
        <v>477.16666666666663</v>
      </c>
      <c r="K238" s="31">
        <v>467</v>
      </c>
      <c r="L238" s="31">
        <v>453.9</v>
      </c>
      <c r="M238" s="31">
        <v>27.122129999999999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132.69999999999999</v>
      </c>
      <c r="D239" s="36">
        <v>132.94999999999999</v>
      </c>
      <c r="E239" s="36">
        <v>131.29999999999998</v>
      </c>
      <c r="F239" s="36">
        <v>129.9</v>
      </c>
      <c r="G239" s="36">
        <v>128.25</v>
      </c>
      <c r="H239" s="36">
        <v>134.34999999999997</v>
      </c>
      <c r="I239" s="36">
        <v>135.99999999999994</v>
      </c>
      <c r="J239" s="36">
        <v>137.39999999999995</v>
      </c>
      <c r="K239" s="31">
        <v>134.6</v>
      </c>
      <c r="L239" s="31">
        <v>131.55000000000001</v>
      </c>
      <c r="M239" s="31">
        <v>219.03222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43.9</v>
      </c>
      <c r="D240" s="36">
        <v>44.033333333333331</v>
      </c>
      <c r="E240" s="36">
        <v>43.36666666666666</v>
      </c>
      <c r="F240" s="36">
        <v>42.833333333333329</v>
      </c>
      <c r="G240" s="36">
        <v>42.166666666666657</v>
      </c>
      <c r="H240" s="36">
        <v>44.566666666666663</v>
      </c>
      <c r="I240" s="36">
        <v>45.233333333333334</v>
      </c>
      <c r="J240" s="36">
        <v>45.766666666666666</v>
      </c>
      <c r="K240" s="31">
        <v>44.7</v>
      </c>
      <c r="L240" s="31">
        <v>43.5</v>
      </c>
      <c r="M240" s="31">
        <v>133.63696999999999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905.9</v>
      </c>
      <c r="D241" s="36">
        <v>907.79999999999984</v>
      </c>
      <c r="E241" s="36">
        <v>892.14999999999964</v>
      </c>
      <c r="F241" s="36">
        <v>878.39999999999975</v>
      </c>
      <c r="G241" s="36">
        <v>862.74999999999955</v>
      </c>
      <c r="H241" s="36">
        <v>921.54999999999973</v>
      </c>
      <c r="I241" s="36">
        <v>937.2</v>
      </c>
      <c r="J241" s="36">
        <v>950.94999999999982</v>
      </c>
      <c r="K241" s="31">
        <v>923.45</v>
      </c>
      <c r="L241" s="31">
        <v>894.05</v>
      </c>
      <c r="M241" s="31">
        <v>98.113020000000006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100.75</v>
      </c>
      <c r="D242" s="36">
        <v>101.03333333333335</v>
      </c>
      <c r="E242" s="36">
        <v>99.616666666666688</v>
      </c>
      <c r="F242" s="36">
        <v>98.483333333333348</v>
      </c>
      <c r="G242" s="36">
        <v>97.066666666666691</v>
      </c>
      <c r="H242" s="36">
        <v>102.16666666666669</v>
      </c>
      <c r="I242" s="36">
        <v>103.58333333333334</v>
      </c>
      <c r="J242" s="36">
        <v>104.71666666666668</v>
      </c>
      <c r="K242" s="31">
        <v>102.45</v>
      </c>
      <c r="L242" s="31">
        <v>99.9</v>
      </c>
      <c r="M242" s="31">
        <v>435.42156999999997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1498.75</v>
      </c>
      <c r="D243" s="36">
        <v>1496.2666666666667</v>
      </c>
      <c r="E243" s="36">
        <v>1490.5333333333333</v>
      </c>
      <c r="F243" s="36">
        <v>1482.3166666666666</v>
      </c>
      <c r="G243" s="36">
        <v>1476.5833333333333</v>
      </c>
      <c r="H243" s="36">
        <v>1504.4833333333333</v>
      </c>
      <c r="I243" s="36">
        <v>1510.2166666666665</v>
      </c>
      <c r="J243" s="36">
        <v>1518.4333333333334</v>
      </c>
      <c r="K243" s="31">
        <v>1502</v>
      </c>
      <c r="L243" s="31">
        <v>1488.05</v>
      </c>
      <c r="M243" s="31">
        <v>0.46966000000000002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430.85</v>
      </c>
      <c r="D244" s="36">
        <v>430.45</v>
      </c>
      <c r="E244" s="36">
        <v>426.4</v>
      </c>
      <c r="F244" s="36">
        <v>421.95</v>
      </c>
      <c r="G244" s="36">
        <v>417.9</v>
      </c>
      <c r="H244" s="36">
        <v>434.9</v>
      </c>
      <c r="I244" s="36">
        <v>438.95000000000005</v>
      </c>
      <c r="J244" s="36">
        <v>443.4</v>
      </c>
      <c r="K244" s="31">
        <v>434.5</v>
      </c>
      <c r="L244" s="31">
        <v>426</v>
      </c>
      <c r="M244" s="31">
        <v>33.892290000000003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222.15</v>
      </c>
      <c r="D245" s="36">
        <v>223.06666666666669</v>
      </c>
      <c r="E245" s="36">
        <v>216.18333333333339</v>
      </c>
      <c r="F245" s="36">
        <v>210.2166666666667</v>
      </c>
      <c r="G245" s="36">
        <v>203.3333333333334</v>
      </c>
      <c r="H245" s="36">
        <v>229.03333333333339</v>
      </c>
      <c r="I245" s="36">
        <v>235.91666666666666</v>
      </c>
      <c r="J245" s="36">
        <v>241.88333333333338</v>
      </c>
      <c r="K245" s="31">
        <v>229.95</v>
      </c>
      <c r="L245" s="31">
        <v>217.1</v>
      </c>
      <c r="M245" s="31">
        <v>409.26195999999999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1643.2</v>
      </c>
      <c r="D246" s="36">
        <v>1642.0666666666666</v>
      </c>
      <c r="E246" s="36">
        <v>1630.1333333333332</v>
      </c>
      <c r="F246" s="36">
        <v>1617.0666666666666</v>
      </c>
      <c r="G246" s="36">
        <v>1605.1333333333332</v>
      </c>
      <c r="H246" s="36">
        <v>1655.1333333333332</v>
      </c>
      <c r="I246" s="36">
        <v>1667.0666666666666</v>
      </c>
      <c r="J246" s="36">
        <v>1680.1333333333332</v>
      </c>
      <c r="K246" s="31">
        <v>1654</v>
      </c>
      <c r="L246" s="31">
        <v>1629</v>
      </c>
      <c r="M246" s="31">
        <v>22.941400000000002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23.1</v>
      </c>
      <c r="D247" s="36">
        <v>22.916666666666668</v>
      </c>
      <c r="E247" s="36">
        <v>22.533333333333335</v>
      </c>
      <c r="F247" s="36">
        <v>21.966666666666669</v>
      </c>
      <c r="G247" s="36">
        <v>21.583333333333336</v>
      </c>
      <c r="H247" s="36">
        <v>23.483333333333334</v>
      </c>
      <c r="I247" s="36">
        <v>23.866666666666667</v>
      </c>
      <c r="J247" s="36">
        <v>24.433333333333334</v>
      </c>
      <c r="K247" s="31">
        <v>23.3</v>
      </c>
      <c r="L247" s="31">
        <v>22.35</v>
      </c>
      <c r="M247" s="31">
        <v>488.75106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5246.15</v>
      </c>
      <c r="D248" s="36">
        <v>5207.0666666666666</v>
      </c>
      <c r="E248" s="36">
        <v>5124.1333333333332</v>
      </c>
      <c r="F248" s="36">
        <v>5002.1166666666668</v>
      </c>
      <c r="G248" s="36">
        <v>4919.1833333333334</v>
      </c>
      <c r="H248" s="36">
        <v>5329.083333333333</v>
      </c>
      <c r="I248" s="36">
        <v>5412.0166666666655</v>
      </c>
      <c r="J248" s="36">
        <v>5534.0333333333328</v>
      </c>
      <c r="K248" s="31">
        <v>5290</v>
      </c>
      <c r="L248" s="31">
        <v>5085.05</v>
      </c>
      <c r="M248" s="31">
        <v>5.7115099999999996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1532.55</v>
      </c>
      <c r="D249" s="36">
        <v>1526.1666666666667</v>
      </c>
      <c r="E249" s="36">
        <v>1512.6333333333334</v>
      </c>
      <c r="F249" s="36">
        <v>1492.7166666666667</v>
      </c>
      <c r="G249" s="36">
        <v>1479.1833333333334</v>
      </c>
      <c r="H249" s="36">
        <v>1546.0833333333335</v>
      </c>
      <c r="I249" s="36">
        <v>1559.6166666666668</v>
      </c>
      <c r="J249" s="36">
        <v>1579.5333333333335</v>
      </c>
      <c r="K249" s="31">
        <v>1539.7</v>
      </c>
      <c r="L249" s="31">
        <v>1506.25</v>
      </c>
      <c r="M249" s="31">
        <v>88.954030000000003</v>
      </c>
      <c r="N249" s="1"/>
      <c r="O249" s="1"/>
    </row>
    <row r="250" spans="1:15" ht="12.75" customHeight="1">
      <c r="A250" s="33">
        <v>240</v>
      </c>
      <c r="B250" s="53" t="s">
        <v>849</v>
      </c>
      <c r="C250" s="31">
        <v>3103.7</v>
      </c>
      <c r="D250" s="36">
        <v>3102.2333333333336</v>
      </c>
      <c r="E250" s="36">
        <v>3085.4666666666672</v>
      </c>
      <c r="F250" s="36">
        <v>3067.2333333333336</v>
      </c>
      <c r="G250" s="36">
        <v>3050.4666666666672</v>
      </c>
      <c r="H250" s="36">
        <v>3120.4666666666672</v>
      </c>
      <c r="I250" s="36">
        <v>3137.2333333333336</v>
      </c>
      <c r="J250" s="36">
        <v>3155.4666666666672</v>
      </c>
      <c r="K250" s="31">
        <v>3119</v>
      </c>
      <c r="L250" s="31">
        <v>3084</v>
      </c>
      <c r="M250" s="31">
        <v>0.10600999999999999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822.5</v>
      </c>
      <c r="D251" s="36">
        <v>821.2833333333333</v>
      </c>
      <c r="E251" s="36">
        <v>815.21666666666658</v>
      </c>
      <c r="F251" s="36">
        <v>807.93333333333328</v>
      </c>
      <c r="G251" s="36">
        <v>801.86666666666656</v>
      </c>
      <c r="H251" s="36">
        <v>828.56666666666661</v>
      </c>
      <c r="I251" s="36">
        <v>834.63333333333321</v>
      </c>
      <c r="J251" s="36">
        <v>841.91666666666663</v>
      </c>
      <c r="K251" s="31">
        <v>827.35</v>
      </c>
      <c r="L251" s="31">
        <v>814</v>
      </c>
      <c r="M251" s="31">
        <v>2.0758299999999998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2954.95</v>
      </c>
      <c r="D252" s="36">
        <v>2975.1666666666665</v>
      </c>
      <c r="E252" s="36">
        <v>2925.333333333333</v>
      </c>
      <c r="F252" s="36">
        <v>2895.7166666666667</v>
      </c>
      <c r="G252" s="36">
        <v>2845.8833333333332</v>
      </c>
      <c r="H252" s="36">
        <v>3004.7833333333328</v>
      </c>
      <c r="I252" s="36">
        <v>3054.6166666666659</v>
      </c>
      <c r="J252" s="36">
        <v>3084.2333333333327</v>
      </c>
      <c r="K252" s="31">
        <v>3025</v>
      </c>
      <c r="L252" s="31">
        <v>2945.55</v>
      </c>
      <c r="M252" s="31">
        <v>7.1518600000000001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1113.4000000000001</v>
      </c>
      <c r="D253" s="36">
        <v>1108.1833333333334</v>
      </c>
      <c r="E253" s="36">
        <v>1097.3666666666668</v>
      </c>
      <c r="F253" s="36">
        <v>1081.3333333333335</v>
      </c>
      <c r="G253" s="36">
        <v>1070.5166666666669</v>
      </c>
      <c r="H253" s="36">
        <v>1124.2166666666667</v>
      </c>
      <c r="I253" s="36">
        <v>1135.0333333333333</v>
      </c>
      <c r="J253" s="36">
        <v>1151.0666666666666</v>
      </c>
      <c r="K253" s="31">
        <v>1119</v>
      </c>
      <c r="L253" s="31">
        <v>1092.1500000000001</v>
      </c>
      <c r="M253" s="31">
        <v>1.9088799999999999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42.45</v>
      </c>
      <c r="D254" s="36">
        <v>42.65</v>
      </c>
      <c r="E254" s="36">
        <v>41.8</v>
      </c>
      <c r="F254" s="36">
        <v>41.15</v>
      </c>
      <c r="G254" s="36">
        <v>40.299999999999997</v>
      </c>
      <c r="H254" s="36">
        <v>43.3</v>
      </c>
      <c r="I254" s="36">
        <v>44.150000000000006</v>
      </c>
      <c r="J254" s="36">
        <v>44.8</v>
      </c>
      <c r="K254" s="31">
        <v>43.5</v>
      </c>
      <c r="L254" s="31">
        <v>42</v>
      </c>
      <c r="M254" s="31">
        <v>208.10476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473.95</v>
      </c>
      <c r="D255" s="36">
        <v>475.11666666666662</v>
      </c>
      <c r="E255" s="36">
        <v>470.83333333333326</v>
      </c>
      <c r="F255" s="36">
        <v>467.71666666666664</v>
      </c>
      <c r="G255" s="36">
        <v>463.43333333333328</v>
      </c>
      <c r="H255" s="36">
        <v>478.23333333333323</v>
      </c>
      <c r="I255" s="36">
        <v>482.51666666666665</v>
      </c>
      <c r="J255" s="36">
        <v>485.63333333333321</v>
      </c>
      <c r="K255" s="31">
        <v>479.4</v>
      </c>
      <c r="L255" s="31">
        <v>472</v>
      </c>
      <c r="M255" s="31">
        <v>92.094049999999996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311.60000000000002</v>
      </c>
      <c r="D256" s="36">
        <v>313.16666666666669</v>
      </c>
      <c r="E256" s="36">
        <v>306.43333333333339</v>
      </c>
      <c r="F256" s="36">
        <v>301.26666666666671</v>
      </c>
      <c r="G256" s="36">
        <v>294.53333333333342</v>
      </c>
      <c r="H256" s="36">
        <v>318.33333333333337</v>
      </c>
      <c r="I256" s="36">
        <v>325.06666666666661</v>
      </c>
      <c r="J256" s="36">
        <v>330.23333333333335</v>
      </c>
      <c r="K256" s="31">
        <v>319.89999999999998</v>
      </c>
      <c r="L256" s="31">
        <v>308</v>
      </c>
      <c r="M256" s="31">
        <v>21.43338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1691.45</v>
      </c>
      <c r="D257" s="36">
        <v>1676.7333333333336</v>
      </c>
      <c r="E257" s="36">
        <v>1653.5666666666671</v>
      </c>
      <c r="F257" s="36">
        <v>1615.6833333333334</v>
      </c>
      <c r="G257" s="36">
        <v>1592.5166666666669</v>
      </c>
      <c r="H257" s="36">
        <v>1714.6166666666672</v>
      </c>
      <c r="I257" s="36">
        <v>1737.7833333333338</v>
      </c>
      <c r="J257" s="36">
        <v>1775.6666666666674</v>
      </c>
      <c r="K257" s="31">
        <v>1699.9</v>
      </c>
      <c r="L257" s="31">
        <v>1638.85</v>
      </c>
      <c r="M257" s="31">
        <v>0.98406000000000005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3930.6</v>
      </c>
      <c r="D258" s="36">
        <v>3925</v>
      </c>
      <c r="E258" s="36">
        <v>3899.7</v>
      </c>
      <c r="F258" s="36">
        <v>3868.7999999999997</v>
      </c>
      <c r="G258" s="36">
        <v>3843.4999999999995</v>
      </c>
      <c r="H258" s="36">
        <v>3955.9</v>
      </c>
      <c r="I258" s="36">
        <v>3981.2000000000003</v>
      </c>
      <c r="J258" s="36">
        <v>4012.1000000000004</v>
      </c>
      <c r="K258" s="31">
        <v>3950.3</v>
      </c>
      <c r="L258" s="31">
        <v>3894.1</v>
      </c>
      <c r="M258" s="31">
        <v>0.44674999999999998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110.7</v>
      </c>
      <c r="D259" s="36">
        <v>110.84999999999998</v>
      </c>
      <c r="E259" s="36">
        <v>109.94999999999996</v>
      </c>
      <c r="F259" s="36">
        <v>109.19999999999997</v>
      </c>
      <c r="G259" s="36">
        <v>108.29999999999995</v>
      </c>
      <c r="H259" s="36">
        <v>111.59999999999997</v>
      </c>
      <c r="I259" s="36">
        <v>112.49999999999997</v>
      </c>
      <c r="J259" s="36">
        <v>113.24999999999997</v>
      </c>
      <c r="K259" s="31">
        <v>111.75</v>
      </c>
      <c r="L259" s="31">
        <v>110.1</v>
      </c>
      <c r="M259" s="31">
        <v>12.15813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1698.9</v>
      </c>
      <c r="D260" s="36">
        <v>1702.6000000000001</v>
      </c>
      <c r="E260" s="36">
        <v>1661.2000000000003</v>
      </c>
      <c r="F260" s="36">
        <v>1623.5000000000002</v>
      </c>
      <c r="G260" s="36">
        <v>1582.1000000000004</v>
      </c>
      <c r="H260" s="36">
        <v>1740.3000000000002</v>
      </c>
      <c r="I260" s="36">
        <v>1781.7000000000003</v>
      </c>
      <c r="J260" s="36">
        <v>1819.4</v>
      </c>
      <c r="K260" s="31">
        <v>1744</v>
      </c>
      <c r="L260" s="31">
        <v>1664.9</v>
      </c>
      <c r="M260" s="31">
        <v>3.1558600000000001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606.20000000000005</v>
      </c>
      <c r="D261" s="36">
        <v>608.69999999999993</v>
      </c>
      <c r="E261" s="36">
        <v>597.49999999999989</v>
      </c>
      <c r="F261" s="36">
        <v>588.79999999999995</v>
      </c>
      <c r="G261" s="36">
        <v>577.59999999999991</v>
      </c>
      <c r="H261" s="36">
        <v>617.39999999999986</v>
      </c>
      <c r="I261" s="36">
        <v>628.59999999999991</v>
      </c>
      <c r="J261" s="36">
        <v>637.29999999999984</v>
      </c>
      <c r="K261" s="31">
        <v>619.9</v>
      </c>
      <c r="L261" s="31">
        <v>600</v>
      </c>
      <c r="M261" s="31">
        <v>19.89855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735.75</v>
      </c>
      <c r="D262" s="36">
        <v>740.43333333333339</v>
      </c>
      <c r="E262" s="36">
        <v>725.36666666666679</v>
      </c>
      <c r="F262" s="36">
        <v>714.98333333333335</v>
      </c>
      <c r="G262" s="36">
        <v>699.91666666666674</v>
      </c>
      <c r="H262" s="36">
        <v>750.81666666666683</v>
      </c>
      <c r="I262" s="36">
        <v>765.88333333333344</v>
      </c>
      <c r="J262" s="36">
        <v>776.26666666666688</v>
      </c>
      <c r="K262" s="31">
        <v>755.5</v>
      </c>
      <c r="L262" s="31">
        <v>730.05</v>
      </c>
      <c r="M262" s="31">
        <v>17.493269999999999</v>
      </c>
      <c r="N262" s="1"/>
      <c r="O262" s="1"/>
    </row>
    <row r="263" spans="1:15" ht="12.75" customHeight="1">
      <c r="A263" s="33">
        <v>253</v>
      </c>
      <c r="B263" s="53" t="s">
        <v>850</v>
      </c>
      <c r="C263" s="31">
        <v>313.2</v>
      </c>
      <c r="D263" s="36">
        <v>313.51666666666665</v>
      </c>
      <c r="E263" s="36">
        <v>309.18333333333328</v>
      </c>
      <c r="F263" s="36">
        <v>305.16666666666663</v>
      </c>
      <c r="G263" s="36">
        <v>300.83333333333326</v>
      </c>
      <c r="H263" s="36">
        <v>317.5333333333333</v>
      </c>
      <c r="I263" s="36">
        <v>321.86666666666667</v>
      </c>
      <c r="J263" s="36">
        <v>325.88333333333333</v>
      </c>
      <c r="K263" s="31">
        <v>317.85000000000002</v>
      </c>
      <c r="L263" s="31">
        <v>309.5</v>
      </c>
      <c r="M263" s="31">
        <v>0.66434000000000004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877.35</v>
      </c>
      <c r="D264" s="36">
        <v>886.75</v>
      </c>
      <c r="E264" s="36">
        <v>863.6</v>
      </c>
      <c r="F264" s="36">
        <v>849.85</v>
      </c>
      <c r="G264" s="36">
        <v>826.7</v>
      </c>
      <c r="H264" s="36">
        <v>900.5</v>
      </c>
      <c r="I264" s="36">
        <v>923.65000000000009</v>
      </c>
      <c r="J264" s="36">
        <v>937.4</v>
      </c>
      <c r="K264" s="31">
        <v>909.9</v>
      </c>
      <c r="L264" s="31">
        <v>873</v>
      </c>
      <c r="M264" s="31">
        <v>1.27396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396.85</v>
      </c>
      <c r="D265" s="36">
        <v>398.61666666666662</v>
      </c>
      <c r="E265" s="36">
        <v>393.48333333333323</v>
      </c>
      <c r="F265" s="36">
        <v>390.11666666666662</v>
      </c>
      <c r="G265" s="36">
        <v>384.98333333333323</v>
      </c>
      <c r="H265" s="36">
        <v>401.98333333333323</v>
      </c>
      <c r="I265" s="36">
        <v>407.11666666666656</v>
      </c>
      <c r="J265" s="36">
        <v>410.48333333333323</v>
      </c>
      <c r="K265" s="31">
        <v>403.75</v>
      </c>
      <c r="L265" s="31">
        <v>395.25</v>
      </c>
      <c r="M265" s="31">
        <v>6.6185200000000002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101.15</v>
      </c>
      <c r="D266" s="36">
        <v>101.61666666666667</v>
      </c>
      <c r="E266" s="36">
        <v>98.833333333333343</v>
      </c>
      <c r="F266" s="36">
        <v>96.516666666666666</v>
      </c>
      <c r="G266" s="36">
        <v>93.733333333333334</v>
      </c>
      <c r="H266" s="36">
        <v>103.93333333333335</v>
      </c>
      <c r="I266" s="36">
        <v>106.71666666666668</v>
      </c>
      <c r="J266" s="36">
        <v>109.03333333333336</v>
      </c>
      <c r="K266" s="31">
        <v>104.4</v>
      </c>
      <c r="L266" s="31">
        <v>99.3</v>
      </c>
      <c r="M266" s="31">
        <v>62.527099999999997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419.95</v>
      </c>
      <c r="D267" s="36">
        <v>422.61666666666662</v>
      </c>
      <c r="E267" s="36">
        <v>413.73333333333323</v>
      </c>
      <c r="F267" s="36">
        <v>407.51666666666659</v>
      </c>
      <c r="G267" s="36">
        <v>398.63333333333321</v>
      </c>
      <c r="H267" s="36">
        <v>428.83333333333326</v>
      </c>
      <c r="I267" s="36">
        <v>437.71666666666658</v>
      </c>
      <c r="J267" s="36">
        <v>443.93333333333328</v>
      </c>
      <c r="K267" s="31">
        <v>431.5</v>
      </c>
      <c r="L267" s="31">
        <v>416.4</v>
      </c>
      <c r="M267" s="31">
        <v>36.40549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829.4</v>
      </c>
      <c r="D268" s="36">
        <v>834.13333333333321</v>
      </c>
      <c r="E268" s="36">
        <v>822.46666666666647</v>
      </c>
      <c r="F268" s="36">
        <v>815.5333333333333</v>
      </c>
      <c r="G268" s="36">
        <v>803.86666666666656</v>
      </c>
      <c r="H268" s="36">
        <v>841.06666666666638</v>
      </c>
      <c r="I268" s="36">
        <v>852.73333333333312</v>
      </c>
      <c r="J268" s="36">
        <v>859.66666666666629</v>
      </c>
      <c r="K268" s="31">
        <v>845.8</v>
      </c>
      <c r="L268" s="31">
        <v>827.2</v>
      </c>
      <c r="M268" s="31">
        <v>20.60548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555.54999999999995</v>
      </c>
      <c r="D269" s="36">
        <v>557.68333333333328</v>
      </c>
      <c r="E269" s="36">
        <v>549.61666666666656</v>
      </c>
      <c r="F269" s="36">
        <v>543.68333333333328</v>
      </c>
      <c r="G269" s="36">
        <v>535.61666666666656</v>
      </c>
      <c r="H269" s="36">
        <v>563.61666666666656</v>
      </c>
      <c r="I269" s="36">
        <v>571.68333333333339</v>
      </c>
      <c r="J269" s="36">
        <v>577.61666666666656</v>
      </c>
      <c r="K269" s="31">
        <v>565.75</v>
      </c>
      <c r="L269" s="31">
        <v>551.75</v>
      </c>
      <c r="M269" s="31">
        <v>13.830450000000001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499.6</v>
      </c>
      <c r="D270" s="36">
        <v>499.98333333333329</v>
      </c>
      <c r="E270" s="36">
        <v>494.51666666666659</v>
      </c>
      <c r="F270" s="36">
        <v>489.43333333333328</v>
      </c>
      <c r="G270" s="36">
        <v>483.96666666666658</v>
      </c>
      <c r="H270" s="36">
        <v>505.06666666666661</v>
      </c>
      <c r="I270" s="36">
        <v>510.5333333333333</v>
      </c>
      <c r="J270" s="36">
        <v>515.61666666666656</v>
      </c>
      <c r="K270" s="31">
        <v>505.45</v>
      </c>
      <c r="L270" s="31">
        <v>494.9</v>
      </c>
      <c r="M270" s="31">
        <v>3.1240600000000001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584.79999999999995</v>
      </c>
      <c r="D271" s="36">
        <v>586.69999999999993</v>
      </c>
      <c r="E271" s="36">
        <v>575.19999999999982</v>
      </c>
      <c r="F271" s="36">
        <v>565.59999999999991</v>
      </c>
      <c r="G271" s="36">
        <v>554.0999999999998</v>
      </c>
      <c r="H271" s="36">
        <v>596.29999999999984</v>
      </c>
      <c r="I271" s="36">
        <v>607.80000000000007</v>
      </c>
      <c r="J271" s="36">
        <v>617.39999999999986</v>
      </c>
      <c r="K271" s="31">
        <v>598.20000000000005</v>
      </c>
      <c r="L271" s="31">
        <v>577.1</v>
      </c>
      <c r="M271" s="31">
        <v>11.39654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814.6</v>
      </c>
      <c r="D272" s="36">
        <v>818.65</v>
      </c>
      <c r="E272" s="36">
        <v>806.94999999999993</v>
      </c>
      <c r="F272" s="36">
        <v>799.3</v>
      </c>
      <c r="G272" s="36">
        <v>787.59999999999991</v>
      </c>
      <c r="H272" s="36">
        <v>826.3</v>
      </c>
      <c r="I272" s="36">
        <v>838</v>
      </c>
      <c r="J272" s="36">
        <v>845.65</v>
      </c>
      <c r="K272" s="31">
        <v>830.35</v>
      </c>
      <c r="L272" s="31">
        <v>811</v>
      </c>
      <c r="M272" s="31">
        <v>3.5630700000000002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517.95000000000005</v>
      </c>
      <c r="D273" s="36">
        <v>514.5</v>
      </c>
      <c r="E273" s="36">
        <v>507</v>
      </c>
      <c r="F273" s="36">
        <v>496.05</v>
      </c>
      <c r="G273" s="36">
        <v>488.55</v>
      </c>
      <c r="H273" s="36">
        <v>525.45000000000005</v>
      </c>
      <c r="I273" s="36">
        <v>532.95000000000005</v>
      </c>
      <c r="J273" s="36">
        <v>543.9</v>
      </c>
      <c r="K273" s="31">
        <v>522</v>
      </c>
      <c r="L273" s="31">
        <v>503.55</v>
      </c>
      <c r="M273" s="31">
        <v>11.753399999999999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761.65</v>
      </c>
      <c r="D274" s="36">
        <v>762.23333333333323</v>
      </c>
      <c r="E274" s="36">
        <v>751.96666666666647</v>
      </c>
      <c r="F274" s="36">
        <v>742.28333333333319</v>
      </c>
      <c r="G274" s="36">
        <v>732.01666666666642</v>
      </c>
      <c r="H274" s="36">
        <v>771.91666666666652</v>
      </c>
      <c r="I274" s="36">
        <v>782.18333333333317</v>
      </c>
      <c r="J274" s="36">
        <v>791.86666666666656</v>
      </c>
      <c r="K274" s="31">
        <v>772.5</v>
      </c>
      <c r="L274" s="31">
        <v>752.55</v>
      </c>
      <c r="M274" s="31">
        <v>10.06128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1343.45</v>
      </c>
      <c r="D275" s="36">
        <v>1333.3833333333334</v>
      </c>
      <c r="E275" s="36">
        <v>1320.0666666666668</v>
      </c>
      <c r="F275" s="36">
        <v>1296.6833333333334</v>
      </c>
      <c r="G275" s="36">
        <v>1283.3666666666668</v>
      </c>
      <c r="H275" s="36">
        <v>1356.7666666666669</v>
      </c>
      <c r="I275" s="36">
        <v>1370.0833333333335</v>
      </c>
      <c r="J275" s="36">
        <v>1393.4666666666669</v>
      </c>
      <c r="K275" s="31">
        <v>1346.7</v>
      </c>
      <c r="L275" s="31">
        <v>1310</v>
      </c>
      <c r="M275" s="31">
        <v>3.45757</v>
      </c>
      <c r="N275" s="1"/>
      <c r="O275" s="1"/>
    </row>
    <row r="276" spans="1:15" ht="12.75" customHeight="1">
      <c r="A276" s="33">
        <v>266</v>
      </c>
      <c r="B276" s="53" t="s">
        <v>838</v>
      </c>
      <c r="C276" s="31">
        <v>752.65</v>
      </c>
      <c r="D276" s="36">
        <v>748.83333333333337</v>
      </c>
      <c r="E276" s="36">
        <v>741.66666666666674</v>
      </c>
      <c r="F276" s="36">
        <v>730.68333333333339</v>
      </c>
      <c r="G276" s="36">
        <v>723.51666666666677</v>
      </c>
      <c r="H276" s="36">
        <v>759.81666666666672</v>
      </c>
      <c r="I276" s="36">
        <v>766.98333333333346</v>
      </c>
      <c r="J276" s="36">
        <v>777.9666666666667</v>
      </c>
      <c r="K276" s="31">
        <v>756</v>
      </c>
      <c r="L276" s="31">
        <v>737.85</v>
      </c>
      <c r="M276" s="31">
        <v>5.5052500000000002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357.75</v>
      </c>
      <c r="D277" s="36">
        <v>362.5333333333333</v>
      </c>
      <c r="E277" s="36">
        <v>345.31666666666661</v>
      </c>
      <c r="F277" s="36">
        <v>332.88333333333333</v>
      </c>
      <c r="G277" s="36">
        <v>315.66666666666663</v>
      </c>
      <c r="H277" s="36">
        <v>374.96666666666658</v>
      </c>
      <c r="I277" s="36">
        <v>392.18333333333328</v>
      </c>
      <c r="J277" s="36">
        <v>404.61666666666656</v>
      </c>
      <c r="K277" s="31">
        <v>379.75</v>
      </c>
      <c r="L277" s="31">
        <v>350.1</v>
      </c>
      <c r="M277" s="31">
        <v>50.253010000000003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336.7</v>
      </c>
      <c r="D278" s="36">
        <v>336.7833333333333</v>
      </c>
      <c r="E278" s="36">
        <v>333.96666666666658</v>
      </c>
      <c r="F278" s="36">
        <v>331.23333333333329</v>
      </c>
      <c r="G278" s="36">
        <v>328.41666666666657</v>
      </c>
      <c r="H278" s="36">
        <v>339.51666666666659</v>
      </c>
      <c r="I278" s="36">
        <v>342.33333333333331</v>
      </c>
      <c r="J278" s="36">
        <v>345.06666666666661</v>
      </c>
      <c r="K278" s="31">
        <v>339.6</v>
      </c>
      <c r="L278" s="31">
        <v>334.05</v>
      </c>
      <c r="M278" s="31">
        <v>3.39419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166.85</v>
      </c>
      <c r="D279" s="36">
        <v>167.05</v>
      </c>
      <c r="E279" s="36">
        <v>165.10000000000002</v>
      </c>
      <c r="F279" s="36">
        <v>163.35000000000002</v>
      </c>
      <c r="G279" s="36">
        <v>161.40000000000003</v>
      </c>
      <c r="H279" s="36">
        <v>168.8</v>
      </c>
      <c r="I279" s="36">
        <v>170.75</v>
      </c>
      <c r="J279" s="36">
        <v>172.5</v>
      </c>
      <c r="K279" s="31">
        <v>169</v>
      </c>
      <c r="L279" s="31">
        <v>165.3</v>
      </c>
      <c r="M279" s="31">
        <v>10.29824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604.29999999999995</v>
      </c>
      <c r="D280" s="36">
        <v>601.15</v>
      </c>
      <c r="E280" s="36">
        <v>594.9</v>
      </c>
      <c r="F280" s="36">
        <v>585.5</v>
      </c>
      <c r="G280" s="36">
        <v>579.25</v>
      </c>
      <c r="H280" s="36">
        <v>610.54999999999995</v>
      </c>
      <c r="I280" s="36">
        <v>616.79999999999995</v>
      </c>
      <c r="J280" s="36">
        <v>626.19999999999993</v>
      </c>
      <c r="K280" s="31">
        <v>607.4</v>
      </c>
      <c r="L280" s="31">
        <v>591.75</v>
      </c>
      <c r="M280" s="31">
        <v>6.1789800000000001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3380.25</v>
      </c>
      <c r="D281" s="36">
        <v>3370.75</v>
      </c>
      <c r="E281" s="36">
        <v>3325.5</v>
      </c>
      <c r="F281" s="36">
        <v>3270.75</v>
      </c>
      <c r="G281" s="36">
        <v>3225.5</v>
      </c>
      <c r="H281" s="36">
        <v>3425.5</v>
      </c>
      <c r="I281" s="36">
        <v>3470.75</v>
      </c>
      <c r="J281" s="36">
        <v>3525.5</v>
      </c>
      <c r="K281" s="31">
        <v>3416</v>
      </c>
      <c r="L281" s="31">
        <v>3316</v>
      </c>
      <c r="M281" s="31">
        <v>1.6374500000000001</v>
      </c>
      <c r="N281" s="1"/>
      <c r="O281" s="1"/>
    </row>
    <row r="282" spans="1:15" ht="12.75" customHeight="1">
      <c r="A282" s="33">
        <v>272</v>
      </c>
      <c r="B282" s="53" t="s">
        <v>855</v>
      </c>
      <c r="C282" s="31">
        <v>664.95</v>
      </c>
      <c r="D282" s="36">
        <v>673.7833333333333</v>
      </c>
      <c r="E282" s="36">
        <v>651.16666666666663</v>
      </c>
      <c r="F282" s="36">
        <v>637.38333333333333</v>
      </c>
      <c r="G282" s="36">
        <v>614.76666666666665</v>
      </c>
      <c r="H282" s="36">
        <v>687.56666666666661</v>
      </c>
      <c r="I282" s="36">
        <v>710.18333333333339</v>
      </c>
      <c r="J282" s="36">
        <v>723.96666666666658</v>
      </c>
      <c r="K282" s="31">
        <v>696.4</v>
      </c>
      <c r="L282" s="31">
        <v>660</v>
      </c>
      <c r="M282" s="31">
        <v>0.71408000000000005</v>
      </c>
      <c r="N282" s="1"/>
      <c r="O282" s="1"/>
    </row>
    <row r="283" spans="1:15" ht="12.75" customHeight="1">
      <c r="A283" s="33">
        <v>273</v>
      </c>
      <c r="B283" s="53" t="s">
        <v>851</v>
      </c>
      <c r="C283" s="31">
        <v>506.95</v>
      </c>
      <c r="D283" s="36">
        <v>504.45</v>
      </c>
      <c r="E283" s="36">
        <v>500.5</v>
      </c>
      <c r="F283" s="36">
        <v>494.05</v>
      </c>
      <c r="G283" s="36">
        <v>490.1</v>
      </c>
      <c r="H283" s="36">
        <v>510.9</v>
      </c>
      <c r="I283" s="36">
        <v>514.84999999999991</v>
      </c>
      <c r="J283" s="36">
        <v>521.29999999999995</v>
      </c>
      <c r="K283" s="31">
        <v>508.4</v>
      </c>
      <c r="L283" s="31">
        <v>498</v>
      </c>
      <c r="M283" s="31">
        <v>12.41376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265.3</v>
      </c>
      <c r="D284" s="36">
        <v>264.26666666666665</v>
      </c>
      <c r="E284" s="36">
        <v>261.23333333333329</v>
      </c>
      <c r="F284" s="36">
        <v>257.16666666666663</v>
      </c>
      <c r="G284" s="36">
        <v>254.13333333333327</v>
      </c>
      <c r="H284" s="36">
        <v>268.33333333333331</v>
      </c>
      <c r="I284" s="36">
        <v>271.36666666666662</v>
      </c>
      <c r="J284" s="36">
        <v>275.43333333333334</v>
      </c>
      <c r="K284" s="31">
        <v>267.3</v>
      </c>
      <c r="L284" s="31">
        <v>260.2</v>
      </c>
      <c r="M284" s="31">
        <v>17.808229999999998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1847.6</v>
      </c>
      <c r="D285" s="36">
        <v>1852.9666666666665</v>
      </c>
      <c r="E285" s="36">
        <v>1836.0333333333328</v>
      </c>
      <c r="F285" s="36">
        <v>1824.4666666666665</v>
      </c>
      <c r="G285" s="36">
        <v>1807.5333333333328</v>
      </c>
      <c r="H285" s="36">
        <v>1864.5333333333328</v>
      </c>
      <c r="I285" s="36">
        <v>1881.4666666666667</v>
      </c>
      <c r="J285" s="36">
        <v>1893.0333333333328</v>
      </c>
      <c r="K285" s="31">
        <v>1869.9</v>
      </c>
      <c r="L285" s="31">
        <v>1841.4</v>
      </c>
      <c r="M285" s="31">
        <v>77.993409999999997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1506.55</v>
      </c>
      <c r="D286" s="36">
        <v>1495.4833333333336</v>
      </c>
      <c r="E286" s="36">
        <v>1481.9666666666672</v>
      </c>
      <c r="F286" s="36">
        <v>1457.3833333333337</v>
      </c>
      <c r="G286" s="36">
        <v>1443.8666666666672</v>
      </c>
      <c r="H286" s="36">
        <v>1520.0666666666671</v>
      </c>
      <c r="I286" s="36">
        <v>1533.5833333333335</v>
      </c>
      <c r="J286" s="36">
        <v>1558.166666666667</v>
      </c>
      <c r="K286" s="31">
        <v>1509</v>
      </c>
      <c r="L286" s="31">
        <v>1470.9</v>
      </c>
      <c r="M286" s="31">
        <v>9.2092299999999998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376.35</v>
      </c>
      <c r="D287" s="36">
        <v>376.2</v>
      </c>
      <c r="E287" s="36">
        <v>372.4</v>
      </c>
      <c r="F287" s="36">
        <v>368.45</v>
      </c>
      <c r="G287" s="36">
        <v>364.65</v>
      </c>
      <c r="H287" s="36">
        <v>380.15</v>
      </c>
      <c r="I287" s="36">
        <v>383.95000000000005</v>
      </c>
      <c r="J287" s="36">
        <v>387.9</v>
      </c>
      <c r="K287" s="31">
        <v>380</v>
      </c>
      <c r="L287" s="31">
        <v>372.25</v>
      </c>
      <c r="M287" s="31">
        <v>3.8672800000000001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2000.2</v>
      </c>
      <c r="D288" s="36">
        <v>2012.75</v>
      </c>
      <c r="E288" s="36">
        <v>1981.5</v>
      </c>
      <c r="F288" s="36">
        <v>1962.8</v>
      </c>
      <c r="G288" s="36">
        <v>1931.55</v>
      </c>
      <c r="H288" s="36">
        <v>2031.45</v>
      </c>
      <c r="I288" s="36">
        <v>2062.6999999999998</v>
      </c>
      <c r="J288" s="36">
        <v>2081.4</v>
      </c>
      <c r="K288" s="31">
        <v>2044</v>
      </c>
      <c r="L288" s="31">
        <v>1994.05</v>
      </c>
      <c r="M288" s="31">
        <v>5.3270600000000004</v>
      </c>
      <c r="N288" s="1"/>
      <c r="O288" s="1"/>
    </row>
    <row r="289" spans="1:15" ht="12.75" customHeight="1">
      <c r="A289" s="33">
        <v>279</v>
      </c>
      <c r="B289" s="53" t="s">
        <v>852</v>
      </c>
      <c r="C289" s="31">
        <v>3537</v>
      </c>
      <c r="D289" s="36">
        <v>3539.2333333333336</v>
      </c>
      <c r="E289" s="36">
        <v>3489.4666666666672</v>
      </c>
      <c r="F289" s="36">
        <v>3441.9333333333334</v>
      </c>
      <c r="G289" s="36">
        <v>3392.166666666667</v>
      </c>
      <c r="H289" s="36">
        <v>3586.7666666666673</v>
      </c>
      <c r="I289" s="36">
        <v>3636.5333333333338</v>
      </c>
      <c r="J289" s="36">
        <v>3684.0666666666675</v>
      </c>
      <c r="K289" s="31">
        <v>3589</v>
      </c>
      <c r="L289" s="31">
        <v>3491.7</v>
      </c>
      <c r="M289" s="31">
        <v>0.32563999999999999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170.9</v>
      </c>
      <c r="D290" s="36">
        <v>171.48333333333335</v>
      </c>
      <c r="E290" s="36">
        <v>168.01666666666671</v>
      </c>
      <c r="F290" s="36">
        <v>165.13333333333335</v>
      </c>
      <c r="G290" s="36">
        <v>161.66666666666671</v>
      </c>
      <c r="H290" s="36">
        <v>174.3666666666667</v>
      </c>
      <c r="I290" s="36">
        <v>177.83333333333334</v>
      </c>
      <c r="J290" s="36">
        <v>180.7166666666667</v>
      </c>
      <c r="K290" s="31">
        <v>174.95</v>
      </c>
      <c r="L290" s="31">
        <v>168.6</v>
      </c>
      <c r="M290" s="31">
        <v>130.42842999999999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5217.7</v>
      </c>
      <c r="D291" s="36">
        <v>5225.916666666667</v>
      </c>
      <c r="E291" s="36">
        <v>5168.3833333333341</v>
      </c>
      <c r="F291" s="36">
        <v>5119.0666666666675</v>
      </c>
      <c r="G291" s="36">
        <v>5061.5333333333347</v>
      </c>
      <c r="H291" s="36">
        <v>5275.2333333333336</v>
      </c>
      <c r="I291" s="36">
        <v>5332.7666666666664</v>
      </c>
      <c r="J291" s="36">
        <v>5382.083333333333</v>
      </c>
      <c r="K291" s="31">
        <v>5283.45</v>
      </c>
      <c r="L291" s="31">
        <v>5176.6000000000004</v>
      </c>
      <c r="M291" s="31">
        <v>1.38812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14141.45</v>
      </c>
      <c r="D292" s="36">
        <v>14022.85</v>
      </c>
      <c r="E292" s="36">
        <v>13770.800000000001</v>
      </c>
      <c r="F292" s="36">
        <v>13400.150000000001</v>
      </c>
      <c r="G292" s="36">
        <v>13148.100000000002</v>
      </c>
      <c r="H292" s="36">
        <v>14393.5</v>
      </c>
      <c r="I292" s="36">
        <v>14645.55</v>
      </c>
      <c r="J292" s="36">
        <v>15016.199999999999</v>
      </c>
      <c r="K292" s="31">
        <v>14274.9</v>
      </c>
      <c r="L292" s="31">
        <v>13652.2</v>
      </c>
      <c r="M292" s="31">
        <v>0.13086999999999999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3521.9</v>
      </c>
      <c r="D293" s="36">
        <v>3512.2999999999997</v>
      </c>
      <c r="E293" s="36">
        <v>3469.5999999999995</v>
      </c>
      <c r="F293" s="36">
        <v>3417.2999999999997</v>
      </c>
      <c r="G293" s="36">
        <v>3374.5999999999995</v>
      </c>
      <c r="H293" s="36">
        <v>3564.5999999999995</v>
      </c>
      <c r="I293" s="36">
        <v>3607.2999999999993</v>
      </c>
      <c r="J293" s="36">
        <v>3659.5999999999995</v>
      </c>
      <c r="K293" s="31">
        <v>3555</v>
      </c>
      <c r="L293" s="31">
        <v>3460</v>
      </c>
      <c r="M293" s="31">
        <v>20.690180000000002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450.5</v>
      </c>
      <c r="D294" s="36">
        <v>451.88333333333338</v>
      </c>
      <c r="E294" s="36">
        <v>446.96666666666675</v>
      </c>
      <c r="F294" s="36">
        <v>443.43333333333339</v>
      </c>
      <c r="G294" s="36">
        <v>438.51666666666677</v>
      </c>
      <c r="H294" s="36">
        <v>455.41666666666674</v>
      </c>
      <c r="I294" s="36">
        <v>460.33333333333337</v>
      </c>
      <c r="J294" s="36">
        <v>463.86666666666673</v>
      </c>
      <c r="K294" s="31">
        <v>456.8</v>
      </c>
      <c r="L294" s="31">
        <v>448.35</v>
      </c>
      <c r="M294" s="31">
        <v>6.44252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427.3</v>
      </c>
      <c r="D295" s="36">
        <v>427.58333333333331</v>
      </c>
      <c r="E295" s="36">
        <v>421.71666666666664</v>
      </c>
      <c r="F295" s="36">
        <v>416.13333333333333</v>
      </c>
      <c r="G295" s="36">
        <v>410.26666666666665</v>
      </c>
      <c r="H295" s="36">
        <v>433.16666666666663</v>
      </c>
      <c r="I295" s="36">
        <v>439.0333333333333</v>
      </c>
      <c r="J295" s="36">
        <v>444.61666666666662</v>
      </c>
      <c r="K295" s="31">
        <v>433.45</v>
      </c>
      <c r="L295" s="31">
        <v>422</v>
      </c>
      <c r="M295" s="31">
        <v>10.820639999999999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288.95</v>
      </c>
      <c r="D296" s="36">
        <v>290.81666666666666</v>
      </c>
      <c r="E296" s="36">
        <v>285.43333333333334</v>
      </c>
      <c r="F296" s="36">
        <v>281.91666666666669</v>
      </c>
      <c r="G296" s="36">
        <v>276.53333333333336</v>
      </c>
      <c r="H296" s="36">
        <v>294.33333333333331</v>
      </c>
      <c r="I296" s="36">
        <v>299.71666666666664</v>
      </c>
      <c r="J296" s="36">
        <v>303.23333333333329</v>
      </c>
      <c r="K296" s="31">
        <v>296.2</v>
      </c>
      <c r="L296" s="31">
        <v>287.3</v>
      </c>
      <c r="M296" s="31">
        <v>9.4787400000000002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129.35</v>
      </c>
      <c r="D297" s="36">
        <v>129.88333333333333</v>
      </c>
      <c r="E297" s="36">
        <v>127.86666666666665</v>
      </c>
      <c r="F297" s="36">
        <v>126.38333333333333</v>
      </c>
      <c r="G297" s="36">
        <v>124.36666666666665</v>
      </c>
      <c r="H297" s="36">
        <v>131.36666666666665</v>
      </c>
      <c r="I297" s="36">
        <v>133.3833333333333</v>
      </c>
      <c r="J297" s="36">
        <v>134.86666666666665</v>
      </c>
      <c r="K297" s="31">
        <v>131.9</v>
      </c>
      <c r="L297" s="31">
        <v>128.4</v>
      </c>
      <c r="M297" s="31">
        <v>46.455559999999998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574.79999999999995</v>
      </c>
      <c r="D298" s="36">
        <v>576.35</v>
      </c>
      <c r="E298" s="36">
        <v>566.75</v>
      </c>
      <c r="F298" s="36">
        <v>558.69999999999993</v>
      </c>
      <c r="G298" s="36">
        <v>549.09999999999991</v>
      </c>
      <c r="H298" s="36">
        <v>584.40000000000009</v>
      </c>
      <c r="I298" s="36">
        <v>594.00000000000023</v>
      </c>
      <c r="J298" s="36">
        <v>602.05000000000018</v>
      </c>
      <c r="K298" s="31">
        <v>585.95000000000005</v>
      </c>
      <c r="L298" s="31">
        <v>568.29999999999995</v>
      </c>
      <c r="M298" s="31">
        <v>30.544720000000002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844.4</v>
      </c>
      <c r="D299" s="36">
        <v>847.31666666666661</v>
      </c>
      <c r="E299" s="36">
        <v>833.68333333333317</v>
      </c>
      <c r="F299" s="36">
        <v>822.96666666666658</v>
      </c>
      <c r="G299" s="36">
        <v>809.33333333333314</v>
      </c>
      <c r="H299" s="36">
        <v>858.03333333333319</v>
      </c>
      <c r="I299" s="36">
        <v>871.66666666666663</v>
      </c>
      <c r="J299" s="36">
        <v>882.38333333333321</v>
      </c>
      <c r="K299" s="31">
        <v>860.95</v>
      </c>
      <c r="L299" s="31">
        <v>836.6</v>
      </c>
      <c r="M299" s="31">
        <v>41.93233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5583</v>
      </c>
      <c r="D300" s="36">
        <v>5596.6500000000005</v>
      </c>
      <c r="E300" s="36">
        <v>5554.3500000000013</v>
      </c>
      <c r="F300" s="36">
        <v>5525.7000000000007</v>
      </c>
      <c r="G300" s="36">
        <v>5483.4000000000015</v>
      </c>
      <c r="H300" s="36">
        <v>5625.3000000000011</v>
      </c>
      <c r="I300" s="36">
        <v>5667.6</v>
      </c>
      <c r="J300" s="36">
        <v>5696.2500000000009</v>
      </c>
      <c r="K300" s="31">
        <v>5638.95</v>
      </c>
      <c r="L300" s="31">
        <v>5568</v>
      </c>
      <c r="M300" s="31">
        <v>0.24723999999999999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5947.65</v>
      </c>
      <c r="D301" s="36">
        <v>5953.2166666666672</v>
      </c>
      <c r="E301" s="36">
        <v>5896.4333333333343</v>
      </c>
      <c r="F301" s="36">
        <v>5845.2166666666672</v>
      </c>
      <c r="G301" s="36">
        <v>5788.4333333333343</v>
      </c>
      <c r="H301" s="36">
        <v>6004.4333333333343</v>
      </c>
      <c r="I301" s="36">
        <v>6061.2166666666672</v>
      </c>
      <c r="J301" s="36">
        <v>6112.4333333333343</v>
      </c>
      <c r="K301" s="31">
        <v>6010</v>
      </c>
      <c r="L301" s="31">
        <v>5902</v>
      </c>
      <c r="M301" s="31">
        <v>4.2933000000000003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1389.45</v>
      </c>
      <c r="D302" s="36">
        <v>1399.2333333333333</v>
      </c>
      <c r="E302" s="36">
        <v>1373.4666666666667</v>
      </c>
      <c r="F302" s="36">
        <v>1357.4833333333333</v>
      </c>
      <c r="G302" s="36">
        <v>1331.7166666666667</v>
      </c>
      <c r="H302" s="36">
        <v>1415.2166666666667</v>
      </c>
      <c r="I302" s="36">
        <v>1440.9833333333336</v>
      </c>
      <c r="J302" s="36">
        <v>1456.9666666666667</v>
      </c>
      <c r="K302" s="31">
        <v>1425</v>
      </c>
      <c r="L302" s="31">
        <v>1383.25</v>
      </c>
      <c r="M302" s="31">
        <v>17.715509999999998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1298.5</v>
      </c>
      <c r="D303" s="36">
        <v>1303.1666666666667</v>
      </c>
      <c r="E303" s="36">
        <v>1286.3833333333334</v>
      </c>
      <c r="F303" s="36">
        <v>1274.2666666666667</v>
      </c>
      <c r="G303" s="36">
        <v>1257.4833333333333</v>
      </c>
      <c r="H303" s="36">
        <v>1315.2833333333335</v>
      </c>
      <c r="I303" s="36">
        <v>1332.0666666666668</v>
      </c>
      <c r="J303" s="36">
        <v>1344.1833333333336</v>
      </c>
      <c r="K303" s="31">
        <v>1319.95</v>
      </c>
      <c r="L303" s="31">
        <v>1291.05</v>
      </c>
      <c r="M303" s="31">
        <v>1.18418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1090.55</v>
      </c>
      <c r="D304" s="36">
        <v>1122.8333333333333</v>
      </c>
      <c r="E304" s="36">
        <v>1046.7666666666664</v>
      </c>
      <c r="F304" s="36">
        <v>1002.9833333333331</v>
      </c>
      <c r="G304" s="36">
        <v>926.91666666666629</v>
      </c>
      <c r="H304" s="36">
        <v>1166.6166666666666</v>
      </c>
      <c r="I304" s="36">
        <v>1242.6833333333336</v>
      </c>
      <c r="J304" s="36">
        <v>1286.4666666666667</v>
      </c>
      <c r="K304" s="31">
        <v>1198.9000000000001</v>
      </c>
      <c r="L304" s="31">
        <v>1079.05</v>
      </c>
      <c r="M304" s="31">
        <v>46.723529999999997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1238.0999999999999</v>
      </c>
      <c r="D305" s="36">
        <v>1239.0333333333333</v>
      </c>
      <c r="E305" s="36">
        <v>1226.0666666666666</v>
      </c>
      <c r="F305" s="36">
        <v>1214.0333333333333</v>
      </c>
      <c r="G305" s="36">
        <v>1201.0666666666666</v>
      </c>
      <c r="H305" s="36">
        <v>1251.0666666666666</v>
      </c>
      <c r="I305" s="36">
        <v>1264.0333333333333</v>
      </c>
      <c r="J305" s="36">
        <v>1276.0666666666666</v>
      </c>
      <c r="K305" s="31">
        <v>1252</v>
      </c>
      <c r="L305" s="31">
        <v>1227</v>
      </c>
      <c r="M305" s="31">
        <v>4.2064399999999997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277.05</v>
      </c>
      <c r="D306" s="36">
        <v>278.86666666666667</v>
      </c>
      <c r="E306" s="36">
        <v>273.93333333333334</v>
      </c>
      <c r="F306" s="36">
        <v>270.81666666666666</v>
      </c>
      <c r="G306" s="36">
        <v>265.88333333333333</v>
      </c>
      <c r="H306" s="36">
        <v>281.98333333333335</v>
      </c>
      <c r="I306" s="36">
        <v>286.91666666666674</v>
      </c>
      <c r="J306" s="36">
        <v>290.03333333333336</v>
      </c>
      <c r="K306" s="31">
        <v>283.8</v>
      </c>
      <c r="L306" s="31">
        <v>275.75</v>
      </c>
      <c r="M306" s="31">
        <v>64.852209999999999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1642</v>
      </c>
      <c r="D307" s="36">
        <v>1646.6666666666667</v>
      </c>
      <c r="E307" s="36">
        <v>1631.8333333333335</v>
      </c>
      <c r="F307" s="36">
        <v>1621.6666666666667</v>
      </c>
      <c r="G307" s="36">
        <v>1606.8333333333335</v>
      </c>
      <c r="H307" s="36">
        <v>1656.8333333333335</v>
      </c>
      <c r="I307" s="36">
        <v>1671.666666666667</v>
      </c>
      <c r="J307" s="36">
        <v>1681.8333333333335</v>
      </c>
      <c r="K307" s="31">
        <v>1661.5</v>
      </c>
      <c r="L307" s="31">
        <v>1636.5</v>
      </c>
      <c r="M307" s="31">
        <v>17.093129999999999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387.95</v>
      </c>
      <c r="D308" s="36">
        <v>389.01666666666665</v>
      </c>
      <c r="E308" s="36">
        <v>383.93333333333328</v>
      </c>
      <c r="F308" s="36">
        <v>379.91666666666663</v>
      </c>
      <c r="G308" s="36">
        <v>374.83333333333326</v>
      </c>
      <c r="H308" s="36">
        <v>393.0333333333333</v>
      </c>
      <c r="I308" s="36">
        <v>398.11666666666667</v>
      </c>
      <c r="J308" s="36">
        <v>402.13333333333333</v>
      </c>
      <c r="K308" s="31">
        <v>394.1</v>
      </c>
      <c r="L308" s="31">
        <v>385</v>
      </c>
      <c r="M308" s="31">
        <v>1.26237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575.65</v>
      </c>
      <c r="D309" s="36">
        <v>575.76666666666665</v>
      </c>
      <c r="E309" s="36">
        <v>569.08333333333326</v>
      </c>
      <c r="F309" s="36">
        <v>562.51666666666665</v>
      </c>
      <c r="G309" s="36">
        <v>555.83333333333326</v>
      </c>
      <c r="H309" s="36">
        <v>582.33333333333326</v>
      </c>
      <c r="I309" s="36">
        <v>589.01666666666665</v>
      </c>
      <c r="J309" s="36">
        <v>595.58333333333326</v>
      </c>
      <c r="K309" s="31">
        <v>582.45000000000005</v>
      </c>
      <c r="L309" s="31">
        <v>569.20000000000005</v>
      </c>
      <c r="M309" s="31">
        <v>4.34924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447.9</v>
      </c>
      <c r="D310" s="36">
        <v>442.93333333333334</v>
      </c>
      <c r="E310" s="36">
        <v>433.26666666666665</v>
      </c>
      <c r="F310" s="36">
        <v>418.63333333333333</v>
      </c>
      <c r="G310" s="36">
        <v>408.96666666666664</v>
      </c>
      <c r="H310" s="36">
        <v>457.56666666666666</v>
      </c>
      <c r="I310" s="36">
        <v>467.23333333333329</v>
      </c>
      <c r="J310" s="36">
        <v>481.86666666666667</v>
      </c>
      <c r="K310" s="31">
        <v>452.6</v>
      </c>
      <c r="L310" s="31">
        <v>428.3</v>
      </c>
      <c r="M310" s="31">
        <v>9.3345599999999997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175.75</v>
      </c>
      <c r="D311" s="36">
        <v>177.2833333333333</v>
      </c>
      <c r="E311" s="36">
        <v>172.9166666666666</v>
      </c>
      <c r="F311" s="36">
        <v>170.08333333333329</v>
      </c>
      <c r="G311" s="36">
        <v>165.71666666666658</v>
      </c>
      <c r="H311" s="36">
        <v>180.11666666666662</v>
      </c>
      <c r="I311" s="36">
        <v>184.48333333333329</v>
      </c>
      <c r="J311" s="36">
        <v>187.31666666666663</v>
      </c>
      <c r="K311" s="31">
        <v>181.65</v>
      </c>
      <c r="L311" s="31">
        <v>174.45</v>
      </c>
      <c r="M311" s="31">
        <v>120.03228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134.15</v>
      </c>
      <c r="D312" s="36">
        <v>135.05000000000001</v>
      </c>
      <c r="E312" s="36">
        <v>132.40000000000003</v>
      </c>
      <c r="F312" s="36">
        <v>130.65000000000003</v>
      </c>
      <c r="G312" s="36">
        <v>128.00000000000006</v>
      </c>
      <c r="H312" s="36">
        <v>136.80000000000001</v>
      </c>
      <c r="I312" s="36">
        <v>139.44999999999999</v>
      </c>
      <c r="J312" s="36">
        <v>141.19999999999999</v>
      </c>
      <c r="K312" s="31">
        <v>137.69999999999999</v>
      </c>
      <c r="L312" s="31">
        <v>133.30000000000001</v>
      </c>
      <c r="M312" s="31">
        <v>35.289319999999996</v>
      </c>
      <c r="N312" s="1"/>
      <c r="O312" s="1"/>
    </row>
    <row r="313" spans="1:15" ht="12.75" customHeight="1">
      <c r="A313" s="33">
        <v>303</v>
      </c>
      <c r="B313" s="53" t="s">
        <v>859</v>
      </c>
      <c r="C313" s="31">
        <v>2057.65</v>
      </c>
      <c r="D313" s="36">
        <v>2065.9</v>
      </c>
      <c r="E313" s="36">
        <v>2041.75</v>
      </c>
      <c r="F313" s="36">
        <v>2025.85</v>
      </c>
      <c r="G313" s="36">
        <v>2001.6999999999998</v>
      </c>
      <c r="H313" s="36">
        <v>2081.8000000000002</v>
      </c>
      <c r="I313" s="36">
        <v>2105.9500000000007</v>
      </c>
      <c r="J313" s="36">
        <v>2121.8500000000004</v>
      </c>
      <c r="K313" s="31">
        <v>2090.0500000000002</v>
      </c>
      <c r="L313" s="31">
        <v>2050</v>
      </c>
      <c r="M313" s="31">
        <v>6.6966599999999996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546</v>
      </c>
      <c r="D314" s="36">
        <v>549.5</v>
      </c>
      <c r="E314" s="36">
        <v>541.5</v>
      </c>
      <c r="F314" s="36">
        <v>537</v>
      </c>
      <c r="G314" s="36">
        <v>529</v>
      </c>
      <c r="H314" s="36">
        <v>554</v>
      </c>
      <c r="I314" s="36">
        <v>562</v>
      </c>
      <c r="J314" s="36">
        <v>566.5</v>
      </c>
      <c r="K314" s="31">
        <v>557.5</v>
      </c>
      <c r="L314" s="31">
        <v>545</v>
      </c>
      <c r="M314" s="31">
        <v>9.3380600000000005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10017</v>
      </c>
      <c r="D315" s="36">
        <v>10020.666666666666</v>
      </c>
      <c r="E315" s="36">
        <v>9966.3333333333321</v>
      </c>
      <c r="F315" s="36">
        <v>9915.6666666666661</v>
      </c>
      <c r="G315" s="36">
        <v>9861.3333333333321</v>
      </c>
      <c r="H315" s="36">
        <v>10071.333333333332</v>
      </c>
      <c r="I315" s="36">
        <v>10125.666666666664</v>
      </c>
      <c r="J315" s="36">
        <v>10176.333333333332</v>
      </c>
      <c r="K315" s="31">
        <v>10075</v>
      </c>
      <c r="L315" s="31">
        <v>9970</v>
      </c>
      <c r="M315" s="31">
        <v>6.7313099999999997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2739.4</v>
      </c>
      <c r="D316" s="36">
        <v>2725.7833333333333</v>
      </c>
      <c r="E316" s="36">
        <v>2686.6666666666665</v>
      </c>
      <c r="F316" s="36">
        <v>2633.9333333333334</v>
      </c>
      <c r="G316" s="36">
        <v>2594.8166666666666</v>
      </c>
      <c r="H316" s="36">
        <v>2778.5166666666664</v>
      </c>
      <c r="I316" s="36">
        <v>2817.6333333333332</v>
      </c>
      <c r="J316" s="36">
        <v>2870.3666666666663</v>
      </c>
      <c r="K316" s="31">
        <v>2764.9</v>
      </c>
      <c r="L316" s="31">
        <v>2673.05</v>
      </c>
      <c r="M316" s="31">
        <v>0.59372000000000003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948.15</v>
      </c>
      <c r="D317" s="36">
        <v>945.43333333333339</v>
      </c>
      <c r="E317" s="36">
        <v>940.86666666666679</v>
      </c>
      <c r="F317" s="36">
        <v>933.58333333333337</v>
      </c>
      <c r="G317" s="36">
        <v>929.01666666666677</v>
      </c>
      <c r="H317" s="36">
        <v>952.71666666666681</v>
      </c>
      <c r="I317" s="36">
        <v>957.28333333333342</v>
      </c>
      <c r="J317" s="36">
        <v>964.56666666666683</v>
      </c>
      <c r="K317" s="31">
        <v>950</v>
      </c>
      <c r="L317" s="31">
        <v>938.15</v>
      </c>
      <c r="M317" s="31">
        <v>15.457929999999999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714.75</v>
      </c>
      <c r="D318" s="36">
        <v>719.65</v>
      </c>
      <c r="E318" s="36">
        <v>704.3</v>
      </c>
      <c r="F318" s="36">
        <v>693.85</v>
      </c>
      <c r="G318" s="36">
        <v>678.5</v>
      </c>
      <c r="H318" s="36">
        <v>730.09999999999991</v>
      </c>
      <c r="I318" s="36">
        <v>745.45</v>
      </c>
      <c r="J318" s="36">
        <v>755.89999999999986</v>
      </c>
      <c r="K318" s="31">
        <v>735</v>
      </c>
      <c r="L318" s="31">
        <v>709.2</v>
      </c>
      <c r="M318" s="31">
        <v>17.906079999999999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2261.35</v>
      </c>
      <c r="D319" s="36">
        <v>2259.7833333333333</v>
      </c>
      <c r="E319" s="36">
        <v>2241.5666666666666</v>
      </c>
      <c r="F319" s="36">
        <v>2221.7833333333333</v>
      </c>
      <c r="G319" s="36">
        <v>2203.5666666666666</v>
      </c>
      <c r="H319" s="36">
        <v>2279.5666666666666</v>
      </c>
      <c r="I319" s="36">
        <v>2297.7833333333328</v>
      </c>
      <c r="J319" s="36">
        <v>2317.5666666666666</v>
      </c>
      <c r="K319" s="31">
        <v>2278</v>
      </c>
      <c r="L319" s="31">
        <v>2240</v>
      </c>
      <c r="M319" s="31">
        <v>7.2833100000000002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750.5</v>
      </c>
      <c r="D320" s="36">
        <v>749.68333333333339</v>
      </c>
      <c r="E320" s="36">
        <v>744.91666666666674</v>
      </c>
      <c r="F320" s="36">
        <v>739.33333333333337</v>
      </c>
      <c r="G320" s="36">
        <v>734.56666666666672</v>
      </c>
      <c r="H320" s="36">
        <v>755.26666666666677</v>
      </c>
      <c r="I320" s="36">
        <v>760.03333333333342</v>
      </c>
      <c r="J320" s="36">
        <v>765.61666666666679</v>
      </c>
      <c r="K320" s="31">
        <v>754.45</v>
      </c>
      <c r="L320" s="31">
        <v>744.1</v>
      </c>
      <c r="M320" s="31">
        <v>0.67105999999999999</v>
      </c>
      <c r="N320" s="1"/>
      <c r="O320" s="1"/>
    </row>
    <row r="321" spans="1:15" ht="12.75" customHeight="1">
      <c r="A321" s="33">
        <v>311</v>
      </c>
      <c r="B321" s="53" t="s">
        <v>867</v>
      </c>
      <c r="C321" s="31">
        <v>1037.8</v>
      </c>
      <c r="D321" s="36">
        <v>1043.05</v>
      </c>
      <c r="E321" s="36">
        <v>1019.8</v>
      </c>
      <c r="F321" s="36">
        <v>1001.8</v>
      </c>
      <c r="G321" s="36">
        <v>978.55</v>
      </c>
      <c r="H321" s="36">
        <v>1061.05</v>
      </c>
      <c r="I321" s="36">
        <v>1084.3</v>
      </c>
      <c r="J321" s="36">
        <v>1102.3</v>
      </c>
      <c r="K321" s="31">
        <v>1066.3</v>
      </c>
      <c r="L321" s="31">
        <v>1025.05</v>
      </c>
      <c r="M321" s="31">
        <v>0.80720000000000003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1259.5999999999999</v>
      </c>
      <c r="D322" s="36">
        <v>1263.8</v>
      </c>
      <c r="E322" s="36">
        <v>1248.8999999999999</v>
      </c>
      <c r="F322" s="36">
        <v>1238.1999999999998</v>
      </c>
      <c r="G322" s="36">
        <v>1223.2999999999997</v>
      </c>
      <c r="H322" s="36">
        <v>1274.5</v>
      </c>
      <c r="I322" s="36">
        <v>1289.4000000000001</v>
      </c>
      <c r="J322" s="36">
        <v>1300.1000000000001</v>
      </c>
      <c r="K322" s="31">
        <v>1278.7</v>
      </c>
      <c r="L322" s="31">
        <v>1253.0999999999999</v>
      </c>
      <c r="M322" s="31">
        <v>0.59992000000000001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1674.45</v>
      </c>
      <c r="D323" s="36">
        <v>1681.6833333333334</v>
      </c>
      <c r="E323" s="36">
        <v>1648.9166666666667</v>
      </c>
      <c r="F323" s="36">
        <v>1623.3833333333334</v>
      </c>
      <c r="G323" s="36">
        <v>1590.6166666666668</v>
      </c>
      <c r="H323" s="36">
        <v>1707.2166666666667</v>
      </c>
      <c r="I323" s="36">
        <v>1739.9833333333331</v>
      </c>
      <c r="J323" s="36">
        <v>1765.5166666666667</v>
      </c>
      <c r="K323" s="31">
        <v>1714.45</v>
      </c>
      <c r="L323" s="31">
        <v>1656.15</v>
      </c>
      <c r="M323" s="31">
        <v>2.6624400000000001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63.7</v>
      </c>
      <c r="D324" s="36">
        <v>64.366666666666674</v>
      </c>
      <c r="E324" s="36">
        <v>62.033333333333346</v>
      </c>
      <c r="F324" s="36">
        <v>60.366666666666674</v>
      </c>
      <c r="G324" s="36">
        <v>58.033333333333346</v>
      </c>
      <c r="H324" s="36">
        <v>66.033333333333346</v>
      </c>
      <c r="I324" s="36">
        <v>68.36666666666666</v>
      </c>
      <c r="J324" s="36">
        <v>70.033333333333346</v>
      </c>
      <c r="K324" s="31">
        <v>66.7</v>
      </c>
      <c r="L324" s="31">
        <v>62.7</v>
      </c>
      <c r="M324" s="31">
        <v>120.13445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65.650000000000006</v>
      </c>
      <c r="D325" s="36">
        <v>64.583333333333329</v>
      </c>
      <c r="E325" s="36">
        <v>63.166666666666657</v>
      </c>
      <c r="F325" s="36">
        <v>60.68333333333333</v>
      </c>
      <c r="G325" s="36">
        <v>59.266666666666659</v>
      </c>
      <c r="H325" s="36">
        <v>67.066666666666663</v>
      </c>
      <c r="I325" s="36">
        <v>68.48333333333332</v>
      </c>
      <c r="J325" s="36">
        <v>70.966666666666654</v>
      </c>
      <c r="K325" s="31">
        <v>66</v>
      </c>
      <c r="L325" s="31">
        <v>62.1</v>
      </c>
      <c r="M325" s="31">
        <v>414.98480999999998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1301.95</v>
      </c>
      <c r="D326" s="36">
        <v>1303.1833333333332</v>
      </c>
      <c r="E326" s="36">
        <v>1281.3666666666663</v>
      </c>
      <c r="F326" s="36">
        <v>1260.7833333333331</v>
      </c>
      <c r="G326" s="36">
        <v>1238.9666666666662</v>
      </c>
      <c r="H326" s="36">
        <v>1323.7666666666664</v>
      </c>
      <c r="I326" s="36">
        <v>1345.5833333333335</v>
      </c>
      <c r="J326" s="36">
        <v>1366.1666666666665</v>
      </c>
      <c r="K326" s="31">
        <v>1325</v>
      </c>
      <c r="L326" s="31">
        <v>1282.5999999999999</v>
      </c>
      <c r="M326" s="31">
        <v>2.4298600000000001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2637.55</v>
      </c>
      <c r="D327" s="36">
        <v>2640.5</v>
      </c>
      <c r="E327" s="36">
        <v>2599</v>
      </c>
      <c r="F327" s="36">
        <v>2560.4499999999998</v>
      </c>
      <c r="G327" s="36">
        <v>2518.9499999999998</v>
      </c>
      <c r="H327" s="36">
        <v>2679.05</v>
      </c>
      <c r="I327" s="36">
        <v>2720.55</v>
      </c>
      <c r="J327" s="36">
        <v>2759.1000000000004</v>
      </c>
      <c r="K327" s="31">
        <v>2682</v>
      </c>
      <c r="L327" s="31">
        <v>2601.9499999999998</v>
      </c>
      <c r="M327" s="31">
        <v>3.9570099999999999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132701.25</v>
      </c>
      <c r="D328" s="36">
        <v>132600.43333333332</v>
      </c>
      <c r="E328" s="36">
        <v>131700.81666666665</v>
      </c>
      <c r="F328" s="36">
        <v>130700.38333333333</v>
      </c>
      <c r="G328" s="36">
        <v>129800.76666666666</v>
      </c>
      <c r="H328" s="36">
        <v>133600.86666666664</v>
      </c>
      <c r="I328" s="36">
        <v>134500.48333333328</v>
      </c>
      <c r="J328" s="36">
        <v>135500.91666666663</v>
      </c>
      <c r="K328" s="31">
        <v>133500.04999999999</v>
      </c>
      <c r="L328" s="31">
        <v>131600</v>
      </c>
      <c r="M328" s="31">
        <v>8.1820000000000004E-2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2191.1</v>
      </c>
      <c r="D329" s="36">
        <v>2192.9166666666665</v>
      </c>
      <c r="E329" s="36">
        <v>2173.2333333333331</v>
      </c>
      <c r="F329" s="36">
        <v>2155.3666666666668</v>
      </c>
      <c r="G329" s="36">
        <v>2135.6833333333334</v>
      </c>
      <c r="H329" s="36">
        <v>2210.7833333333328</v>
      </c>
      <c r="I329" s="36">
        <v>2230.4666666666662</v>
      </c>
      <c r="J329" s="36">
        <v>2248.3333333333326</v>
      </c>
      <c r="K329" s="31">
        <v>2212.6</v>
      </c>
      <c r="L329" s="31">
        <v>2175.0500000000002</v>
      </c>
      <c r="M329" s="31">
        <v>1.2614300000000001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3144.45</v>
      </c>
      <c r="D330" s="36">
        <v>3155.5</v>
      </c>
      <c r="E330" s="36">
        <v>3091</v>
      </c>
      <c r="F330" s="36">
        <v>3037.55</v>
      </c>
      <c r="G330" s="36">
        <v>2973.05</v>
      </c>
      <c r="H330" s="36">
        <v>3208.95</v>
      </c>
      <c r="I330" s="36">
        <v>3273.45</v>
      </c>
      <c r="J330" s="36">
        <v>3326.8999999999996</v>
      </c>
      <c r="K330" s="31">
        <v>3220</v>
      </c>
      <c r="L330" s="31">
        <v>3102.05</v>
      </c>
      <c r="M330" s="31">
        <v>4.6114199999999999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1499.5</v>
      </c>
      <c r="D331" s="36">
        <v>1509.7833333333335</v>
      </c>
      <c r="E331" s="36">
        <v>1482.2166666666672</v>
      </c>
      <c r="F331" s="36">
        <v>1464.9333333333336</v>
      </c>
      <c r="G331" s="36">
        <v>1437.3666666666672</v>
      </c>
      <c r="H331" s="36">
        <v>1527.0666666666671</v>
      </c>
      <c r="I331" s="36">
        <v>1554.6333333333332</v>
      </c>
      <c r="J331" s="36">
        <v>1571.916666666667</v>
      </c>
      <c r="K331" s="31">
        <v>1537.35</v>
      </c>
      <c r="L331" s="31">
        <v>1492.5</v>
      </c>
      <c r="M331" s="31">
        <v>3.3617699999999999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1217.45</v>
      </c>
      <c r="D332" s="36">
        <v>1208.7</v>
      </c>
      <c r="E332" s="36">
        <v>1192.5</v>
      </c>
      <c r="F332" s="36">
        <v>1167.55</v>
      </c>
      <c r="G332" s="36">
        <v>1151.3499999999999</v>
      </c>
      <c r="H332" s="36">
        <v>1233.6500000000001</v>
      </c>
      <c r="I332" s="36">
        <v>1249.8500000000004</v>
      </c>
      <c r="J332" s="36">
        <v>1274.8000000000002</v>
      </c>
      <c r="K332" s="31">
        <v>1224.9000000000001</v>
      </c>
      <c r="L332" s="31">
        <v>1183.75</v>
      </c>
      <c r="M332" s="31">
        <v>4.9294900000000004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849.35</v>
      </c>
      <c r="D333" s="36">
        <v>843.7833333333333</v>
      </c>
      <c r="E333" s="36">
        <v>836.56666666666661</v>
      </c>
      <c r="F333" s="36">
        <v>823.7833333333333</v>
      </c>
      <c r="G333" s="36">
        <v>816.56666666666661</v>
      </c>
      <c r="H333" s="36">
        <v>856.56666666666661</v>
      </c>
      <c r="I333" s="36">
        <v>863.7833333333333</v>
      </c>
      <c r="J333" s="36">
        <v>876.56666666666661</v>
      </c>
      <c r="K333" s="31">
        <v>851</v>
      </c>
      <c r="L333" s="31">
        <v>831</v>
      </c>
      <c r="M333" s="31">
        <v>7.77719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128.1</v>
      </c>
      <c r="D334" s="36">
        <v>129.36666666666665</v>
      </c>
      <c r="E334" s="36">
        <v>125.93333333333328</v>
      </c>
      <c r="F334" s="36">
        <v>123.76666666666664</v>
      </c>
      <c r="G334" s="36">
        <v>120.33333333333327</v>
      </c>
      <c r="H334" s="36">
        <v>131.5333333333333</v>
      </c>
      <c r="I334" s="36">
        <v>134.96666666666664</v>
      </c>
      <c r="J334" s="36">
        <v>137.1333333333333</v>
      </c>
      <c r="K334" s="31">
        <v>132.80000000000001</v>
      </c>
      <c r="L334" s="31">
        <v>127.2</v>
      </c>
      <c r="M334" s="31">
        <v>211.98367999999999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3822.65</v>
      </c>
      <c r="D335" s="36">
        <v>3811.7166666666667</v>
      </c>
      <c r="E335" s="36">
        <v>3793.5333333333333</v>
      </c>
      <c r="F335" s="36">
        <v>3764.4166666666665</v>
      </c>
      <c r="G335" s="36">
        <v>3746.2333333333331</v>
      </c>
      <c r="H335" s="36">
        <v>3840.8333333333335</v>
      </c>
      <c r="I335" s="36">
        <v>3859.0166666666669</v>
      </c>
      <c r="J335" s="36">
        <v>3888.1333333333337</v>
      </c>
      <c r="K335" s="31">
        <v>3829.9</v>
      </c>
      <c r="L335" s="31">
        <v>3782.6</v>
      </c>
      <c r="M335" s="31">
        <v>1.5078199999999999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849.8</v>
      </c>
      <c r="D336" s="36">
        <v>855.06666666666661</v>
      </c>
      <c r="E336" s="36">
        <v>836.68333333333317</v>
      </c>
      <c r="F336" s="36">
        <v>823.56666666666661</v>
      </c>
      <c r="G336" s="36">
        <v>805.18333333333317</v>
      </c>
      <c r="H336" s="36">
        <v>868.18333333333317</v>
      </c>
      <c r="I336" s="36">
        <v>886.56666666666661</v>
      </c>
      <c r="J336" s="36">
        <v>899.68333333333317</v>
      </c>
      <c r="K336" s="31">
        <v>873.45</v>
      </c>
      <c r="L336" s="31">
        <v>841.95</v>
      </c>
      <c r="M336" s="31">
        <v>2.8957000000000002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86.6</v>
      </c>
      <c r="D337" s="36">
        <v>87.266666666666666</v>
      </c>
      <c r="E337" s="36">
        <v>85.083333333333329</v>
      </c>
      <c r="F337" s="36">
        <v>83.566666666666663</v>
      </c>
      <c r="G337" s="36">
        <v>81.383333333333326</v>
      </c>
      <c r="H337" s="36">
        <v>88.783333333333331</v>
      </c>
      <c r="I337" s="36">
        <v>90.966666666666669</v>
      </c>
      <c r="J337" s="36">
        <v>92.483333333333334</v>
      </c>
      <c r="K337" s="31">
        <v>89.45</v>
      </c>
      <c r="L337" s="31">
        <v>85.75</v>
      </c>
      <c r="M337" s="31">
        <v>216.57363000000001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174.5</v>
      </c>
      <c r="D338" s="36">
        <v>175.06666666666669</v>
      </c>
      <c r="E338" s="36">
        <v>171.73333333333338</v>
      </c>
      <c r="F338" s="36">
        <v>168.9666666666667</v>
      </c>
      <c r="G338" s="36">
        <v>165.63333333333338</v>
      </c>
      <c r="H338" s="36">
        <v>177.83333333333337</v>
      </c>
      <c r="I338" s="36">
        <v>181.16666666666669</v>
      </c>
      <c r="J338" s="36">
        <v>183.93333333333337</v>
      </c>
      <c r="K338" s="31">
        <v>178.4</v>
      </c>
      <c r="L338" s="31">
        <v>172.3</v>
      </c>
      <c r="M338" s="31">
        <v>50.951880000000003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2666.4</v>
      </c>
      <c r="D339" s="36">
        <v>2687.6166666666663</v>
      </c>
      <c r="E339" s="36">
        <v>2621.2333333333327</v>
      </c>
      <c r="F339" s="36">
        <v>2576.0666666666662</v>
      </c>
      <c r="G339" s="36">
        <v>2509.6833333333325</v>
      </c>
      <c r="H339" s="36">
        <v>2732.7833333333328</v>
      </c>
      <c r="I339" s="36">
        <v>2799.166666666667</v>
      </c>
      <c r="J339" s="36">
        <v>2844.333333333333</v>
      </c>
      <c r="K339" s="31">
        <v>2754</v>
      </c>
      <c r="L339" s="31">
        <v>2642.45</v>
      </c>
      <c r="M339" s="31">
        <v>25.77064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93.05</v>
      </c>
      <c r="D340" s="36">
        <v>93.983333333333334</v>
      </c>
      <c r="E340" s="36">
        <v>90.316666666666663</v>
      </c>
      <c r="F340" s="36">
        <v>87.583333333333329</v>
      </c>
      <c r="G340" s="36">
        <v>83.916666666666657</v>
      </c>
      <c r="H340" s="36">
        <v>96.716666666666669</v>
      </c>
      <c r="I340" s="36">
        <v>100.38333333333333</v>
      </c>
      <c r="J340" s="36">
        <v>103.11666666666667</v>
      </c>
      <c r="K340" s="31">
        <v>97.65</v>
      </c>
      <c r="L340" s="31">
        <v>91.25</v>
      </c>
      <c r="M340" s="31">
        <v>179.34482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71.95</v>
      </c>
      <c r="D341" s="36">
        <v>72.416666666666671</v>
      </c>
      <c r="E341" s="36">
        <v>69.533333333333346</v>
      </c>
      <c r="F341" s="36">
        <v>67.116666666666674</v>
      </c>
      <c r="G341" s="36">
        <v>64.233333333333348</v>
      </c>
      <c r="H341" s="36">
        <v>74.833333333333343</v>
      </c>
      <c r="I341" s="36">
        <v>77.716666666666669</v>
      </c>
      <c r="J341" s="36">
        <v>80.13333333333334</v>
      </c>
      <c r="K341" s="31">
        <v>75.3</v>
      </c>
      <c r="L341" s="31">
        <v>70</v>
      </c>
      <c r="M341" s="31">
        <v>1167.6194700000001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480.5</v>
      </c>
      <c r="D342" s="36">
        <v>478.83333333333331</v>
      </c>
      <c r="E342" s="36">
        <v>474.66666666666663</v>
      </c>
      <c r="F342" s="36">
        <v>468.83333333333331</v>
      </c>
      <c r="G342" s="36">
        <v>464.66666666666663</v>
      </c>
      <c r="H342" s="36">
        <v>484.66666666666663</v>
      </c>
      <c r="I342" s="36">
        <v>488.83333333333326</v>
      </c>
      <c r="J342" s="36">
        <v>494.66666666666663</v>
      </c>
      <c r="K342" s="31">
        <v>483</v>
      </c>
      <c r="L342" s="31">
        <v>473</v>
      </c>
      <c r="M342" s="31">
        <v>9.2632399999999997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225.15</v>
      </c>
      <c r="D343" s="36">
        <v>228</v>
      </c>
      <c r="E343" s="36">
        <v>220.65</v>
      </c>
      <c r="F343" s="36">
        <v>216.15</v>
      </c>
      <c r="G343" s="36">
        <v>208.8</v>
      </c>
      <c r="H343" s="36">
        <v>232.5</v>
      </c>
      <c r="I343" s="36">
        <v>239.85000000000002</v>
      </c>
      <c r="J343" s="36">
        <v>244.35</v>
      </c>
      <c r="K343" s="31">
        <v>235.35</v>
      </c>
      <c r="L343" s="31">
        <v>223.5</v>
      </c>
      <c r="M343" s="31">
        <v>57.118180000000002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222.7</v>
      </c>
      <c r="D344" s="36">
        <v>223.36666666666667</v>
      </c>
      <c r="E344" s="36">
        <v>219.43333333333334</v>
      </c>
      <c r="F344" s="36">
        <v>216.16666666666666</v>
      </c>
      <c r="G344" s="36">
        <v>212.23333333333332</v>
      </c>
      <c r="H344" s="36">
        <v>226.63333333333335</v>
      </c>
      <c r="I344" s="36">
        <v>230.56666666666669</v>
      </c>
      <c r="J344" s="36">
        <v>233.83333333333337</v>
      </c>
      <c r="K344" s="31">
        <v>227.3</v>
      </c>
      <c r="L344" s="31">
        <v>220.1</v>
      </c>
      <c r="M344" s="31">
        <v>153.21761000000001</v>
      </c>
      <c r="N344" s="1"/>
      <c r="O344" s="1"/>
    </row>
    <row r="345" spans="1:15" ht="12.75" customHeight="1">
      <c r="A345" s="33">
        <v>335</v>
      </c>
      <c r="B345" s="53" t="s">
        <v>854</v>
      </c>
      <c r="C345" s="31">
        <v>50.9</v>
      </c>
      <c r="D345" s="36">
        <v>51.183333333333337</v>
      </c>
      <c r="E345" s="36">
        <v>50.216666666666676</v>
      </c>
      <c r="F345" s="36">
        <v>49.533333333333339</v>
      </c>
      <c r="G345" s="36">
        <v>48.566666666666677</v>
      </c>
      <c r="H345" s="36">
        <v>51.866666666666674</v>
      </c>
      <c r="I345" s="36">
        <v>52.833333333333343</v>
      </c>
      <c r="J345" s="36">
        <v>53.516666666666673</v>
      </c>
      <c r="K345" s="31">
        <v>52.15</v>
      </c>
      <c r="L345" s="31">
        <v>50.5</v>
      </c>
      <c r="M345" s="31">
        <v>88.761830000000003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274.8</v>
      </c>
      <c r="D346" s="36">
        <v>275.7</v>
      </c>
      <c r="E346" s="36">
        <v>271.7</v>
      </c>
      <c r="F346" s="36">
        <v>268.60000000000002</v>
      </c>
      <c r="G346" s="36">
        <v>264.60000000000002</v>
      </c>
      <c r="H346" s="36">
        <v>278.79999999999995</v>
      </c>
      <c r="I346" s="36">
        <v>282.79999999999995</v>
      </c>
      <c r="J346" s="36">
        <v>285.89999999999992</v>
      </c>
      <c r="K346" s="31">
        <v>279.7</v>
      </c>
      <c r="L346" s="31">
        <v>272.60000000000002</v>
      </c>
      <c r="M346" s="31">
        <v>11.74268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314.95</v>
      </c>
      <c r="D347" s="36">
        <v>317.76666666666665</v>
      </c>
      <c r="E347" s="36">
        <v>309.88333333333333</v>
      </c>
      <c r="F347" s="36">
        <v>304.81666666666666</v>
      </c>
      <c r="G347" s="36">
        <v>296.93333333333334</v>
      </c>
      <c r="H347" s="36">
        <v>322.83333333333331</v>
      </c>
      <c r="I347" s="36">
        <v>330.71666666666664</v>
      </c>
      <c r="J347" s="36">
        <v>335.7833333333333</v>
      </c>
      <c r="K347" s="31">
        <v>325.64999999999998</v>
      </c>
      <c r="L347" s="31">
        <v>312.7</v>
      </c>
      <c r="M347" s="31">
        <v>274.56414999999998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367.1</v>
      </c>
      <c r="D348" s="36">
        <v>367.65000000000003</v>
      </c>
      <c r="E348" s="36">
        <v>362.50000000000006</v>
      </c>
      <c r="F348" s="36">
        <v>357.90000000000003</v>
      </c>
      <c r="G348" s="36">
        <v>352.75000000000006</v>
      </c>
      <c r="H348" s="36">
        <v>372.25000000000006</v>
      </c>
      <c r="I348" s="36">
        <v>377.40000000000003</v>
      </c>
      <c r="J348" s="36">
        <v>382.00000000000006</v>
      </c>
      <c r="K348" s="31">
        <v>372.8</v>
      </c>
      <c r="L348" s="31">
        <v>363.05</v>
      </c>
      <c r="M348" s="31">
        <v>2.0371700000000001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1518.65</v>
      </c>
      <c r="D349" s="36">
        <v>1527.75</v>
      </c>
      <c r="E349" s="36">
        <v>1499.5</v>
      </c>
      <c r="F349" s="36">
        <v>1480.35</v>
      </c>
      <c r="G349" s="36">
        <v>1452.1</v>
      </c>
      <c r="H349" s="36">
        <v>1546.9</v>
      </c>
      <c r="I349" s="36">
        <v>1575.15</v>
      </c>
      <c r="J349" s="36">
        <v>1594.3000000000002</v>
      </c>
      <c r="K349" s="31">
        <v>1556</v>
      </c>
      <c r="L349" s="31">
        <v>1508.6</v>
      </c>
      <c r="M349" s="31">
        <v>15.5532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216.45</v>
      </c>
      <c r="D350" s="36">
        <v>215.66666666666666</v>
      </c>
      <c r="E350" s="36">
        <v>213.83333333333331</v>
      </c>
      <c r="F350" s="36">
        <v>211.21666666666667</v>
      </c>
      <c r="G350" s="36">
        <v>209.38333333333333</v>
      </c>
      <c r="H350" s="36">
        <v>218.2833333333333</v>
      </c>
      <c r="I350" s="36">
        <v>220.11666666666662</v>
      </c>
      <c r="J350" s="36">
        <v>222.73333333333329</v>
      </c>
      <c r="K350" s="31">
        <v>217.5</v>
      </c>
      <c r="L350" s="31">
        <v>213.05</v>
      </c>
      <c r="M350" s="31">
        <v>207.43810999999999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380.4</v>
      </c>
      <c r="D351" s="36">
        <v>381.23333333333335</v>
      </c>
      <c r="E351" s="36">
        <v>375.91666666666669</v>
      </c>
      <c r="F351" s="36">
        <v>371.43333333333334</v>
      </c>
      <c r="G351" s="36">
        <v>366.11666666666667</v>
      </c>
      <c r="H351" s="36">
        <v>385.7166666666667</v>
      </c>
      <c r="I351" s="36">
        <v>391.0333333333333</v>
      </c>
      <c r="J351" s="36">
        <v>395.51666666666671</v>
      </c>
      <c r="K351" s="31">
        <v>386.55</v>
      </c>
      <c r="L351" s="31">
        <v>376.75</v>
      </c>
      <c r="M351" s="31">
        <v>21.393249999999998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1452.8</v>
      </c>
      <c r="D352" s="36">
        <v>1430.0333333333335</v>
      </c>
      <c r="E352" s="36">
        <v>1366.7666666666671</v>
      </c>
      <c r="F352" s="36">
        <v>1280.7333333333336</v>
      </c>
      <c r="G352" s="36">
        <v>1217.4666666666672</v>
      </c>
      <c r="H352" s="36">
        <v>1516.0666666666671</v>
      </c>
      <c r="I352" s="36">
        <v>1579.3333333333335</v>
      </c>
      <c r="J352" s="36">
        <v>1665.366666666667</v>
      </c>
      <c r="K352" s="31">
        <v>1493.3</v>
      </c>
      <c r="L352" s="31">
        <v>1344</v>
      </c>
      <c r="M352" s="31">
        <v>97.726669999999999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685.15</v>
      </c>
      <c r="D353" s="36">
        <v>681.7166666666667</v>
      </c>
      <c r="E353" s="36">
        <v>675.43333333333339</v>
      </c>
      <c r="F353" s="36">
        <v>665.7166666666667</v>
      </c>
      <c r="G353" s="36">
        <v>659.43333333333339</v>
      </c>
      <c r="H353" s="36">
        <v>691.43333333333339</v>
      </c>
      <c r="I353" s="36">
        <v>697.7166666666667</v>
      </c>
      <c r="J353" s="36">
        <v>707.43333333333339</v>
      </c>
      <c r="K353" s="31">
        <v>688</v>
      </c>
      <c r="L353" s="31">
        <v>672</v>
      </c>
      <c r="M353" s="31">
        <v>58.665199999999999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4457.6499999999996</v>
      </c>
      <c r="D354" s="36">
        <v>4459.6333333333341</v>
      </c>
      <c r="E354" s="36">
        <v>4352.7166666666681</v>
      </c>
      <c r="F354" s="36">
        <v>4247.7833333333338</v>
      </c>
      <c r="G354" s="36">
        <v>4140.8666666666677</v>
      </c>
      <c r="H354" s="36">
        <v>4564.5666666666684</v>
      </c>
      <c r="I354" s="36">
        <v>4671.4833333333345</v>
      </c>
      <c r="J354" s="36">
        <v>4776.4166666666688</v>
      </c>
      <c r="K354" s="31">
        <v>4566.55</v>
      </c>
      <c r="L354" s="31">
        <v>4354.7</v>
      </c>
      <c r="M354" s="31">
        <v>4.9611400000000003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235.1</v>
      </c>
      <c r="D355" s="36">
        <v>234.21666666666667</v>
      </c>
      <c r="E355" s="36">
        <v>232.48333333333335</v>
      </c>
      <c r="F355" s="36">
        <v>229.86666666666667</v>
      </c>
      <c r="G355" s="36">
        <v>228.13333333333335</v>
      </c>
      <c r="H355" s="36">
        <v>236.83333333333334</v>
      </c>
      <c r="I355" s="36">
        <v>238.56666666666663</v>
      </c>
      <c r="J355" s="36">
        <v>241.18333333333334</v>
      </c>
      <c r="K355" s="31">
        <v>235.95</v>
      </c>
      <c r="L355" s="31">
        <v>231.6</v>
      </c>
      <c r="M355" s="31">
        <v>3.0058099999999999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38908.35</v>
      </c>
      <c r="D356" s="36">
        <v>38939.450000000004</v>
      </c>
      <c r="E356" s="36">
        <v>38628.900000000009</v>
      </c>
      <c r="F356" s="36">
        <v>38349.450000000004</v>
      </c>
      <c r="G356" s="36">
        <v>38038.900000000009</v>
      </c>
      <c r="H356" s="36">
        <v>39218.900000000009</v>
      </c>
      <c r="I356" s="36">
        <v>39529.450000000012</v>
      </c>
      <c r="J356" s="36">
        <v>39808.900000000009</v>
      </c>
      <c r="K356" s="31">
        <v>39250</v>
      </c>
      <c r="L356" s="31">
        <v>38660</v>
      </c>
      <c r="M356" s="31">
        <v>0.23336000000000001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1587.3</v>
      </c>
      <c r="D357" s="36">
        <v>1592.6000000000001</v>
      </c>
      <c r="E357" s="36">
        <v>1570.2500000000002</v>
      </c>
      <c r="F357" s="36">
        <v>1553.2</v>
      </c>
      <c r="G357" s="36">
        <v>1530.8500000000001</v>
      </c>
      <c r="H357" s="36">
        <v>1609.6500000000003</v>
      </c>
      <c r="I357" s="36">
        <v>1632.0000000000002</v>
      </c>
      <c r="J357" s="36">
        <v>1649.0500000000004</v>
      </c>
      <c r="K357" s="31">
        <v>1614.95</v>
      </c>
      <c r="L357" s="31">
        <v>1575.55</v>
      </c>
      <c r="M357" s="31">
        <v>3.7634500000000002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798.8</v>
      </c>
      <c r="D358" s="36">
        <v>795.51666666666654</v>
      </c>
      <c r="E358" s="36">
        <v>787.3833333333331</v>
      </c>
      <c r="F358" s="36">
        <v>775.96666666666658</v>
      </c>
      <c r="G358" s="36">
        <v>767.83333333333314</v>
      </c>
      <c r="H358" s="36">
        <v>806.93333333333305</v>
      </c>
      <c r="I358" s="36">
        <v>815.06666666666649</v>
      </c>
      <c r="J358" s="36">
        <v>826.48333333333301</v>
      </c>
      <c r="K358" s="31">
        <v>803.65</v>
      </c>
      <c r="L358" s="31">
        <v>784.1</v>
      </c>
      <c r="M358" s="31">
        <v>8.7542799999999996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262.7</v>
      </c>
      <c r="D359" s="36">
        <v>261.41666666666669</v>
      </c>
      <c r="E359" s="36">
        <v>256.83333333333337</v>
      </c>
      <c r="F359" s="36">
        <v>250.9666666666667</v>
      </c>
      <c r="G359" s="36">
        <v>246.38333333333338</v>
      </c>
      <c r="H359" s="36">
        <v>267.28333333333336</v>
      </c>
      <c r="I359" s="36">
        <v>271.86666666666673</v>
      </c>
      <c r="J359" s="36">
        <v>277.73333333333335</v>
      </c>
      <c r="K359" s="31">
        <v>266</v>
      </c>
      <c r="L359" s="31">
        <v>255.55</v>
      </c>
      <c r="M359" s="31">
        <v>51.594140000000003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7350.75</v>
      </c>
      <c r="D360" s="36">
        <v>7336.25</v>
      </c>
      <c r="E360" s="36">
        <v>7274.5</v>
      </c>
      <c r="F360" s="36">
        <v>7198.25</v>
      </c>
      <c r="G360" s="36">
        <v>7136.5</v>
      </c>
      <c r="H360" s="36">
        <v>7412.5</v>
      </c>
      <c r="I360" s="36">
        <v>7474.25</v>
      </c>
      <c r="J360" s="36">
        <v>7550.5</v>
      </c>
      <c r="K360" s="31">
        <v>7398</v>
      </c>
      <c r="L360" s="31">
        <v>7260</v>
      </c>
      <c r="M360" s="31">
        <v>2.6155499999999998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228.65</v>
      </c>
      <c r="D361" s="36">
        <v>230.1</v>
      </c>
      <c r="E361" s="36">
        <v>226.25</v>
      </c>
      <c r="F361" s="36">
        <v>223.85</v>
      </c>
      <c r="G361" s="36">
        <v>220</v>
      </c>
      <c r="H361" s="36">
        <v>232.5</v>
      </c>
      <c r="I361" s="36">
        <v>236.34999999999997</v>
      </c>
      <c r="J361" s="36">
        <v>238.75</v>
      </c>
      <c r="K361" s="31">
        <v>233.95</v>
      </c>
      <c r="L361" s="31">
        <v>227.7</v>
      </c>
      <c r="M361" s="31">
        <v>37.476300000000002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4398.2</v>
      </c>
      <c r="D362" s="36">
        <v>4402.166666666667</v>
      </c>
      <c r="E362" s="36">
        <v>4379.3333333333339</v>
      </c>
      <c r="F362" s="36">
        <v>4360.4666666666672</v>
      </c>
      <c r="G362" s="36">
        <v>4337.6333333333341</v>
      </c>
      <c r="H362" s="36">
        <v>4421.0333333333338</v>
      </c>
      <c r="I362" s="36">
        <v>4443.8666666666677</v>
      </c>
      <c r="J362" s="36">
        <v>4462.7333333333336</v>
      </c>
      <c r="K362" s="31">
        <v>4425</v>
      </c>
      <c r="L362" s="31">
        <v>4383.3</v>
      </c>
      <c r="M362" s="31">
        <v>0.1431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2488.85</v>
      </c>
      <c r="D363" s="36">
        <v>2485.2833333333333</v>
      </c>
      <c r="E363" s="36">
        <v>2372.5666666666666</v>
      </c>
      <c r="F363" s="36">
        <v>2256.2833333333333</v>
      </c>
      <c r="G363" s="36">
        <v>2143.5666666666666</v>
      </c>
      <c r="H363" s="36">
        <v>2601.5666666666666</v>
      </c>
      <c r="I363" s="36">
        <v>2714.2833333333328</v>
      </c>
      <c r="J363" s="36">
        <v>2830.5666666666666</v>
      </c>
      <c r="K363" s="31">
        <v>2598</v>
      </c>
      <c r="L363" s="31">
        <v>2369</v>
      </c>
      <c r="M363" s="31">
        <v>11.931789999999999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3460.5</v>
      </c>
      <c r="D364" s="36">
        <v>3456.5333333333333</v>
      </c>
      <c r="E364" s="36">
        <v>3440.9666666666667</v>
      </c>
      <c r="F364" s="36">
        <v>3421.4333333333334</v>
      </c>
      <c r="G364" s="36">
        <v>3405.8666666666668</v>
      </c>
      <c r="H364" s="36">
        <v>3476.0666666666666</v>
      </c>
      <c r="I364" s="36">
        <v>3491.6333333333332</v>
      </c>
      <c r="J364" s="36">
        <v>3511.1666666666665</v>
      </c>
      <c r="K364" s="31">
        <v>3472.1</v>
      </c>
      <c r="L364" s="31">
        <v>3437</v>
      </c>
      <c r="M364" s="31">
        <v>2.9565199999999998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2722.6</v>
      </c>
      <c r="D365" s="36">
        <v>2735.35</v>
      </c>
      <c r="E365" s="36">
        <v>2701.6499999999996</v>
      </c>
      <c r="F365" s="36">
        <v>2680.7</v>
      </c>
      <c r="G365" s="36">
        <v>2646.9999999999995</v>
      </c>
      <c r="H365" s="36">
        <v>2756.2999999999997</v>
      </c>
      <c r="I365" s="36">
        <v>2789.9999999999995</v>
      </c>
      <c r="J365" s="36">
        <v>2810.95</v>
      </c>
      <c r="K365" s="31">
        <v>2769.05</v>
      </c>
      <c r="L365" s="31">
        <v>2714.4</v>
      </c>
      <c r="M365" s="31">
        <v>3.7710900000000001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939.7</v>
      </c>
      <c r="D366" s="36">
        <v>942.1</v>
      </c>
      <c r="E366" s="36">
        <v>922.6</v>
      </c>
      <c r="F366" s="36">
        <v>905.5</v>
      </c>
      <c r="G366" s="36">
        <v>886</v>
      </c>
      <c r="H366" s="36">
        <v>959.2</v>
      </c>
      <c r="I366" s="36">
        <v>978.7</v>
      </c>
      <c r="J366" s="36">
        <v>995.80000000000007</v>
      </c>
      <c r="K366" s="31">
        <v>961.6</v>
      </c>
      <c r="L366" s="31">
        <v>925</v>
      </c>
      <c r="M366" s="31">
        <v>12.368840000000001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144.80000000000001</v>
      </c>
      <c r="D367" s="36">
        <v>144.53333333333333</v>
      </c>
      <c r="E367" s="36">
        <v>143.26666666666665</v>
      </c>
      <c r="F367" s="36">
        <v>141.73333333333332</v>
      </c>
      <c r="G367" s="36">
        <v>140.46666666666664</v>
      </c>
      <c r="H367" s="36">
        <v>146.06666666666666</v>
      </c>
      <c r="I367" s="36">
        <v>147.33333333333337</v>
      </c>
      <c r="J367" s="36">
        <v>148.86666666666667</v>
      </c>
      <c r="K367" s="31">
        <v>145.80000000000001</v>
      </c>
      <c r="L367" s="31">
        <v>143</v>
      </c>
      <c r="M367" s="31">
        <v>119.90936000000001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800.65</v>
      </c>
      <c r="D368" s="36">
        <v>798.65</v>
      </c>
      <c r="E368" s="36">
        <v>790.3</v>
      </c>
      <c r="F368" s="36">
        <v>779.94999999999993</v>
      </c>
      <c r="G368" s="36">
        <v>771.59999999999991</v>
      </c>
      <c r="H368" s="36">
        <v>809</v>
      </c>
      <c r="I368" s="36">
        <v>817.35000000000014</v>
      </c>
      <c r="J368" s="36">
        <v>827.7</v>
      </c>
      <c r="K368" s="31">
        <v>807</v>
      </c>
      <c r="L368" s="31">
        <v>788.3</v>
      </c>
      <c r="M368" s="31">
        <v>1.84904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350.9</v>
      </c>
      <c r="D369" s="36">
        <v>352.26666666666665</v>
      </c>
      <c r="E369" s="36">
        <v>348.68333333333328</v>
      </c>
      <c r="F369" s="36">
        <v>346.46666666666664</v>
      </c>
      <c r="G369" s="36">
        <v>342.88333333333327</v>
      </c>
      <c r="H369" s="36">
        <v>354.48333333333329</v>
      </c>
      <c r="I369" s="36">
        <v>358.06666666666666</v>
      </c>
      <c r="J369" s="36">
        <v>360.2833333333333</v>
      </c>
      <c r="K369" s="31">
        <v>355.85</v>
      </c>
      <c r="L369" s="31">
        <v>350.05</v>
      </c>
      <c r="M369" s="31">
        <v>2.7911100000000002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1487</v>
      </c>
      <c r="D370" s="36">
        <v>1471.3666666666668</v>
      </c>
      <c r="E370" s="36">
        <v>1450.7333333333336</v>
      </c>
      <c r="F370" s="36">
        <v>1414.4666666666667</v>
      </c>
      <c r="G370" s="36">
        <v>1393.8333333333335</v>
      </c>
      <c r="H370" s="36">
        <v>1507.6333333333337</v>
      </c>
      <c r="I370" s="36">
        <v>1528.2666666666669</v>
      </c>
      <c r="J370" s="36">
        <v>1564.5333333333338</v>
      </c>
      <c r="K370" s="31">
        <v>1492</v>
      </c>
      <c r="L370" s="31">
        <v>1435.1</v>
      </c>
      <c r="M370" s="31">
        <v>1.5470200000000001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5401.3</v>
      </c>
      <c r="D371" s="36">
        <v>5400.4000000000005</v>
      </c>
      <c r="E371" s="36">
        <v>5358.9500000000007</v>
      </c>
      <c r="F371" s="36">
        <v>5316.6</v>
      </c>
      <c r="G371" s="36">
        <v>5275.1500000000005</v>
      </c>
      <c r="H371" s="36">
        <v>5442.7500000000009</v>
      </c>
      <c r="I371" s="36">
        <v>5484.2</v>
      </c>
      <c r="J371" s="36">
        <v>5526.5500000000011</v>
      </c>
      <c r="K371" s="31">
        <v>5441.85</v>
      </c>
      <c r="L371" s="31">
        <v>5358.05</v>
      </c>
      <c r="M371" s="31">
        <v>1.4056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1126.3499999999999</v>
      </c>
      <c r="D372" s="36">
        <v>1130.4666666666665</v>
      </c>
      <c r="E372" s="36">
        <v>1113.9333333333329</v>
      </c>
      <c r="F372" s="36">
        <v>1101.5166666666664</v>
      </c>
      <c r="G372" s="36">
        <v>1084.9833333333329</v>
      </c>
      <c r="H372" s="36">
        <v>1142.883333333333</v>
      </c>
      <c r="I372" s="36">
        <v>1159.4166666666663</v>
      </c>
      <c r="J372" s="36">
        <v>1171.833333333333</v>
      </c>
      <c r="K372" s="31">
        <v>1147</v>
      </c>
      <c r="L372" s="31">
        <v>1118.05</v>
      </c>
      <c r="M372" s="31">
        <v>1.5962499999999999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458.9</v>
      </c>
      <c r="D373" s="36">
        <v>455.05</v>
      </c>
      <c r="E373" s="36">
        <v>447.20000000000005</v>
      </c>
      <c r="F373" s="36">
        <v>435.50000000000006</v>
      </c>
      <c r="G373" s="36">
        <v>427.65000000000009</v>
      </c>
      <c r="H373" s="36">
        <v>466.75</v>
      </c>
      <c r="I373" s="36">
        <v>474.6</v>
      </c>
      <c r="J373" s="36">
        <v>486.29999999999995</v>
      </c>
      <c r="K373" s="31">
        <v>462.9</v>
      </c>
      <c r="L373" s="31">
        <v>443.35</v>
      </c>
      <c r="M373" s="31">
        <v>53.273870000000002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404</v>
      </c>
      <c r="D374" s="36">
        <v>403.48333333333335</v>
      </c>
      <c r="E374" s="36">
        <v>398.61666666666667</v>
      </c>
      <c r="F374" s="36">
        <v>393.23333333333335</v>
      </c>
      <c r="G374" s="36">
        <v>388.36666666666667</v>
      </c>
      <c r="H374" s="36">
        <v>408.86666666666667</v>
      </c>
      <c r="I374" s="36">
        <v>413.73333333333335</v>
      </c>
      <c r="J374" s="36">
        <v>419.11666666666667</v>
      </c>
      <c r="K374" s="31">
        <v>408.35</v>
      </c>
      <c r="L374" s="31">
        <v>398.1</v>
      </c>
      <c r="M374" s="31">
        <v>77.351190000000003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241.25</v>
      </c>
      <c r="D375" s="36">
        <v>241.85</v>
      </c>
      <c r="E375" s="36">
        <v>238.7</v>
      </c>
      <c r="F375" s="36">
        <v>236.15</v>
      </c>
      <c r="G375" s="36">
        <v>233</v>
      </c>
      <c r="H375" s="36">
        <v>244.39999999999998</v>
      </c>
      <c r="I375" s="36">
        <v>247.55</v>
      </c>
      <c r="J375" s="36">
        <v>250.09999999999997</v>
      </c>
      <c r="K375" s="31">
        <v>245</v>
      </c>
      <c r="L375" s="31">
        <v>239.3</v>
      </c>
      <c r="M375" s="31">
        <v>163.45257000000001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548.20000000000005</v>
      </c>
      <c r="D376" s="36">
        <v>551.78333333333342</v>
      </c>
      <c r="E376" s="36">
        <v>542.36666666666679</v>
      </c>
      <c r="F376" s="36">
        <v>536.53333333333342</v>
      </c>
      <c r="G376" s="36">
        <v>527.11666666666679</v>
      </c>
      <c r="H376" s="36">
        <v>557.61666666666679</v>
      </c>
      <c r="I376" s="36">
        <v>567.03333333333353</v>
      </c>
      <c r="J376" s="36">
        <v>572.86666666666679</v>
      </c>
      <c r="K376" s="31">
        <v>561.20000000000005</v>
      </c>
      <c r="L376" s="31">
        <v>545.95000000000005</v>
      </c>
      <c r="M376" s="31">
        <v>8.4271999999999991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1329.65</v>
      </c>
      <c r="D377" s="36">
        <v>1341.9166666666667</v>
      </c>
      <c r="E377" s="36">
        <v>1300.7833333333335</v>
      </c>
      <c r="F377" s="36">
        <v>1271.9166666666667</v>
      </c>
      <c r="G377" s="36">
        <v>1230.7833333333335</v>
      </c>
      <c r="H377" s="36">
        <v>1370.7833333333335</v>
      </c>
      <c r="I377" s="36">
        <v>1411.9166666666667</v>
      </c>
      <c r="J377" s="36">
        <v>1440.7833333333335</v>
      </c>
      <c r="K377" s="31">
        <v>1383.05</v>
      </c>
      <c r="L377" s="31">
        <v>1313.05</v>
      </c>
      <c r="M377" s="31">
        <v>14.761369999999999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743.35</v>
      </c>
      <c r="D378" s="36">
        <v>753.11666666666667</v>
      </c>
      <c r="E378" s="36">
        <v>730.23333333333335</v>
      </c>
      <c r="F378" s="36">
        <v>717.11666666666667</v>
      </c>
      <c r="G378" s="36">
        <v>694.23333333333335</v>
      </c>
      <c r="H378" s="36">
        <v>766.23333333333335</v>
      </c>
      <c r="I378" s="36">
        <v>789.11666666666679</v>
      </c>
      <c r="J378" s="36">
        <v>802.23333333333335</v>
      </c>
      <c r="K378" s="31">
        <v>776</v>
      </c>
      <c r="L378" s="31">
        <v>740</v>
      </c>
      <c r="M378" s="31">
        <v>3.36714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183.8</v>
      </c>
      <c r="D379" s="36">
        <v>184.26666666666665</v>
      </c>
      <c r="E379" s="36">
        <v>182.0333333333333</v>
      </c>
      <c r="F379" s="36">
        <v>180.26666666666665</v>
      </c>
      <c r="G379" s="36">
        <v>178.0333333333333</v>
      </c>
      <c r="H379" s="36">
        <v>186.0333333333333</v>
      </c>
      <c r="I379" s="36">
        <v>188.26666666666665</v>
      </c>
      <c r="J379" s="36">
        <v>190.0333333333333</v>
      </c>
      <c r="K379" s="31">
        <v>186.5</v>
      </c>
      <c r="L379" s="31">
        <v>182.5</v>
      </c>
      <c r="M379" s="31">
        <v>2.8299300000000001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17234.599999999999</v>
      </c>
      <c r="D380" s="36">
        <v>17197.833333333332</v>
      </c>
      <c r="E380" s="36">
        <v>17046.766666666663</v>
      </c>
      <c r="F380" s="36">
        <v>16858.933333333331</v>
      </c>
      <c r="G380" s="36">
        <v>16707.866666666661</v>
      </c>
      <c r="H380" s="36">
        <v>17385.666666666664</v>
      </c>
      <c r="I380" s="36">
        <v>17536.733333333337</v>
      </c>
      <c r="J380" s="36">
        <v>17724.566666666666</v>
      </c>
      <c r="K380" s="31">
        <v>17348.900000000001</v>
      </c>
      <c r="L380" s="31">
        <v>17010</v>
      </c>
      <c r="M380" s="31">
        <v>5.049E-2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97.25</v>
      </c>
      <c r="D381" s="36">
        <v>96.933333333333337</v>
      </c>
      <c r="E381" s="36">
        <v>95.966666666666669</v>
      </c>
      <c r="F381" s="36">
        <v>94.683333333333337</v>
      </c>
      <c r="G381" s="36">
        <v>93.716666666666669</v>
      </c>
      <c r="H381" s="36">
        <v>98.216666666666669</v>
      </c>
      <c r="I381" s="36">
        <v>99.183333333333337</v>
      </c>
      <c r="J381" s="36">
        <v>100.46666666666667</v>
      </c>
      <c r="K381" s="31">
        <v>97.9</v>
      </c>
      <c r="L381" s="31">
        <v>95.65</v>
      </c>
      <c r="M381" s="31">
        <v>427.29858000000002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1649.3</v>
      </c>
      <c r="D382" s="36">
        <v>1655.3666666666668</v>
      </c>
      <c r="E382" s="36">
        <v>1631.9333333333336</v>
      </c>
      <c r="F382" s="36">
        <v>1614.5666666666668</v>
      </c>
      <c r="G382" s="36">
        <v>1591.1333333333337</v>
      </c>
      <c r="H382" s="36">
        <v>1672.7333333333336</v>
      </c>
      <c r="I382" s="36">
        <v>1696.166666666667</v>
      </c>
      <c r="J382" s="36">
        <v>1713.5333333333335</v>
      </c>
      <c r="K382" s="31">
        <v>1678.8</v>
      </c>
      <c r="L382" s="31">
        <v>1638</v>
      </c>
      <c r="M382" s="31">
        <v>7.8235799999999998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505.85</v>
      </c>
      <c r="D383" s="36">
        <v>507.41666666666669</v>
      </c>
      <c r="E383" s="36">
        <v>499.43333333333339</v>
      </c>
      <c r="F383" s="36">
        <v>493.01666666666671</v>
      </c>
      <c r="G383" s="36">
        <v>485.03333333333342</v>
      </c>
      <c r="H383" s="36">
        <v>513.83333333333337</v>
      </c>
      <c r="I383" s="36">
        <v>521.81666666666661</v>
      </c>
      <c r="J383" s="36">
        <v>528.23333333333335</v>
      </c>
      <c r="K383" s="31">
        <v>515.4</v>
      </c>
      <c r="L383" s="31">
        <v>501</v>
      </c>
      <c r="M383" s="31">
        <v>2.40476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1677.6</v>
      </c>
      <c r="D384" s="36">
        <v>1671.2333333333333</v>
      </c>
      <c r="E384" s="36">
        <v>1657.4666666666667</v>
      </c>
      <c r="F384" s="36">
        <v>1637.3333333333333</v>
      </c>
      <c r="G384" s="36">
        <v>1623.5666666666666</v>
      </c>
      <c r="H384" s="36">
        <v>1691.3666666666668</v>
      </c>
      <c r="I384" s="36">
        <v>1705.1333333333337</v>
      </c>
      <c r="J384" s="36">
        <v>1725.2666666666669</v>
      </c>
      <c r="K384" s="31">
        <v>1685</v>
      </c>
      <c r="L384" s="31">
        <v>1651.1</v>
      </c>
      <c r="M384" s="31">
        <v>0.75522999999999996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184.65</v>
      </c>
      <c r="D385" s="36">
        <v>184.85</v>
      </c>
      <c r="E385" s="36">
        <v>182.79999999999998</v>
      </c>
      <c r="F385" s="36">
        <v>180.95</v>
      </c>
      <c r="G385" s="36">
        <v>178.89999999999998</v>
      </c>
      <c r="H385" s="36">
        <v>186.7</v>
      </c>
      <c r="I385" s="36">
        <v>188.75</v>
      </c>
      <c r="J385" s="36">
        <v>190.6</v>
      </c>
      <c r="K385" s="31">
        <v>186.9</v>
      </c>
      <c r="L385" s="31">
        <v>183</v>
      </c>
      <c r="M385" s="31">
        <v>102.33508999999999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152.94999999999999</v>
      </c>
      <c r="D386" s="36">
        <v>153.18333333333331</v>
      </c>
      <c r="E386" s="36">
        <v>151.16666666666663</v>
      </c>
      <c r="F386" s="36">
        <v>149.38333333333333</v>
      </c>
      <c r="G386" s="36">
        <v>147.36666666666665</v>
      </c>
      <c r="H386" s="36">
        <v>154.96666666666661</v>
      </c>
      <c r="I386" s="36">
        <v>156.98333333333332</v>
      </c>
      <c r="J386" s="36">
        <v>158.76666666666659</v>
      </c>
      <c r="K386" s="31">
        <v>155.19999999999999</v>
      </c>
      <c r="L386" s="31">
        <v>151.4</v>
      </c>
      <c r="M386" s="31">
        <v>20.17792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1251.1500000000001</v>
      </c>
      <c r="D387" s="36">
        <v>1245.3166666666668</v>
      </c>
      <c r="E387" s="36">
        <v>1233.6833333333336</v>
      </c>
      <c r="F387" s="36">
        <v>1216.2166666666667</v>
      </c>
      <c r="G387" s="36">
        <v>1204.5833333333335</v>
      </c>
      <c r="H387" s="36">
        <v>1262.7833333333338</v>
      </c>
      <c r="I387" s="36">
        <v>1274.416666666667</v>
      </c>
      <c r="J387" s="36">
        <v>1291.8833333333339</v>
      </c>
      <c r="K387" s="31">
        <v>1256.95</v>
      </c>
      <c r="L387" s="31">
        <v>1227.8499999999999</v>
      </c>
      <c r="M387" s="31">
        <v>1.24393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374.45</v>
      </c>
      <c r="D388" s="36">
        <v>375.25</v>
      </c>
      <c r="E388" s="36">
        <v>370.8</v>
      </c>
      <c r="F388" s="36">
        <v>367.15000000000003</v>
      </c>
      <c r="G388" s="36">
        <v>362.70000000000005</v>
      </c>
      <c r="H388" s="36">
        <v>378.9</v>
      </c>
      <c r="I388" s="36">
        <v>383.35</v>
      </c>
      <c r="J388" s="36">
        <v>386.99999999999994</v>
      </c>
      <c r="K388" s="31">
        <v>379.7</v>
      </c>
      <c r="L388" s="31">
        <v>371.6</v>
      </c>
      <c r="M388" s="31">
        <v>7.3345200000000004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262.2</v>
      </c>
      <c r="D389" s="36">
        <v>264.36666666666662</v>
      </c>
      <c r="E389" s="36">
        <v>256.83333333333326</v>
      </c>
      <c r="F389" s="36">
        <v>251.46666666666664</v>
      </c>
      <c r="G389" s="36">
        <v>243.93333333333328</v>
      </c>
      <c r="H389" s="36">
        <v>269.73333333333323</v>
      </c>
      <c r="I389" s="36">
        <v>277.26666666666665</v>
      </c>
      <c r="J389" s="36">
        <v>282.63333333333321</v>
      </c>
      <c r="K389" s="31">
        <v>271.89999999999998</v>
      </c>
      <c r="L389" s="31">
        <v>259</v>
      </c>
      <c r="M389" s="31">
        <v>22.855899999999998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167.9</v>
      </c>
      <c r="D390" s="36">
        <v>168.51666666666668</v>
      </c>
      <c r="E390" s="36">
        <v>164.48333333333335</v>
      </c>
      <c r="F390" s="36">
        <v>161.06666666666666</v>
      </c>
      <c r="G390" s="36">
        <v>157.03333333333333</v>
      </c>
      <c r="H390" s="36">
        <v>171.93333333333337</v>
      </c>
      <c r="I390" s="36">
        <v>175.96666666666673</v>
      </c>
      <c r="J390" s="36">
        <v>179.38333333333338</v>
      </c>
      <c r="K390" s="31">
        <v>172.55</v>
      </c>
      <c r="L390" s="31">
        <v>165.1</v>
      </c>
      <c r="M390" s="31">
        <v>54.650379999999998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3399.6</v>
      </c>
      <c r="D391" s="36">
        <v>3388.5166666666664</v>
      </c>
      <c r="E391" s="36">
        <v>3359.083333333333</v>
      </c>
      <c r="F391" s="36">
        <v>3318.5666666666666</v>
      </c>
      <c r="G391" s="36">
        <v>3289.1333333333332</v>
      </c>
      <c r="H391" s="36">
        <v>3429.0333333333328</v>
      </c>
      <c r="I391" s="36">
        <v>3458.4666666666662</v>
      </c>
      <c r="J391" s="36">
        <v>3498.9833333333327</v>
      </c>
      <c r="K391" s="31">
        <v>3417.95</v>
      </c>
      <c r="L391" s="31">
        <v>3348</v>
      </c>
      <c r="M391" s="31">
        <v>0.21065999999999999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86</v>
      </c>
      <c r="D392" s="36">
        <v>84.933333333333337</v>
      </c>
      <c r="E392" s="36">
        <v>81.866666666666674</v>
      </c>
      <c r="F392" s="36">
        <v>77.733333333333334</v>
      </c>
      <c r="G392" s="36">
        <v>74.666666666666671</v>
      </c>
      <c r="H392" s="36">
        <v>89.066666666666677</v>
      </c>
      <c r="I392" s="36">
        <v>92.13333333333334</v>
      </c>
      <c r="J392" s="36">
        <v>96.26666666666668</v>
      </c>
      <c r="K392" s="31">
        <v>88</v>
      </c>
      <c r="L392" s="31">
        <v>80.8</v>
      </c>
      <c r="M392" s="31">
        <v>267.41331000000002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1739.55</v>
      </c>
      <c r="D393" s="36">
        <v>1745.3</v>
      </c>
      <c r="E393" s="36">
        <v>1716.25</v>
      </c>
      <c r="F393" s="36">
        <v>1692.95</v>
      </c>
      <c r="G393" s="36">
        <v>1663.9</v>
      </c>
      <c r="H393" s="36">
        <v>1768.6</v>
      </c>
      <c r="I393" s="36">
        <v>1797.6499999999996</v>
      </c>
      <c r="J393" s="36">
        <v>1820.9499999999998</v>
      </c>
      <c r="K393" s="31">
        <v>1774.35</v>
      </c>
      <c r="L393" s="31">
        <v>1722</v>
      </c>
      <c r="M393" s="31">
        <v>2.8040099999999999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287.5</v>
      </c>
      <c r="D394" s="36">
        <v>287.7</v>
      </c>
      <c r="E394" s="36">
        <v>282.79999999999995</v>
      </c>
      <c r="F394" s="36">
        <v>278.09999999999997</v>
      </c>
      <c r="G394" s="36">
        <v>273.19999999999993</v>
      </c>
      <c r="H394" s="36">
        <v>292.39999999999998</v>
      </c>
      <c r="I394" s="36">
        <v>297.29999999999995</v>
      </c>
      <c r="J394" s="36">
        <v>302</v>
      </c>
      <c r="K394" s="31">
        <v>292.60000000000002</v>
      </c>
      <c r="L394" s="31">
        <v>283</v>
      </c>
      <c r="M394" s="31">
        <v>96.069180000000003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434.3</v>
      </c>
      <c r="D395" s="36">
        <v>434.36666666666662</v>
      </c>
      <c r="E395" s="36">
        <v>428.58333333333326</v>
      </c>
      <c r="F395" s="36">
        <v>422.86666666666662</v>
      </c>
      <c r="G395" s="36">
        <v>417.08333333333326</v>
      </c>
      <c r="H395" s="36">
        <v>440.08333333333326</v>
      </c>
      <c r="I395" s="36">
        <v>445.86666666666667</v>
      </c>
      <c r="J395" s="36">
        <v>451.58333333333326</v>
      </c>
      <c r="K395" s="31">
        <v>440.15</v>
      </c>
      <c r="L395" s="31">
        <v>428.65</v>
      </c>
      <c r="M395" s="31">
        <v>74.41404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175.4</v>
      </c>
      <c r="D396" s="36">
        <v>175.36666666666667</v>
      </c>
      <c r="E396" s="36">
        <v>174.43333333333334</v>
      </c>
      <c r="F396" s="36">
        <v>173.46666666666667</v>
      </c>
      <c r="G396" s="36">
        <v>172.53333333333333</v>
      </c>
      <c r="H396" s="36">
        <v>176.33333333333334</v>
      </c>
      <c r="I396" s="36">
        <v>177.26666666666668</v>
      </c>
      <c r="J396" s="36">
        <v>178.23333333333335</v>
      </c>
      <c r="K396" s="31">
        <v>176.3</v>
      </c>
      <c r="L396" s="31">
        <v>174.4</v>
      </c>
      <c r="M396" s="31">
        <v>13.9999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902.05</v>
      </c>
      <c r="D397" s="36">
        <v>902.7833333333333</v>
      </c>
      <c r="E397" s="36">
        <v>899.26666666666665</v>
      </c>
      <c r="F397" s="36">
        <v>896.48333333333335</v>
      </c>
      <c r="G397" s="36">
        <v>892.9666666666667</v>
      </c>
      <c r="H397" s="36">
        <v>905.56666666666661</v>
      </c>
      <c r="I397" s="36">
        <v>909.08333333333326</v>
      </c>
      <c r="J397" s="36">
        <v>911.86666666666656</v>
      </c>
      <c r="K397" s="31">
        <v>906.3</v>
      </c>
      <c r="L397" s="31">
        <v>900</v>
      </c>
      <c r="M397" s="31">
        <v>0.85118000000000005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2607.6999999999998</v>
      </c>
      <c r="D398" s="36">
        <v>2608.5166666666664</v>
      </c>
      <c r="E398" s="36">
        <v>2597.1833333333329</v>
      </c>
      <c r="F398" s="36">
        <v>2586.6666666666665</v>
      </c>
      <c r="G398" s="36">
        <v>2575.333333333333</v>
      </c>
      <c r="H398" s="36">
        <v>2619.0333333333328</v>
      </c>
      <c r="I398" s="36">
        <v>2630.3666666666668</v>
      </c>
      <c r="J398" s="36">
        <v>2640.8833333333328</v>
      </c>
      <c r="K398" s="31">
        <v>2619.85</v>
      </c>
      <c r="L398" s="31">
        <v>2598</v>
      </c>
      <c r="M398" s="31">
        <v>40.432029999999997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113.45</v>
      </c>
      <c r="D399" s="36">
        <v>113.63333333333333</v>
      </c>
      <c r="E399" s="36">
        <v>112.31666666666665</v>
      </c>
      <c r="F399" s="36">
        <v>111.18333333333332</v>
      </c>
      <c r="G399" s="36">
        <v>109.86666666666665</v>
      </c>
      <c r="H399" s="36">
        <v>114.76666666666665</v>
      </c>
      <c r="I399" s="36">
        <v>116.08333333333331</v>
      </c>
      <c r="J399" s="36">
        <v>117.21666666666665</v>
      </c>
      <c r="K399" s="31">
        <v>114.95</v>
      </c>
      <c r="L399" s="31">
        <v>112.5</v>
      </c>
      <c r="M399" s="31">
        <v>13.94848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805.35</v>
      </c>
      <c r="D400" s="36">
        <v>803.05000000000007</v>
      </c>
      <c r="E400" s="36">
        <v>798.55000000000018</v>
      </c>
      <c r="F400" s="36">
        <v>791.75000000000011</v>
      </c>
      <c r="G400" s="36">
        <v>787.25000000000023</v>
      </c>
      <c r="H400" s="36">
        <v>809.85000000000014</v>
      </c>
      <c r="I400" s="36">
        <v>814.34999999999991</v>
      </c>
      <c r="J400" s="36">
        <v>821.15000000000009</v>
      </c>
      <c r="K400" s="31">
        <v>807.55</v>
      </c>
      <c r="L400" s="31">
        <v>796.25</v>
      </c>
      <c r="M400" s="31">
        <v>0.89468999999999999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511.75</v>
      </c>
      <c r="D401" s="36">
        <v>514.65</v>
      </c>
      <c r="E401" s="36">
        <v>504.29999999999995</v>
      </c>
      <c r="F401" s="36">
        <v>496.84999999999997</v>
      </c>
      <c r="G401" s="36">
        <v>486.49999999999994</v>
      </c>
      <c r="H401" s="36">
        <v>522.09999999999991</v>
      </c>
      <c r="I401" s="36">
        <v>532.45000000000005</v>
      </c>
      <c r="J401" s="36">
        <v>539.9</v>
      </c>
      <c r="K401" s="31">
        <v>525</v>
      </c>
      <c r="L401" s="31">
        <v>507.2</v>
      </c>
      <c r="M401" s="31">
        <v>9.4049800000000001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815.45</v>
      </c>
      <c r="D402" s="36">
        <v>817.30000000000007</v>
      </c>
      <c r="E402" s="36">
        <v>807.60000000000014</v>
      </c>
      <c r="F402" s="36">
        <v>799.75000000000011</v>
      </c>
      <c r="G402" s="36">
        <v>790.05000000000018</v>
      </c>
      <c r="H402" s="36">
        <v>825.15000000000009</v>
      </c>
      <c r="I402" s="36">
        <v>834.85000000000014</v>
      </c>
      <c r="J402" s="36">
        <v>842.7</v>
      </c>
      <c r="K402" s="31">
        <v>827</v>
      </c>
      <c r="L402" s="31">
        <v>809.45</v>
      </c>
      <c r="M402" s="31">
        <v>1.81656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1669.9</v>
      </c>
      <c r="D403" s="36">
        <v>1672.25</v>
      </c>
      <c r="E403" s="36">
        <v>1641.15</v>
      </c>
      <c r="F403" s="36">
        <v>1612.4</v>
      </c>
      <c r="G403" s="36">
        <v>1581.3000000000002</v>
      </c>
      <c r="H403" s="36">
        <v>1701</v>
      </c>
      <c r="I403" s="36">
        <v>1732.1</v>
      </c>
      <c r="J403" s="36">
        <v>1760.85</v>
      </c>
      <c r="K403" s="31">
        <v>1703.35</v>
      </c>
      <c r="L403" s="31">
        <v>1643.5</v>
      </c>
      <c r="M403" s="31">
        <v>1.6990099999999999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104.05</v>
      </c>
      <c r="D404" s="36">
        <v>104.58333333333333</v>
      </c>
      <c r="E404" s="36">
        <v>102.51666666666665</v>
      </c>
      <c r="F404" s="36">
        <v>100.98333333333332</v>
      </c>
      <c r="G404" s="36">
        <v>98.916666666666643</v>
      </c>
      <c r="H404" s="36">
        <v>106.11666666666666</v>
      </c>
      <c r="I404" s="36">
        <v>108.18333333333335</v>
      </c>
      <c r="J404" s="36">
        <v>109.71666666666667</v>
      </c>
      <c r="K404" s="31">
        <v>106.65</v>
      </c>
      <c r="L404" s="31">
        <v>103.05</v>
      </c>
      <c r="M404" s="31">
        <v>241.61892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8417.25</v>
      </c>
      <c r="D405" s="36">
        <v>8385.3000000000011</v>
      </c>
      <c r="E405" s="36">
        <v>8330.6000000000022</v>
      </c>
      <c r="F405" s="36">
        <v>8243.9500000000007</v>
      </c>
      <c r="G405" s="36">
        <v>8189.2500000000018</v>
      </c>
      <c r="H405" s="36">
        <v>8471.9500000000025</v>
      </c>
      <c r="I405" s="36">
        <v>8526.6500000000033</v>
      </c>
      <c r="J405" s="36">
        <v>8613.3000000000029</v>
      </c>
      <c r="K405" s="31">
        <v>8440</v>
      </c>
      <c r="L405" s="31">
        <v>8298.65</v>
      </c>
      <c r="M405" s="31">
        <v>8.763E-2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1423.05</v>
      </c>
      <c r="D406" s="36">
        <v>1423.4000000000003</v>
      </c>
      <c r="E406" s="36">
        <v>1406.8000000000006</v>
      </c>
      <c r="F406" s="36">
        <v>1390.5500000000004</v>
      </c>
      <c r="G406" s="36">
        <v>1373.9500000000007</v>
      </c>
      <c r="H406" s="36">
        <v>1439.6500000000005</v>
      </c>
      <c r="I406" s="36">
        <v>1456.2500000000005</v>
      </c>
      <c r="J406" s="36">
        <v>1472.5000000000005</v>
      </c>
      <c r="K406" s="31">
        <v>1440</v>
      </c>
      <c r="L406" s="31">
        <v>1407.15</v>
      </c>
      <c r="M406" s="31">
        <v>2.2123599999999999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771.6</v>
      </c>
      <c r="D407" s="36">
        <v>773.18333333333339</v>
      </c>
      <c r="E407" s="36">
        <v>766.41666666666674</v>
      </c>
      <c r="F407" s="36">
        <v>761.23333333333335</v>
      </c>
      <c r="G407" s="36">
        <v>754.4666666666667</v>
      </c>
      <c r="H407" s="36">
        <v>778.36666666666679</v>
      </c>
      <c r="I407" s="36">
        <v>785.13333333333344</v>
      </c>
      <c r="J407" s="36">
        <v>790.31666666666683</v>
      </c>
      <c r="K407" s="31">
        <v>779.95</v>
      </c>
      <c r="L407" s="31">
        <v>768</v>
      </c>
      <c r="M407" s="31">
        <v>15.46574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1454.15</v>
      </c>
      <c r="D408" s="36">
        <v>1451.95</v>
      </c>
      <c r="E408" s="36">
        <v>1435.9</v>
      </c>
      <c r="F408" s="36">
        <v>1417.65</v>
      </c>
      <c r="G408" s="36">
        <v>1401.6000000000001</v>
      </c>
      <c r="H408" s="36">
        <v>1470.2</v>
      </c>
      <c r="I408" s="36">
        <v>1486.2499999999998</v>
      </c>
      <c r="J408" s="36">
        <v>1504.5</v>
      </c>
      <c r="K408" s="31">
        <v>1468</v>
      </c>
      <c r="L408" s="31">
        <v>1433.7</v>
      </c>
      <c r="M408" s="31">
        <v>12.582800000000001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3225.95</v>
      </c>
      <c r="D409" s="36">
        <v>3194.6333333333332</v>
      </c>
      <c r="E409" s="36">
        <v>3139.3166666666666</v>
      </c>
      <c r="F409" s="36">
        <v>3052.6833333333334</v>
      </c>
      <c r="G409" s="36">
        <v>2997.3666666666668</v>
      </c>
      <c r="H409" s="36">
        <v>3281.2666666666664</v>
      </c>
      <c r="I409" s="36">
        <v>3336.583333333333</v>
      </c>
      <c r="J409" s="36">
        <v>3423.2166666666662</v>
      </c>
      <c r="K409" s="31">
        <v>3249.95</v>
      </c>
      <c r="L409" s="31">
        <v>3108</v>
      </c>
      <c r="M409" s="31">
        <v>1.0636699999999999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444</v>
      </c>
      <c r="D410" s="36">
        <v>444.68333333333334</v>
      </c>
      <c r="E410" s="36">
        <v>437.36666666666667</v>
      </c>
      <c r="F410" s="36">
        <v>430.73333333333335</v>
      </c>
      <c r="G410" s="36">
        <v>423.41666666666669</v>
      </c>
      <c r="H410" s="36">
        <v>451.31666666666666</v>
      </c>
      <c r="I410" s="36">
        <v>458.63333333333338</v>
      </c>
      <c r="J410" s="36">
        <v>465.26666666666665</v>
      </c>
      <c r="K410" s="31">
        <v>452</v>
      </c>
      <c r="L410" s="31">
        <v>438.05</v>
      </c>
      <c r="M410" s="31">
        <v>1.0382400000000001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692</v>
      </c>
      <c r="D411" s="36">
        <v>694.01666666666677</v>
      </c>
      <c r="E411" s="36">
        <v>684.08333333333348</v>
      </c>
      <c r="F411" s="36">
        <v>676.16666666666674</v>
      </c>
      <c r="G411" s="36">
        <v>666.23333333333346</v>
      </c>
      <c r="H411" s="36">
        <v>701.93333333333351</v>
      </c>
      <c r="I411" s="36">
        <v>711.86666666666667</v>
      </c>
      <c r="J411" s="36">
        <v>719.78333333333353</v>
      </c>
      <c r="K411" s="31">
        <v>703.95</v>
      </c>
      <c r="L411" s="31">
        <v>686.1</v>
      </c>
      <c r="M411" s="31">
        <v>0.49975999999999998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27023.3</v>
      </c>
      <c r="D412" s="36">
        <v>27401.566666666666</v>
      </c>
      <c r="E412" s="36">
        <v>26553.083333333332</v>
      </c>
      <c r="F412" s="36">
        <v>26082.866666666665</v>
      </c>
      <c r="G412" s="36">
        <v>25234.383333333331</v>
      </c>
      <c r="H412" s="36">
        <v>27871.783333333333</v>
      </c>
      <c r="I412" s="36">
        <v>28720.26666666667</v>
      </c>
      <c r="J412" s="36">
        <v>29190.483333333334</v>
      </c>
      <c r="K412" s="31">
        <v>28250.05</v>
      </c>
      <c r="L412" s="31">
        <v>26931.35</v>
      </c>
      <c r="M412" s="31">
        <v>0.78459000000000001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47.25</v>
      </c>
      <c r="D413" s="36">
        <v>47.5</v>
      </c>
      <c r="E413" s="36">
        <v>46.75</v>
      </c>
      <c r="F413" s="36">
        <v>46.25</v>
      </c>
      <c r="G413" s="36">
        <v>45.5</v>
      </c>
      <c r="H413" s="36">
        <v>48</v>
      </c>
      <c r="I413" s="36">
        <v>48.75</v>
      </c>
      <c r="J413" s="36">
        <v>49.25</v>
      </c>
      <c r="K413" s="31">
        <v>48.25</v>
      </c>
      <c r="L413" s="31">
        <v>47</v>
      </c>
      <c r="M413" s="31">
        <v>128.25104999999999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2172.4</v>
      </c>
      <c r="D414" s="36">
        <v>2156.1999999999998</v>
      </c>
      <c r="E414" s="36">
        <v>2135.6499999999996</v>
      </c>
      <c r="F414" s="36">
        <v>2098.8999999999996</v>
      </c>
      <c r="G414" s="36">
        <v>2078.3499999999995</v>
      </c>
      <c r="H414" s="36">
        <v>2192.9499999999998</v>
      </c>
      <c r="I414" s="36">
        <v>2213.5</v>
      </c>
      <c r="J414" s="36">
        <v>2250.25</v>
      </c>
      <c r="K414" s="31">
        <v>2176.75</v>
      </c>
      <c r="L414" s="31">
        <v>2119.4499999999998</v>
      </c>
      <c r="M414" s="31">
        <v>16.228870000000001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653.75</v>
      </c>
      <c r="D415" s="36">
        <v>655.58333333333337</v>
      </c>
      <c r="E415" s="36">
        <v>643.16666666666674</v>
      </c>
      <c r="F415" s="36">
        <v>632.58333333333337</v>
      </c>
      <c r="G415" s="36">
        <v>620.16666666666674</v>
      </c>
      <c r="H415" s="36">
        <v>666.16666666666674</v>
      </c>
      <c r="I415" s="36">
        <v>678.58333333333348</v>
      </c>
      <c r="J415" s="36">
        <v>689.16666666666674</v>
      </c>
      <c r="K415" s="31">
        <v>668</v>
      </c>
      <c r="L415" s="31">
        <v>645</v>
      </c>
      <c r="M415" s="31">
        <v>10.534829999999999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4077.2</v>
      </c>
      <c r="D416" s="36">
        <v>4082.9166666666665</v>
      </c>
      <c r="E416" s="36">
        <v>4051.2833333333328</v>
      </c>
      <c r="F416" s="36">
        <v>4025.3666666666663</v>
      </c>
      <c r="G416" s="36">
        <v>3993.7333333333327</v>
      </c>
      <c r="H416" s="36">
        <v>4108.833333333333</v>
      </c>
      <c r="I416" s="36">
        <v>4140.4666666666672</v>
      </c>
      <c r="J416" s="36">
        <v>4166.3833333333332</v>
      </c>
      <c r="K416" s="31">
        <v>4114.55</v>
      </c>
      <c r="L416" s="31">
        <v>4057</v>
      </c>
      <c r="M416" s="31">
        <v>1.4003699999999999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94.75</v>
      </c>
      <c r="D417" s="36">
        <v>95.25</v>
      </c>
      <c r="E417" s="36">
        <v>93.5</v>
      </c>
      <c r="F417" s="36">
        <v>92.25</v>
      </c>
      <c r="G417" s="36">
        <v>90.5</v>
      </c>
      <c r="H417" s="36">
        <v>96.5</v>
      </c>
      <c r="I417" s="36">
        <v>98.25</v>
      </c>
      <c r="J417" s="36">
        <v>99.5</v>
      </c>
      <c r="K417" s="31">
        <v>97</v>
      </c>
      <c r="L417" s="31">
        <v>94</v>
      </c>
      <c r="M417" s="31">
        <v>462.19734999999997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4589.7</v>
      </c>
      <c r="D418" s="36">
        <v>4576.2999999999993</v>
      </c>
      <c r="E418" s="36">
        <v>4544.1999999999989</v>
      </c>
      <c r="F418" s="36">
        <v>4498.7</v>
      </c>
      <c r="G418" s="36">
        <v>4466.5999999999995</v>
      </c>
      <c r="H418" s="36">
        <v>4621.7999999999984</v>
      </c>
      <c r="I418" s="36">
        <v>4653.8999999999987</v>
      </c>
      <c r="J418" s="36">
        <v>4699.3999999999978</v>
      </c>
      <c r="K418" s="31">
        <v>4608.3999999999996</v>
      </c>
      <c r="L418" s="31">
        <v>4530.8</v>
      </c>
      <c r="M418" s="31">
        <v>0.18088000000000001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1269.2</v>
      </c>
      <c r="D419" s="36">
        <v>1269.75</v>
      </c>
      <c r="E419" s="36">
        <v>1234.7</v>
      </c>
      <c r="F419" s="36">
        <v>1200.2</v>
      </c>
      <c r="G419" s="36">
        <v>1165.1500000000001</v>
      </c>
      <c r="H419" s="36">
        <v>1304.25</v>
      </c>
      <c r="I419" s="36">
        <v>1339.3000000000002</v>
      </c>
      <c r="J419" s="36">
        <v>1373.8</v>
      </c>
      <c r="K419" s="31">
        <v>1304.8</v>
      </c>
      <c r="L419" s="31">
        <v>1235.25</v>
      </c>
      <c r="M419" s="31">
        <v>43.134210000000003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6703.5</v>
      </c>
      <c r="D420" s="36">
        <v>6729.2</v>
      </c>
      <c r="E420" s="36">
        <v>6638.4</v>
      </c>
      <c r="F420" s="36">
        <v>6573.3</v>
      </c>
      <c r="G420" s="36">
        <v>6482.5</v>
      </c>
      <c r="H420" s="36">
        <v>6794.2999999999993</v>
      </c>
      <c r="I420" s="36">
        <v>6885.1</v>
      </c>
      <c r="J420" s="36">
        <v>6950.1999999999989</v>
      </c>
      <c r="K420" s="31">
        <v>6820</v>
      </c>
      <c r="L420" s="31">
        <v>6664.1</v>
      </c>
      <c r="M420" s="31">
        <v>0.69701000000000002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647.1</v>
      </c>
      <c r="D421" s="36">
        <v>651.36666666666667</v>
      </c>
      <c r="E421" s="36">
        <v>639.88333333333333</v>
      </c>
      <c r="F421" s="36">
        <v>632.66666666666663</v>
      </c>
      <c r="G421" s="36">
        <v>621.18333333333328</v>
      </c>
      <c r="H421" s="36">
        <v>658.58333333333337</v>
      </c>
      <c r="I421" s="36">
        <v>670.06666666666672</v>
      </c>
      <c r="J421" s="36">
        <v>677.28333333333342</v>
      </c>
      <c r="K421" s="31">
        <v>662.85</v>
      </c>
      <c r="L421" s="31">
        <v>644.15</v>
      </c>
      <c r="M421" s="31">
        <v>14.46002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715.35</v>
      </c>
      <c r="D422" s="36">
        <v>711.30000000000007</v>
      </c>
      <c r="E422" s="36">
        <v>706.05000000000018</v>
      </c>
      <c r="F422" s="36">
        <v>696.75000000000011</v>
      </c>
      <c r="G422" s="36">
        <v>691.50000000000023</v>
      </c>
      <c r="H422" s="36">
        <v>720.60000000000014</v>
      </c>
      <c r="I422" s="36">
        <v>725.84999999999991</v>
      </c>
      <c r="J422" s="36">
        <v>735.15000000000009</v>
      </c>
      <c r="K422" s="31">
        <v>716.55</v>
      </c>
      <c r="L422" s="31">
        <v>702</v>
      </c>
      <c r="M422" s="31">
        <v>5.4317099999999998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2480.6</v>
      </c>
      <c r="D423" s="36">
        <v>2488.1666666666665</v>
      </c>
      <c r="E423" s="36">
        <v>2453.4333333333329</v>
      </c>
      <c r="F423" s="36">
        <v>2426.2666666666664</v>
      </c>
      <c r="G423" s="36">
        <v>2391.5333333333328</v>
      </c>
      <c r="H423" s="36">
        <v>2515.333333333333</v>
      </c>
      <c r="I423" s="36">
        <v>2550.0666666666666</v>
      </c>
      <c r="J423" s="36">
        <v>2577.2333333333331</v>
      </c>
      <c r="K423" s="31">
        <v>2522.9</v>
      </c>
      <c r="L423" s="31">
        <v>2461</v>
      </c>
      <c r="M423" s="31">
        <v>6.4404000000000003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549.35</v>
      </c>
      <c r="D424" s="36">
        <v>551.51666666666665</v>
      </c>
      <c r="E424" s="36">
        <v>545.0333333333333</v>
      </c>
      <c r="F424" s="36">
        <v>540.7166666666667</v>
      </c>
      <c r="G424" s="36">
        <v>534.23333333333335</v>
      </c>
      <c r="H424" s="36">
        <v>555.83333333333326</v>
      </c>
      <c r="I424" s="36">
        <v>562.31666666666661</v>
      </c>
      <c r="J424" s="36">
        <v>566.63333333333321</v>
      </c>
      <c r="K424" s="31">
        <v>558</v>
      </c>
      <c r="L424" s="31">
        <v>547.20000000000005</v>
      </c>
      <c r="M424" s="31">
        <v>14.770379999999999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641.95000000000005</v>
      </c>
      <c r="D425" s="36">
        <v>643.81666666666672</v>
      </c>
      <c r="E425" s="36">
        <v>635.88333333333344</v>
      </c>
      <c r="F425" s="36">
        <v>629.81666666666672</v>
      </c>
      <c r="G425" s="36">
        <v>621.88333333333344</v>
      </c>
      <c r="H425" s="36">
        <v>649.88333333333344</v>
      </c>
      <c r="I425" s="36">
        <v>657.81666666666661</v>
      </c>
      <c r="J425" s="36">
        <v>663.88333333333344</v>
      </c>
      <c r="K425" s="31">
        <v>651.75</v>
      </c>
      <c r="L425" s="31">
        <v>637.75</v>
      </c>
      <c r="M425" s="31">
        <v>159.84585000000001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116.95</v>
      </c>
      <c r="D426" s="36">
        <v>117.8</v>
      </c>
      <c r="E426" s="36">
        <v>114.85</v>
      </c>
      <c r="F426" s="36">
        <v>112.75</v>
      </c>
      <c r="G426" s="36">
        <v>109.8</v>
      </c>
      <c r="H426" s="36">
        <v>119.89999999999999</v>
      </c>
      <c r="I426" s="36">
        <v>122.85000000000001</v>
      </c>
      <c r="J426" s="36">
        <v>124.94999999999999</v>
      </c>
      <c r="K426" s="31">
        <v>120.75</v>
      </c>
      <c r="L426" s="31">
        <v>115.7</v>
      </c>
      <c r="M426" s="31">
        <v>227.84092999999999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448.1</v>
      </c>
      <c r="D427" s="36">
        <v>447.0333333333333</v>
      </c>
      <c r="E427" s="36">
        <v>444.06666666666661</v>
      </c>
      <c r="F427" s="36">
        <v>440.0333333333333</v>
      </c>
      <c r="G427" s="36">
        <v>437.06666666666661</v>
      </c>
      <c r="H427" s="36">
        <v>451.06666666666661</v>
      </c>
      <c r="I427" s="36">
        <v>454.0333333333333</v>
      </c>
      <c r="J427" s="36">
        <v>458.06666666666661</v>
      </c>
      <c r="K427" s="31">
        <v>450</v>
      </c>
      <c r="L427" s="31">
        <v>443</v>
      </c>
      <c r="M427" s="31">
        <v>8.7977399999999992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148.1</v>
      </c>
      <c r="D428" s="36">
        <v>148.43333333333334</v>
      </c>
      <c r="E428" s="36">
        <v>146.86666666666667</v>
      </c>
      <c r="F428" s="36">
        <v>145.63333333333333</v>
      </c>
      <c r="G428" s="36">
        <v>144.06666666666666</v>
      </c>
      <c r="H428" s="36">
        <v>149.66666666666669</v>
      </c>
      <c r="I428" s="36">
        <v>151.23333333333335</v>
      </c>
      <c r="J428" s="36">
        <v>152.4666666666667</v>
      </c>
      <c r="K428" s="31">
        <v>150</v>
      </c>
      <c r="L428" s="31">
        <v>147.19999999999999</v>
      </c>
      <c r="M428" s="31">
        <v>19.347460000000002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417.4</v>
      </c>
      <c r="D429" s="36">
        <v>414.31666666666666</v>
      </c>
      <c r="E429" s="36">
        <v>410.13333333333333</v>
      </c>
      <c r="F429" s="36">
        <v>402.86666666666667</v>
      </c>
      <c r="G429" s="36">
        <v>398.68333333333334</v>
      </c>
      <c r="H429" s="36">
        <v>421.58333333333331</v>
      </c>
      <c r="I429" s="36">
        <v>425.76666666666659</v>
      </c>
      <c r="J429" s="36">
        <v>433.0333333333333</v>
      </c>
      <c r="K429" s="31">
        <v>418.5</v>
      </c>
      <c r="L429" s="31">
        <v>407.05</v>
      </c>
      <c r="M429" s="31">
        <v>14.130570000000001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420.55</v>
      </c>
      <c r="D430" s="36">
        <v>409.63333333333338</v>
      </c>
      <c r="E430" s="36">
        <v>395.91666666666674</v>
      </c>
      <c r="F430" s="36">
        <v>371.28333333333336</v>
      </c>
      <c r="G430" s="36">
        <v>357.56666666666672</v>
      </c>
      <c r="H430" s="36">
        <v>434.26666666666677</v>
      </c>
      <c r="I430" s="36">
        <v>447.98333333333335</v>
      </c>
      <c r="J430" s="36">
        <v>472.61666666666679</v>
      </c>
      <c r="K430" s="31">
        <v>423.35</v>
      </c>
      <c r="L430" s="31">
        <v>385</v>
      </c>
      <c r="M430" s="31">
        <v>75.115049999999997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1300.2</v>
      </c>
      <c r="D431" s="36">
        <v>1301.7333333333333</v>
      </c>
      <c r="E431" s="36">
        <v>1285.4666666666667</v>
      </c>
      <c r="F431" s="36">
        <v>1270.7333333333333</v>
      </c>
      <c r="G431" s="36">
        <v>1254.4666666666667</v>
      </c>
      <c r="H431" s="36">
        <v>1316.4666666666667</v>
      </c>
      <c r="I431" s="36">
        <v>1332.7333333333336</v>
      </c>
      <c r="J431" s="36">
        <v>1347.4666666666667</v>
      </c>
      <c r="K431" s="31">
        <v>1318</v>
      </c>
      <c r="L431" s="31">
        <v>1287</v>
      </c>
      <c r="M431" s="31">
        <v>29.603390000000001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721.3</v>
      </c>
      <c r="D432" s="36">
        <v>724</v>
      </c>
      <c r="E432" s="36">
        <v>713.65</v>
      </c>
      <c r="F432" s="36">
        <v>706</v>
      </c>
      <c r="G432" s="36">
        <v>695.65</v>
      </c>
      <c r="H432" s="36">
        <v>731.65</v>
      </c>
      <c r="I432" s="36">
        <v>741.99999999999989</v>
      </c>
      <c r="J432" s="36">
        <v>749.65</v>
      </c>
      <c r="K432" s="31">
        <v>734.35</v>
      </c>
      <c r="L432" s="31">
        <v>716.35</v>
      </c>
      <c r="M432" s="31">
        <v>5.4406400000000001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3625.85</v>
      </c>
      <c r="D433" s="36">
        <v>3608.1</v>
      </c>
      <c r="E433" s="36">
        <v>3576.2</v>
      </c>
      <c r="F433" s="36">
        <v>3526.5499999999997</v>
      </c>
      <c r="G433" s="36">
        <v>3494.6499999999996</v>
      </c>
      <c r="H433" s="36">
        <v>3657.75</v>
      </c>
      <c r="I433" s="36">
        <v>3689.6500000000005</v>
      </c>
      <c r="J433" s="36">
        <v>3739.3</v>
      </c>
      <c r="K433" s="31">
        <v>3640</v>
      </c>
      <c r="L433" s="31">
        <v>3558.45</v>
      </c>
      <c r="M433" s="31">
        <v>0.16475999999999999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1243.55</v>
      </c>
      <c r="D434" s="36">
        <v>1240.9166666666667</v>
      </c>
      <c r="E434" s="36">
        <v>1227.6333333333334</v>
      </c>
      <c r="F434" s="36">
        <v>1211.7166666666667</v>
      </c>
      <c r="G434" s="36">
        <v>1198.4333333333334</v>
      </c>
      <c r="H434" s="36">
        <v>1256.8333333333335</v>
      </c>
      <c r="I434" s="36">
        <v>1270.1166666666668</v>
      </c>
      <c r="J434" s="36">
        <v>1286.0333333333335</v>
      </c>
      <c r="K434" s="31">
        <v>1254.2</v>
      </c>
      <c r="L434" s="31">
        <v>1225</v>
      </c>
      <c r="M434" s="31">
        <v>0.72694000000000003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458.2</v>
      </c>
      <c r="D435" s="36">
        <v>462.21666666666664</v>
      </c>
      <c r="E435" s="36">
        <v>449.5333333333333</v>
      </c>
      <c r="F435" s="36">
        <v>440.86666666666667</v>
      </c>
      <c r="G435" s="36">
        <v>428.18333333333334</v>
      </c>
      <c r="H435" s="36">
        <v>470.88333333333327</v>
      </c>
      <c r="I435" s="36">
        <v>483.56666666666655</v>
      </c>
      <c r="J435" s="36">
        <v>492.23333333333323</v>
      </c>
      <c r="K435" s="31">
        <v>474.9</v>
      </c>
      <c r="L435" s="31">
        <v>453.55</v>
      </c>
      <c r="M435" s="31">
        <v>10.791679999999999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398.55</v>
      </c>
      <c r="D436" s="36">
        <v>397.83333333333331</v>
      </c>
      <c r="E436" s="36">
        <v>394.71666666666664</v>
      </c>
      <c r="F436" s="36">
        <v>390.88333333333333</v>
      </c>
      <c r="G436" s="36">
        <v>387.76666666666665</v>
      </c>
      <c r="H436" s="36">
        <v>401.66666666666663</v>
      </c>
      <c r="I436" s="36">
        <v>404.7833333333333</v>
      </c>
      <c r="J436" s="36">
        <v>408.61666666666662</v>
      </c>
      <c r="K436" s="31">
        <v>400.95</v>
      </c>
      <c r="L436" s="31">
        <v>394</v>
      </c>
      <c r="M436" s="31">
        <v>1.1616200000000001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4379.6499999999996</v>
      </c>
      <c r="D437" s="36">
        <v>4396.5166666666664</v>
      </c>
      <c r="E437" s="36">
        <v>4343.1333333333332</v>
      </c>
      <c r="F437" s="36">
        <v>4306.6166666666668</v>
      </c>
      <c r="G437" s="36">
        <v>4253.2333333333336</v>
      </c>
      <c r="H437" s="36">
        <v>4433.0333333333328</v>
      </c>
      <c r="I437" s="36">
        <v>4486.4166666666661</v>
      </c>
      <c r="J437" s="36">
        <v>4522.9333333333325</v>
      </c>
      <c r="K437" s="31">
        <v>4449.8999999999996</v>
      </c>
      <c r="L437" s="31">
        <v>4360</v>
      </c>
      <c r="M437" s="31">
        <v>0.53534000000000004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743.9</v>
      </c>
      <c r="D438" s="36">
        <v>747.35</v>
      </c>
      <c r="E438" s="36">
        <v>733.75</v>
      </c>
      <c r="F438" s="36">
        <v>723.6</v>
      </c>
      <c r="G438" s="36">
        <v>710</v>
      </c>
      <c r="H438" s="36">
        <v>757.5</v>
      </c>
      <c r="I438" s="36">
        <v>771.10000000000014</v>
      </c>
      <c r="J438" s="36">
        <v>781.25</v>
      </c>
      <c r="K438" s="31">
        <v>760.95</v>
      </c>
      <c r="L438" s="31">
        <v>737.2</v>
      </c>
      <c r="M438" s="31">
        <v>1.20106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40.6</v>
      </c>
      <c r="D439" s="36">
        <v>39.966666666666669</v>
      </c>
      <c r="E439" s="36">
        <v>39.333333333333336</v>
      </c>
      <c r="F439" s="36">
        <v>38.06666666666667</v>
      </c>
      <c r="G439" s="36">
        <v>37.433333333333337</v>
      </c>
      <c r="H439" s="36">
        <v>41.233333333333334</v>
      </c>
      <c r="I439" s="36">
        <v>41.86666666666666</v>
      </c>
      <c r="J439" s="36">
        <v>43.133333333333333</v>
      </c>
      <c r="K439" s="31">
        <v>40.6</v>
      </c>
      <c r="L439" s="31">
        <v>38.700000000000003</v>
      </c>
      <c r="M439" s="31">
        <v>757.99675999999999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560.25</v>
      </c>
      <c r="D440" s="36">
        <v>552.41666666666663</v>
      </c>
      <c r="E440" s="36">
        <v>538.43333333333328</v>
      </c>
      <c r="F440" s="36">
        <v>516.61666666666667</v>
      </c>
      <c r="G440" s="36">
        <v>502.63333333333333</v>
      </c>
      <c r="H440" s="36">
        <v>574.23333333333323</v>
      </c>
      <c r="I440" s="36">
        <v>588.21666666666658</v>
      </c>
      <c r="J440" s="36">
        <v>610.03333333333319</v>
      </c>
      <c r="K440" s="31">
        <v>566.4</v>
      </c>
      <c r="L440" s="31">
        <v>530.6</v>
      </c>
      <c r="M440" s="31">
        <v>128.59232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723.6</v>
      </c>
      <c r="D441" s="36">
        <v>724.83333333333337</v>
      </c>
      <c r="E441" s="36">
        <v>716.31666666666672</v>
      </c>
      <c r="F441" s="36">
        <v>709.0333333333333</v>
      </c>
      <c r="G441" s="36">
        <v>700.51666666666665</v>
      </c>
      <c r="H441" s="36">
        <v>732.11666666666679</v>
      </c>
      <c r="I441" s="36">
        <v>740.63333333333344</v>
      </c>
      <c r="J441" s="36">
        <v>747.91666666666686</v>
      </c>
      <c r="K441" s="31">
        <v>733.35</v>
      </c>
      <c r="L441" s="31">
        <v>717.55</v>
      </c>
      <c r="M441" s="31">
        <v>7.71509</v>
      </c>
      <c r="N441" s="1"/>
      <c r="O441" s="1"/>
    </row>
    <row r="442" spans="1:15" ht="12.75" customHeight="1">
      <c r="A442" s="33">
        <v>432</v>
      </c>
      <c r="B442" s="53" t="s">
        <v>856</v>
      </c>
      <c r="C442" s="31">
        <v>500.1</v>
      </c>
      <c r="D442" s="36">
        <v>501.86666666666662</v>
      </c>
      <c r="E442" s="36">
        <v>497.38333333333321</v>
      </c>
      <c r="F442" s="36">
        <v>494.66666666666657</v>
      </c>
      <c r="G442" s="36">
        <v>490.18333333333317</v>
      </c>
      <c r="H442" s="36">
        <v>504.58333333333326</v>
      </c>
      <c r="I442" s="36">
        <v>509.06666666666672</v>
      </c>
      <c r="J442" s="36">
        <v>511.7833333333333</v>
      </c>
      <c r="K442" s="31">
        <v>506.35</v>
      </c>
      <c r="L442" s="31">
        <v>499.15</v>
      </c>
      <c r="M442" s="31">
        <v>1.5365500000000001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1104.2</v>
      </c>
      <c r="D443" s="36">
        <v>1097.9833333333333</v>
      </c>
      <c r="E443" s="36">
        <v>1081.2166666666667</v>
      </c>
      <c r="F443" s="36">
        <v>1058.2333333333333</v>
      </c>
      <c r="G443" s="36">
        <v>1041.4666666666667</v>
      </c>
      <c r="H443" s="36">
        <v>1120.9666666666667</v>
      </c>
      <c r="I443" s="36">
        <v>1137.7333333333336</v>
      </c>
      <c r="J443" s="36">
        <v>1160.7166666666667</v>
      </c>
      <c r="K443" s="31">
        <v>1114.75</v>
      </c>
      <c r="L443" s="31">
        <v>1075</v>
      </c>
      <c r="M443" s="31">
        <v>5.9643300000000004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1104.7</v>
      </c>
      <c r="D444" s="36">
        <v>1113.3166666666666</v>
      </c>
      <c r="E444" s="36">
        <v>1085.6333333333332</v>
      </c>
      <c r="F444" s="36">
        <v>1066.5666666666666</v>
      </c>
      <c r="G444" s="36">
        <v>1038.8833333333332</v>
      </c>
      <c r="H444" s="36">
        <v>1132.3833333333332</v>
      </c>
      <c r="I444" s="36">
        <v>1160.0666666666666</v>
      </c>
      <c r="J444" s="36">
        <v>1179.1333333333332</v>
      </c>
      <c r="K444" s="31">
        <v>1141</v>
      </c>
      <c r="L444" s="31">
        <v>1094.25</v>
      </c>
      <c r="M444" s="31">
        <v>16.082059999999998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1758.45</v>
      </c>
      <c r="D445" s="36">
        <v>1763.95</v>
      </c>
      <c r="E445" s="36">
        <v>1733.5</v>
      </c>
      <c r="F445" s="36">
        <v>1708.55</v>
      </c>
      <c r="G445" s="36">
        <v>1678.1</v>
      </c>
      <c r="H445" s="36">
        <v>1788.9</v>
      </c>
      <c r="I445" s="36">
        <v>1819.3500000000004</v>
      </c>
      <c r="J445" s="36">
        <v>1844.3000000000002</v>
      </c>
      <c r="K445" s="31">
        <v>1794.4</v>
      </c>
      <c r="L445" s="31">
        <v>1739</v>
      </c>
      <c r="M445" s="31">
        <v>9.01783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3737.9</v>
      </c>
      <c r="D446" s="36">
        <v>3720.1666666666665</v>
      </c>
      <c r="E446" s="36">
        <v>3692.583333333333</v>
      </c>
      <c r="F446" s="36">
        <v>3647.2666666666664</v>
      </c>
      <c r="G446" s="36">
        <v>3619.6833333333329</v>
      </c>
      <c r="H446" s="36">
        <v>3765.4833333333331</v>
      </c>
      <c r="I446" s="36">
        <v>3793.0666666666662</v>
      </c>
      <c r="J446" s="36">
        <v>3838.3833333333332</v>
      </c>
      <c r="K446" s="31">
        <v>3747.75</v>
      </c>
      <c r="L446" s="31">
        <v>3674.85</v>
      </c>
      <c r="M446" s="31">
        <v>19.631270000000001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1122.95</v>
      </c>
      <c r="D447" s="36">
        <v>1123.7166666666669</v>
      </c>
      <c r="E447" s="36">
        <v>1116.2833333333338</v>
      </c>
      <c r="F447" s="36">
        <v>1109.6166666666668</v>
      </c>
      <c r="G447" s="36">
        <v>1102.1833333333336</v>
      </c>
      <c r="H447" s="36">
        <v>1130.3833333333339</v>
      </c>
      <c r="I447" s="36">
        <v>1137.8166666666668</v>
      </c>
      <c r="J447" s="36">
        <v>1144.483333333334</v>
      </c>
      <c r="K447" s="31">
        <v>1131.1500000000001</v>
      </c>
      <c r="L447" s="31">
        <v>1117.05</v>
      </c>
      <c r="M447" s="31">
        <v>12.07155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8645.85</v>
      </c>
      <c r="D448" s="36">
        <v>8646.6333333333332</v>
      </c>
      <c r="E448" s="36">
        <v>8574.3166666666657</v>
      </c>
      <c r="F448" s="36">
        <v>8502.7833333333328</v>
      </c>
      <c r="G448" s="36">
        <v>8430.4666666666653</v>
      </c>
      <c r="H448" s="36">
        <v>8718.1666666666661</v>
      </c>
      <c r="I448" s="36">
        <v>8790.4833333333354</v>
      </c>
      <c r="J448" s="36">
        <v>8862.0166666666664</v>
      </c>
      <c r="K448" s="31">
        <v>8718.9500000000007</v>
      </c>
      <c r="L448" s="31">
        <v>8575.1</v>
      </c>
      <c r="M448" s="31">
        <v>0.48282999999999998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4290.1499999999996</v>
      </c>
      <c r="D449" s="36">
        <v>4293.333333333333</v>
      </c>
      <c r="E449" s="36">
        <v>4239.6666666666661</v>
      </c>
      <c r="F449" s="36">
        <v>4189.1833333333334</v>
      </c>
      <c r="G449" s="36">
        <v>4135.5166666666664</v>
      </c>
      <c r="H449" s="36">
        <v>4343.8166666666657</v>
      </c>
      <c r="I449" s="36">
        <v>4397.4833333333318</v>
      </c>
      <c r="J449" s="36">
        <v>4447.9666666666653</v>
      </c>
      <c r="K449" s="31">
        <v>4347</v>
      </c>
      <c r="L449" s="31">
        <v>4242.8500000000004</v>
      </c>
      <c r="M449" s="31">
        <v>1.3762399999999999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526.5</v>
      </c>
      <c r="D450" s="36">
        <v>528.2166666666667</v>
      </c>
      <c r="E450" s="36">
        <v>520.73333333333335</v>
      </c>
      <c r="F450" s="36">
        <v>514.9666666666667</v>
      </c>
      <c r="G450" s="36">
        <v>507.48333333333335</v>
      </c>
      <c r="H450" s="36">
        <v>533.98333333333335</v>
      </c>
      <c r="I450" s="36">
        <v>541.4666666666667</v>
      </c>
      <c r="J450" s="36">
        <v>547.23333333333335</v>
      </c>
      <c r="K450" s="31">
        <v>535.70000000000005</v>
      </c>
      <c r="L450" s="31">
        <v>522.45000000000005</v>
      </c>
      <c r="M450" s="31">
        <v>11.24361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790.95</v>
      </c>
      <c r="D451" s="36">
        <v>794.65</v>
      </c>
      <c r="E451" s="36">
        <v>783.4</v>
      </c>
      <c r="F451" s="36">
        <v>775.85</v>
      </c>
      <c r="G451" s="36">
        <v>764.6</v>
      </c>
      <c r="H451" s="36">
        <v>802.19999999999993</v>
      </c>
      <c r="I451" s="36">
        <v>813.44999999999993</v>
      </c>
      <c r="J451" s="36">
        <v>820.99999999999989</v>
      </c>
      <c r="K451" s="31">
        <v>805.9</v>
      </c>
      <c r="L451" s="31">
        <v>787.1</v>
      </c>
      <c r="M451" s="31">
        <v>110.91198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340.75</v>
      </c>
      <c r="D452" s="36">
        <v>342.2</v>
      </c>
      <c r="E452" s="36">
        <v>334.7</v>
      </c>
      <c r="F452" s="36">
        <v>328.65</v>
      </c>
      <c r="G452" s="36">
        <v>321.14999999999998</v>
      </c>
      <c r="H452" s="36">
        <v>348.25</v>
      </c>
      <c r="I452" s="36">
        <v>355.75</v>
      </c>
      <c r="J452" s="36">
        <v>361.8</v>
      </c>
      <c r="K452" s="31">
        <v>349.7</v>
      </c>
      <c r="L452" s="31">
        <v>336.15</v>
      </c>
      <c r="M452" s="31">
        <v>375.57423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133.65</v>
      </c>
      <c r="D453" s="36">
        <v>134.15</v>
      </c>
      <c r="E453" s="36">
        <v>132.35000000000002</v>
      </c>
      <c r="F453" s="36">
        <v>131.05000000000001</v>
      </c>
      <c r="G453" s="36">
        <v>129.25000000000003</v>
      </c>
      <c r="H453" s="36">
        <v>135.45000000000002</v>
      </c>
      <c r="I453" s="36">
        <v>137.25000000000003</v>
      </c>
      <c r="J453" s="36">
        <v>138.55000000000001</v>
      </c>
      <c r="K453" s="31">
        <v>135.94999999999999</v>
      </c>
      <c r="L453" s="31">
        <v>132.85</v>
      </c>
      <c r="M453" s="31">
        <v>713.30190000000005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91.6</v>
      </c>
      <c r="D454" s="36">
        <v>92.316666666666663</v>
      </c>
      <c r="E454" s="36">
        <v>90.633333333333326</v>
      </c>
      <c r="F454" s="36">
        <v>89.666666666666657</v>
      </c>
      <c r="G454" s="36">
        <v>87.98333333333332</v>
      </c>
      <c r="H454" s="36">
        <v>93.283333333333331</v>
      </c>
      <c r="I454" s="36">
        <v>94.966666666666669</v>
      </c>
      <c r="J454" s="36">
        <v>95.933333333333337</v>
      </c>
      <c r="K454" s="31">
        <v>94</v>
      </c>
      <c r="L454" s="31">
        <v>91.35</v>
      </c>
      <c r="M454" s="31">
        <v>61.319699999999997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1406.5</v>
      </c>
      <c r="D455" s="36">
        <v>1413.4666666666665</v>
      </c>
      <c r="E455" s="36">
        <v>1388.9333333333329</v>
      </c>
      <c r="F455" s="36">
        <v>1371.3666666666666</v>
      </c>
      <c r="G455" s="36">
        <v>1346.833333333333</v>
      </c>
      <c r="H455" s="36">
        <v>1431.0333333333328</v>
      </c>
      <c r="I455" s="36">
        <v>1455.5666666666662</v>
      </c>
      <c r="J455" s="36">
        <v>1473.1333333333328</v>
      </c>
      <c r="K455" s="31">
        <v>1438</v>
      </c>
      <c r="L455" s="31">
        <v>1395.9</v>
      </c>
      <c r="M455" s="31">
        <v>0.31997999999999999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400.4</v>
      </c>
      <c r="D456" s="36">
        <v>404.7833333333333</v>
      </c>
      <c r="E456" s="36">
        <v>391.26666666666659</v>
      </c>
      <c r="F456" s="36">
        <v>382.13333333333327</v>
      </c>
      <c r="G456" s="36">
        <v>368.61666666666656</v>
      </c>
      <c r="H456" s="36">
        <v>413.91666666666663</v>
      </c>
      <c r="I456" s="36">
        <v>427.43333333333328</v>
      </c>
      <c r="J456" s="36">
        <v>436.56666666666666</v>
      </c>
      <c r="K456" s="31">
        <v>418.3</v>
      </c>
      <c r="L456" s="31">
        <v>395.65</v>
      </c>
      <c r="M456" s="31">
        <v>2.59585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3265.3</v>
      </c>
      <c r="D457" s="36">
        <v>3245.4166666666665</v>
      </c>
      <c r="E457" s="36">
        <v>3194.9333333333329</v>
      </c>
      <c r="F457" s="36">
        <v>3124.5666666666666</v>
      </c>
      <c r="G457" s="36">
        <v>3074.083333333333</v>
      </c>
      <c r="H457" s="36">
        <v>3315.7833333333328</v>
      </c>
      <c r="I457" s="36">
        <v>3366.2666666666664</v>
      </c>
      <c r="J457" s="36">
        <v>3436.6333333333328</v>
      </c>
      <c r="K457" s="31">
        <v>3295.9</v>
      </c>
      <c r="L457" s="31">
        <v>3175.05</v>
      </c>
      <c r="M457" s="31">
        <v>0.31391999999999998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1248.3</v>
      </c>
      <c r="D458" s="36">
        <v>1255.2333333333333</v>
      </c>
      <c r="E458" s="36">
        <v>1238.6166666666668</v>
      </c>
      <c r="F458" s="36">
        <v>1228.9333333333334</v>
      </c>
      <c r="G458" s="36">
        <v>1212.3166666666668</v>
      </c>
      <c r="H458" s="36">
        <v>1264.9166666666667</v>
      </c>
      <c r="I458" s="36">
        <v>1281.5333333333331</v>
      </c>
      <c r="J458" s="36">
        <v>1291.2166666666667</v>
      </c>
      <c r="K458" s="31">
        <v>1271.8499999999999</v>
      </c>
      <c r="L458" s="31">
        <v>1245.55</v>
      </c>
      <c r="M458" s="31">
        <v>17.568680000000001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865.65</v>
      </c>
      <c r="D459" s="36">
        <v>864.48333333333323</v>
      </c>
      <c r="E459" s="36">
        <v>857.86666666666645</v>
      </c>
      <c r="F459" s="36">
        <v>850.08333333333326</v>
      </c>
      <c r="G459" s="36">
        <v>843.46666666666647</v>
      </c>
      <c r="H459" s="36">
        <v>872.26666666666642</v>
      </c>
      <c r="I459" s="36">
        <v>878.88333333333321</v>
      </c>
      <c r="J459" s="36">
        <v>886.6666666666664</v>
      </c>
      <c r="K459" s="31">
        <v>871.1</v>
      </c>
      <c r="L459" s="31">
        <v>856.7</v>
      </c>
      <c r="M459" s="31">
        <v>1.6369800000000001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229.2</v>
      </c>
      <c r="D460" s="36">
        <v>229.95000000000002</v>
      </c>
      <c r="E460" s="36">
        <v>225.75000000000003</v>
      </c>
      <c r="F460" s="36">
        <v>222.3</v>
      </c>
      <c r="G460" s="36">
        <v>218.10000000000002</v>
      </c>
      <c r="H460" s="36">
        <v>233.40000000000003</v>
      </c>
      <c r="I460" s="36">
        <v>237.60000000000002</v>
      </c>
      <c r="J460" s="36">
        <v>241.05000000000004</v>
      </c>
      <c r="K460" s="31">
        <v>234.15</v>
      </c>
      <c r="L460" s="31">
        <v>226.5</v>
      </c>
      <c r="M460" s="31">
        <v>15.91835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1028.0999999999999</v>
      </c>
      <c r="D461" s="36">
        <v>1023.4333333333334</v>
      </c>
      <c r="E461" s="36">
        <v>1016.1666666666667</v>
      </c>
      <c r="F461" s="36">
        <v>1004.2333333333333</v>
      </c>
      <c r="G461" s="36">
        <v>996.9666666666667</v>
      </c>
      <c r="H461" s="36">
        <v>1035.3666666666668</v>
      </c>
      <c r="I461" s="36">
        <v>1042.6333333333332</v>
      </c>
      <c r="J461" s="36">
        <v>1054.5666666666668</v>
      </c>
      <c r="K461" s="31">
        <v>1030.7</v>
      </c>
      <c r="L461" s="31">
        <v>1011.5</v>
      </c>
      <c r="M461" s="31">
        <v>3.81271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3209.85</v>
      </c>
      <c r="D462" s="36">
        <v>3217.3833333333337</v>
      </c>
      <c r="E462" s="36">
        <v>3166.7666666666673</v>
      </c>
      <c r="F462" s="36">
        <v>3123.6833333333338</v>
      </c>
      <c r="G462" s="36">
        <v>3073.0666666666675</v>
      </c>
      <c r="H462" s="36">
        <v>3260.4666666666672</v>
      </c>
      <c r="I462" s="36">
        <v>3311.083333333333</v>
      </c>
      <c r="J462" s="36">
        <v>3354.166666666667</v>
      </c>
      <c r="K462" s="31">
        <v>3268</v>
      </c>
      <c r="L462" s="31">
        <v>3174.3</v>
      </c>
      <c r="M462" s="31">
        <v>0.86404999999999998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3245.3</v>
      </c>
      <c r="D463" s="36">
        <v>3230.4333333333329</v>
      </c>
      <c r="E463" s="36">
        <v>3209.8666666666659</v>
      </c>
      <c r="F463" s="36">
        <v>3174.4333333333329</v>
      </c>
      <c r="G463" s="36">
        <v>3153.8666666666659</v>
      </c>
      <c r="H463" s="36">
        <v>3265.8666666666659</v>
      </c>
      <c r="I463" s="36">
        <v>3286.4333333333325</v>
      </c>
      <c r="J463" s="36">
        <v>3321.8666666666659</v>
      </c>
      <c r="K463" s="31">
        <v>3251</v>
      </c>
      <c r="L463" s="31">
        <v>3195</v>
      </c>
      <c r="M463" s="31">
        <v>0.21781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3712.55</v>
      </c>
      <c r="D464" s="36">
        <v>3716.6</v>
      </c>
      <c r="E464" s="36">
        <v>3683.2</v>
      </c>
      <c r="F464" s="36">
        <v>3653.85</v>
      </c>
      <c r="G464" s="36">
        <v>3620.45</v>
      </c>
      <c r="H464" s="36">
        <v>3745.95</v>
      </c>
      <c r="I464" s="36">
        <v>3779.3500000000004</v>
      </c>
      <c r="J464" s="36">
        <v>3808.7</v>
      </c>
      <c r="K464" s="31">
        <v>3750</v>
      </c>
      <c r="L464" s="31">
        <v>3687.25</v>
      </c>
      <c r="M464" s="31">
        <v>9.6362799999999993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2350.1</v>
      </c>
      <c r="D465" s="36">
        <v>2354.7000000000003</v>
      </c>
      <c r="E465" s="36">
        <v>2328.4000000000005</v>
      </c>
      <c r="F465" s="36">
        <v>2306.7000000000003</v>
      </c>
      <c r="G465" s="36">
        <v>2280.4000000000005</v>
      </c>
      <c r="H465" s="36">
        <v>2376.4000000000005</v>
      </c>
      <c r="I465" s="36">
        <v>2402.7000000000007</v>
      </c>
      <c r="J465" s="36">
        <v>2424.4000000000005</v>
      </c>
      <c r="K465" s="31">
        <v>2381</v>
      </c>
      <c r="L465" s="31">
        <v>2333</v>
      </c>
      <c r="M465" s="31">
        <v>3.2446600000000001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1038.2</v>
      </c>
      <c r="D466" s="36">
        <v>1032.7333333333333</v>
      </c>
      <c r="E466" s="36">
        <v>1020.4666666666667</v>
      </c>
      <c r="F466" s="36">
        <v>1002.7333333333333</v>
      </c>
      <c r="G466" s="36">
        <v>990.4666666666667</v>
      </c>
      <c r="H466" s="36">
        <v>1050.4666666666667</v>
      </c>
      <c r="I466" s="36">
        <v>1062.7333333333336</v>
      </c>
      <c r="J466" s="36">
        <v>1080.4666666666667</v>
      </c>
      <c r="K466" s="31">
        <v>1045</v>
      </c>
      <c r="L466" s="31">
        <v>1015</v>
      </c>
      <c r="M466" s="31">
        <v>11.37345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836.6</v>
      </c>
      <c r="D467" s="36">
        <v>834.25</v>
      </c>
      <c r="E467" s="36">
        <v>828.4</v>
      </c>
      <c r="F467" s="36">
        <v>820.19999999999993</v>
      </c>
      <c r="G467" s="36">
        <v>814.34999999999991</v>
      </c>
      <c r="H467" s="36">
        <v>842.45</v>
      </c>
      <c r="I467" s="36">
        <v>848.3</v>
      </c>
      <c r="J467" s="36">
        <v>856.50000000000011</v>
      </c>
      <c r="K467" s="31">
        <v>840.1</v>
      </c>
      <c r="L467" s="31">
        <v>826.05</v>
      </c>
      <c r="M467" s="31">
        <v>0.27198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3065.55</v>
      </c>
      <c r="D468" s="36">
        <v>3069.0333333333333</v>
      </c>
      <c r="E468" s="36">
        <v>3041.5166666666664</v>
      </c>
      <c r="F468" s="36">
        <v>3017.4833333333331</v>
      </c>
      <c r="G468" s="36">
        <v>2989.9666666666662</v>
      </c>
      <c r="H468" s="36">
        <v>3093.0666666666666</v>
      </c>
      <c r="I468" s="36">
        <v>3120.5833333333339</v>
      </c>
      <c r="J468" s="36">
        <v>3144.6166666666668</v>
      </c>
      <c r="K468" s="31">
        <v>3096.55</v>
      </c>
      <c r="L468" s="31">
        <v>3045</v>
      </c>
      <c r="M468" s="31">
        <v>2.5856499999999998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40.9</v>
      </c>
      <c r="D469" s="36">
        <v>40.15</v>
      </c>
      <c r="E469" s="36">
        <v>38.699999999999996</v>
      </c>
      <c r="F469" s="36">
        <v>36.5</v>
      </c>
      <c r="G469" s="36">
        <v>35.049999999999997</v>
      </c>
      <c r="H469" s="36">
        <v>42.349999999999994</v>
      </c>
      <c r="I469" s="36">
        <v>43.8</v>
      </c>
      <c r="J469" s="36">
        <v>45.999999999999993</v>
      </c>
      <c r="K469" s="31">
        <v>41.6</v>
      </c>
      <c r="L469" s="31">
        <v>37.950000000000003</v>
      </c>
      <c r="M469" s="31">
        <v>1454.24351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341.15</v>
      </c>
      <c r="D470" s="36">
        <v>341.41666666666669</v>
      </c>
      <c r="E470" s="36">
        <v>338.23333333333335</v>
      </c>
      <c r="F470" s="36">
        <v>335.31666666666666</v>
      </c>
      <c r="G470" s="36">
        <v>332.13333333333333</v>
      </c>
      <c r="H470" s="36">
        <v>344.33333333333337</v>
      </c>
      <c r="I470" s="36">
        <v>347.51666666666665</v>
      </c>
      <c r="J470" s="36">
        <v>350.43333333333339</v>
      </c>
      <c r="K470" s="31">
        <v>344.6</v>
      </c>
      <c r="L470" s="31">
        <v>338.5</v>
      </c>
      <c r="M470" s="31">
        <v>2.9893700000000001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412.85</v>
      </c>
      <c r="D471" s="36">
        <v>420.26666666666671</v>
      </c>
      <c r="E471" s="36">
        <v>403.68333333333339</v>
      </c>
      <c r="F471" s="36">
        <v>394.51666666666671</v>
      </c>
      <c r="G471" s="36">
        <v>377.93333333333339</v>
      </c>
      <c r="H471" s="36">
        <v>429.43333333333339</v>
      </c>
      <c r="I471" s="36">
        <v>446.01666666666677</v>
      </c>
      <c r="J471" s="36">
        <v>455.18333333333339</v>
      </c>
      <c r="K471" s="31">
        <v>436.85</v>
      </c>
      <c r="L471" s="31">
        <v>411.1</v>
      </c>
      <c r="M471" s="31">
        <v>6.1556499999999996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751.8</v>
      </c>
      <c r="D472" s="36">
        <v>748.65</v>
      </c>
      <c r="E472" s="36">
        <v>743.34999999999991</v>
      </c>
      <c r="F472" s="36">
        <v>734.9</v>
      </c>
      <c r="G472" s="36">
        <v>729.59999999999991</v>
      </c>
      <c r="H472" s="36">
        <v>757.09999999999991</v>
      </c>
      <c r="I472" s="36">
        <v>762.39999999999986</v>
      </c>
      <c r="J472" s="36">
        <v>770.84999999999991</v>
      </c>
      <c r="K472" s="31">
        <v>753.95</v>
      </c>
      <c r="L472" s="31">
        <v>740.2</v>
      </c>
      <c r="M472" s="31">
        <v>0.94803999999999999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3751.05</v>
      </c>
      <c r="D473" s="36">
        <v>3711.5666666666671</v>
      </c>
      <c r="E473" s="36">
        <v>3599.1333333333341</v>
      </c>
      <c r="F473" s="36">
        <v>3447.2166666666672</v>
      </c>
      <c r="G473" s="36">
        <v>3334.7833333333342</v>
      </c>
      <c r="H473" s="36">
        <v>3863.483333333334</v>
      </c>
      <c r="I473" s="36">
        <v>3975.9166666666674</v>
      </c>
      <c r="J473" s="36">
        <v>4127.8333333333339</v>
      </c>
      <c r="K473" s="31">
        <v>3824</v>
      </c>
      <c r="L473" s="31">
        <v>3559.65</v>
      </c>
      <c r="M473" s="31">
        <v>4.4129699999999996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54.3</v>
      </c>
      <c r="D474" s="36">
        <v>54.29999999999999</v>
      </c>
      <c r="E474" s="36">
        <v>53.049999999999983</v>
      </c>
      <c r="F474" s="36">
        <v>51.79999999999999</v>
      </c>
      <c r="G474" s="36">
        <v>50.549999999999983</v>
      </c>
      <c r="H474" s="36">
        <v>55.549999999999983</v>
      </c>
      <c r="I474" s="36">
        <v>56.8</v>
      </c>
      <c r="J474" s="36">
        <v>58.049999999999983</v>
      </c>
      <c r="K474" s="31">
        <v>55.55</v>
      </c>
      <c r="L474" s="31">
        <v>53.05</v>
      </c>
      <c r="M474" s="31">
        <v>492.66210999999998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1979.3</v>
      </c>
      <c r="D475" s="36">
        <v>1986.6000000000001</v>
      </c>
      <c r="E475" s="36">
        <v>1961.9500000000003</v>
      </c>
      <c r="F475" s="36">
        <v>1944.6000000000001</v>
      </c>
      <c r="G475" s="36">
        <v>1919.9500000000003</v>
      </c>
      <c r="H475" s="36">
        <v>2003.9500000000003</v>
      </c>
      <c r="I475" s="36">
        <v>2028.6000000000004</v>
      </c>
      <c r="J475" s="36">
        <v>2045.9500000000003</v>
      </c>
      <c r="K475" s="31">
        <v>2011.25</v>
      </c>
      <c r="L475" s="31">
        <v>1969.25</v>
      </c>
      <c r="M475" s="31">
        <v>22.599060000000001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41.35</v>
      </c>
      <c r="D476" s="36">
        <v>41.65</v>
      </c>
      <c r="E476" s="36">
        <v>40.699999999999996</v>
      </c>
      <c r="F476" s="36">
        <v>40.049999999999997</v>
      </c>
      <c r="G476" s="36">
        <v>39.099999999999994</v>
      </c>
      <c r="H476" s="36">
        <v>42.3</v>
      </c>
      <c r="I476" s="36">
        <v>43.25</v>
      </c>
      <c r="J476" s="36">
        <v>43.9</v>
      </c>
      <c r="K476" s="31">
        <v>42.6</v>
      </c>
      <c r="L476" s="31">
        <v>41</v>
      </c>
      <c r="M476" s="31">
        <v>153.82543999999999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483.55</v>
      </c>
      <c r="D477" s="36">
        <v>484.2166666666667</v>
      </c>
      <c r="E477" s="36">
        <v>479.33333333333337</v>
      </c>
      <c r="F477" s="36">
        <v>475.11666666666667</v>
      </c>
      <c r="G477" s="36">
        <v>470.23333333333335</v>
      </c>
      <c r="H477" s="36">
        <v>488.43333333333339</v>
      </c>
      <c r="I477" s="36">
        <v>493.31666666666672</v>
      </c>
      <c r="J477" s="36">
        <v>497.53333333333342</v>
      </c>
      <c r="K477" s="31">
        <v>489.1</v>
      </c>
      <c r="L477" s="31">
        <v>480</v>
      </c>
      <c r="M477" s="31">
        <v>0.75780999999999998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10016.049999999999</v>
      </c>
      <c r="D478" s="36">
        <v>10037.016666666666</v>
      </c>
      <c r="E478" s="36">
        <v>9974.0333333333328</v>
      </c>
      <c r="F478" s="36">
        <v>9932.0166666666664</v>
      </c>
      <c r="G478" s="36">
        <v>9869.0333333333328</v>
      </c>
      <c r="H478" s="36">
        <v>10079.033333333333</v>
      </c>
      <c r="I478" s="36">
        <v>10142.016666666666</v>
      </c>
      <c r="J478" s="36">
        <v>10184.033333333333</v>
      </c>
      <c r="K478" s="31">
        <v>10100</v>
      </c>
      <c r="L478" s="31">
        <v>9995</v>
      </c>
      <c r="M478" s="31">
        <v>1.63191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124.15</v>
      </c>
      <c r="D479" s="36">
        <v>124.34999999999998</v>
      </c>
      <c r="E479" s="36">
        <v>123.14999999999996</v>
      </c>
      <c r="F479" s="36">
        <v>122.14999999999998</v>
      </c>
      <c r="G479" s="36">
        <v>120.94999999999996</v>
      </c>
      <c r="H479" s="36">
        <v>125.34999999999997</v>
      </c>
      <c r="I479" s="36">
        <v>126.54999999999998</v>
      </c>
      <c r="J479" s="36">
        <v>127.54999999999997</v>
      </c>
      <c r="K479" s="31">
        <v>125.55</v>
      </c>
      <c r="L479" s="31">
        <v>123.35</v>
      </c>
      <c r="M479" s="31">
        <v>128.56589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1888.25</v>
      </c>
      <c r="D480" s="36">
        <v>1890.7666666666667</v>
      </c>
      <c r="E480" s="36">
        <v>1874.8833333333332</v>
      </c>
      <c r="F480" s="36">
        <v>1861.5166666666667</v>
      </c>
      <c r="G480" s="36">
        <v>1845.6333333333332</v>
      </c>
      <c r="H480" s="36">
        <v>1904.1333333333332</v>
      </c>
      <c r="I480" s="36">
        <v>1920.0166666666669</v>
      </c>
      <c r="J480" s="36">
        <v>1933.3833333333332</v>
      </c>
      <c r="K480" s="31">
        <v>1906.65</v>
      </c>
      <c r="L480" s="31">
        <v>1877.4</v>
      </c>
      <c r="M480" s="31">
        <v>3.2420100000000001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1101.05</v>
      </c>
      <c r="D481" s="36">
        <v>1103.8666666666666</v>
      </c>
      <c r="E481" s="36">
        <v>1090.3833333333332</v>
      </c>
      <c r="F481" s="36">
        <v>1079.7166666666667</v>
      </c>
      <c r="G481" s="36">
        <v>1066.2333333333333</v>
      </c>
      <c r="H481" s="36">
        <v>1114.5333333333331</v>
      </c>
      <c r="I481" s="36">
        <v>1128.0166666666662</v>
      </c>
      <c r="J481" s="31">
        <v>1138.6833333333329</v>
      </c>
      <c r="K481" s="31">
        <v>1117.3499999999999</v>
      </c>
      <c r="L481" s="31">
        <v>1093.2</v>
      </c>
      <c r="M481" s="53">
        <v>6.1609999999999996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701.35</v>
      </c>
      <c r="D482" s="36">
        <v>696.53333333333342</v>
      </c>
      <c r="E482" s="36">
        <v>685.36666666666679</v>
      </c>
      <c r="F482" s="36">
        <v>669.38333333333333</v>
      </c>
      <c r="G482" s="36">
        <v>658.2166666666667</v>
      </c>
      <c r="H482" s="36">
        <v>712.51666666666688</v>
      </c>
      <c r="I482" s="36">
        <v>723.68333333333362</v>
      </c>
      <c r="J482" s="31">
        <v>739.66666666666697</v>
      </c>
      <c r="K482" s="31">
        <v>707.7</v>
      </c>
      <c r="L482" s="31">
        <v>680.55</v>
      </c>
      <c r="M482" s="53">
        <v>5.04711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581.25</v>
      </c>
      <c r="D483" s="36">
        <v>582.9</v>
      </c>
      <c r="E483" s="36">
        <v>574.84999999999991</v>
      </c>
      <c r="F483" s="36">
        <v>568.44999999999993</v>
      </c>
      <c r="G483" s="36">
        <v>560.39999999999986</v>
      </c>
      <c r="H483" s="36">
        <v>589.29999999999995</v>
      </c>
      <c r="I483" s="36">
        <v>597.34999999999991</v>
      </c>
      <c r="J483" s="36">
        <v>603.75</v>
      </c>
      <c r="K483" s="31">
        <v>590.95000000000005</v>
      </c>
      <c r="L483" s="31">
        <v>576.5</v>
      </c>
      <c r="M483" s="31">
        <v>24.332750000000001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875.65</v>
      </c>
      <c r="D484" s="36">
        <v>875.43333333333328</v>
      </c>
      <c r="E484" s="36">
        <v>865.31666666666661</v>
      </c>
      <c r="F484" s="36">
        <v>854.98333333333335</v>
      </c>
      <c r="G484" s="36">
        <v>844.86666666666667</v>
      </c>
      <c r="H484" s="36">
        <v>885.76666666666654</v>
      </c>
      <c r="I484" s="36">
        <v>895.8833333333331</v>
      </c>
      <c r="J484" s="31">
        <v>906.21666666666647</v>
      </c>
      <c r="K484" s="31">
        <v>885.55</v>
      </c>
      <c r="L484" s="31">
        <v>865.1</v>
      </c>
      <c r="M484" s="53">
        <v>0.63827999999999996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589.04999999999995</v>
      </c>
      <c r="D485" s="36">
        <v>594.21666666666658</v>
      </c>
      <c r="E485" s="36">
        <v>582.03333333333319</v>
      </c>
      <c r="F485" s="36">
        <v>575.01666666666665</v>
      </c>
      <c r="G485" s="36">
        <v>562.83333333333326</v>
      </c>
      <c r="H485" s="36">
        <v>601.23333333333312</v>
      </c>
      <c r="I485" s="36">
        <v>613.41666666666652</v>
      </c>
      <c r="J485" s="36">
        <v>620.43333333333305</v>
      </c>
      <c r="K485" s="31">
        <v>606.4</v>
      </c>
      <c r="L485" s="31">
        <v>587.20000000000005</v>
      </c>
      <c r="M485" s="31">
        <v>12.40109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413.55</v>
      </c>
      <c r="D486" s="36">
        <v>416.8</v>
      </c>
      <c r="E486" s="36">
        <v>405.75</v>
      </c>
      <c r="F486" s="36">
        <v>397.95</v>
      </c>
      <c r="G486" s="36">
        <v>386.9</v>
      </c>
      <c r="H486" s="36">
        <v>424.6</v>
      </c>
      <c r="I486" s="36">
        <v>435.65000000000009</v>
      </c>
      <c r="J486" s="36">
        <v>443.45000000000005</v>
      </c>
      <c r="K486" s="31">
        <v>427.85</v>
      </c>
      <c r="L486" s="31">
        <v>409</v>
      </c>
      <c r="M486" s="31">
        <v>8.8868899999999993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382.1</v>
      </c>
      <c r="D487" s="36">
        <v>382.56666666666666</v>
      </c>
      <c r="E487" s="36">
        <v>379.63333333333333</v>
      </c>
      <c r="F487" s="36">
        <v>377.16666666666669</v>
      </c>
      <c r="G487" s="36">
        <v>374.23333333333335</v>
      </c>
      <c r="H487" s="36">
        <v>385.0333333333333</v>
      </c>
      <c r="I487" s="36">
        <v>387.96666666666658</v>
      </c>
      <c r="J487" s="36">
        <v>390.43333333333328</v>
      </c>
      <c r="K487" s="31">
        <v>385.5</v>
      </c>
      <c r="L487" s="31">
        <v>380.1</v>
      </c>
      <c r="M487" s="31">
        <v>1.4167700000000001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560.6</v>
      </c>
      <c r="D488" s="36">
        <v>562.23333333333346</v>
      </c>
      <c r="E488" s="36">
        <v>553.51666666666688</v>
      </c>
      <c r="F488" s="36">
        <v>546.43333333333339</v>
      </c>
      <c r="G488" s="36">
        <v>537.71666666666681</v>
      </c>
      <c r="H488" s="36">
        <v>569.31666666666695</v>
      </c>
      <c r="I488" s="36">
        <v>578.03333333333342</v>
      </c>
      <c r="J488" s="36">
        <v>585.11666666666702</v>
      </c>
      <c r="K488" s="31">
        <v>570.95000000000005</v>
      </c>
      <c r="L488" s="31">
        <v>555.15</v>
      </c>
      <c r="M488" s="31">
        <v>4.3532599999999997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1279.1500000000001</v>
      </c>
      <c r="D489" s="36">
        <v>1268.8</v>
      </c>
      <c r="E489" s="36">
        <v>1254.5999999999999</v>
      </c>
      <c r="F489" s="36">
        <v>1230.05</v>
      </c>
      <c r="G489" s="36">
        <v>1215.8499999999999</v>
      </c>
      <c r="H489" s="36">
        <v>1293.3499999999999</v>
      </c>
      <c r="I489" s="36">
        <v>1307.5500000000002</v>
      </c>
      <c r="J489" s="36">
        <v>1332.1</v>
      </c>
      <c r="K489" s="31">
        <v>1283</v>
      </c>
      <c r="L489" s="31">
        <v>1244.25</v>
      </c>
      <c r="M489" s="31">
        <v>20.297630000000002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1209.55</v>
      </c>
      <c r="D490" s="36">
        <v>1220.2833333333333</v>
      </c>
      <c r="E490" s="36">
        <v>1192.2666666666667</v>
      </c>
      <c r="F490" s="36">
        <v>1174.9833333333333</v>
      </c>
      <c r="G490" s="36">
        <v>1146.9666666666667</v>
      </c>
      <c r="H490" s="36">
        <v>1237.5666666666666</v>
      </c>
      <c r="I490" s="36">
        <v>1265.583333333333</v>
      </c>
      <c r="J490" s="36">
        <v>1282.8666666666666</v>
      </c>
      <c r="K490" s="31">
        <v>1248.3</v>
      </c>
      <c r="L490" s="31">
        <v>1203</v>
      </c>
      <c r="M490" s="31">
        <v>2.5920299999999998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265.85000000000002</v>
      </c>
      <c r="D491" s="36">
        <v>266.73333333333335</v>
      </c>
      <c r="E491" s="36">
        <v>262.2166666666667</v>
      </c>
      <c r="F491" s="36">
        <v>258.58333333333337</v>
      </c>
      <c r="G491" s="36">
        <v>254.06666666666672</v>
      </c>
      <c r="H491" s="36">
        <v>270.36666666666667</v>
      </c>
      <c r="I491" s="36">
        <v>274.88333333333333</v>
      </c>
      <c r="J491" s="36">
        <v>278.51666666666665</v>
      </c>
      <c r="K491" s="31">
        <v>271.25</v>
      </c>
      <c r="L491" s="31">
        <v>263.10000000000002</v>
      </c>
      <c r="M491" s="31">
        <v>123.27979999999999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293.95</v>
      </c>
      <c r="D492" s="36">
        <v>294.23333333333335</v>
      </c>
      <c r="E492" s="36">
        <v>291.9666666666667</v>
      </c>
      <c r="F492" s="36">
        <v>289.98333333333335</v>
      </c>
      <c r="G492" s="36">
        <v>287.7166666666667</v>
      </c>
      <c r="H492" s="36">
        <v>296.2166666666667</v>
      </c>
      <c r="I492" s="36">
        <v>298.48333333333335</v>
      </c>
      <c r="J492" s="36">
        <v>300.4666666666667</v>
      </c>
      <c r="K492" s="31">
        <v>296.5</v>
      </c>
      <c r="L492" s="31">
        <v>292.25</v>
      </c>
      <c r="M492" s="31">
        <v>2.5738099999999999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675.7</v>
      </c>
      <c r="D493" s="36">
        <v>675.88333333333333</v>
      </c>
      <c r="E493" s="36">
        <v>668.31666666666661</v>
      </c>
      <c r="F493" s="36">
        <v>660.93333333333328</v>
      </c>
      <c r="G493" s="36">
        <v>653.36666666666656</v>
      </c>
      <c r="H493" s="36">
        <v>683.26666666666665</v>
      </c>
      <c r="I493" s="36">
        <v>690.83333333333348</v>
      </c>
      <c r="J493" s="36">
        <v>698.2166666666667</v>
      </c>
      <c r="K493" s="31">
        <v>683.45</v>
      </c>
      <c r="L493" s="31">
        <v>668.5</v>
      </c>
      <c r="M493" s="31">
        <v>1.57911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1740.75</v>
      </c>
      <c r="D494" s="36">
        <v>1751.3500000000001</v>
      </c>
      <c r="E494" s="36">
        <v>1728.8000000000002</v>
      </c>
      <c r="F494" s="36">
        <v>1716.8500000000001</v>
      </c>
      <c r="G494" s="36">
        <v>1694.3000000000002</v>
      </c>
      <c r="H494" s="36">
        <v>1763.3000000000002</v>
      </c>
      <c r="I494" s="36">
        <v>1785.85</v>
      </c>
      <c r="J494" s="36">
        <v>1797.8000000000002</v>
      </c>
      <c r="K494" s="31">
        <v>1773.9</v>
      </c>
      <c r="L494" s="31">
        <v>1739.4</v>
      </c>
      <c r="M494" s="31">
        <v>0.64192000000000005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2197</v>
      </c>
      <c r="D495" s="36">
        <v>2176.35</v>
      </c>
      <c r="E495" s="36">
        <v>2142.6999999999998</v>
      </c>
      <c r="F495" s="36">
        <v>2088.4</v>
      </c>
      <c r="G495" s="36">
        <v>2054.75</v>
      </c>
      <c r="H495" s="36">
        <v>2230.6499999999996</v>
      </c>
      <c r="I495" s="36">
        <v>2264.3000000000002</v>
      </c>
      <c r="J495" s="36">
        <v>2318.5999999999995</v>
      </c>
      <c r="K495" s="31">
        <v>2210</v>
      </c>
      <c r="L495" s="31">
        <v>2122.0500000000002</v>
      </c>
      <c r="M495" s="31">
        <v>0.67983000000000005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17.100000000000001</v>
      </c>
      <c r="D496" s="36">
        <v>17.166666666666668</v>
      </c>
      <c r="E496" s="36">
        <v>16.683333333333337</v>
      </c>
      <c r="F496" s="36">
        <v>16.266666666666669</v>
      </c>
      <c r="G496" s="36">
        <v>15.783333333333339</v>
      </c>
      <c r="H496" s="36">
        <v>17.583333333333336</v>
      </c>
      <c r="I496" s="36">
        <v>18.066666666666663</v>
      </c>
      <c r="J496" s="36">
        <v>18.483333333333334</v>
      </c>
      <c r="K496" s="31">
        <v>17.649999999999999</v>
      </c>
      <c r="L496" s="31">
        <v>16.75</v>
      </c>
      <c r="M496" s="31">
        <v>6867.7757700000002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1009.2</v>
      </c>
      <c r="D497" s="36">
        <v>1006.8833333333332</v>
      </c>
      <c r="E497" s="36">
        <v>1000.6166666666664</v>
      </c>
      <c r="F497" s="36">
        <v>992.03333333333319</v>
      </c>
      <c r="G497" s="36">
        <v>985.76666666666642</v>
      </c>
      <c r="H497" s="36">
        <v>1015.4666666666665</v>
      </c>
      <c r="I497" s="36">
        <v>1021.7333333333333</v>
      </c>
      <c r="J497" s="36">
        <v>1030.3166666666666</v>
      </c>
      <c r="K497" s="31">
        <v>1013.15</v>
      </c>
      <c r="L497" s="31">
        <v>998.3</v>
      </c>
      <c r="M497" s="31">
        <v>8.7168500000000009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557.70000000000005</v>
      </c>
      <c r="D498" s="36">
        <v>562.31666666666661</v>
      </c>
      <c r="E498" s="36">
        <v>550.73333333333323</v>
      </c>
      <c r="F498" s="36">
        <v>543.76666666666665</v>
      </c>
      <c r="G498" s="36">
        <v>532.18333333333328</v>
      </c>
      <c r="H498" s="36">
        <v>569.28333333333319</v>
      </c>
      <c r="I498" s="36">
        <v>580.86666666666667</v>
      </c>
      <c r="J498" s="36">
        <v>587.83333333333314</v>
      </c>
      <c r="K498" s="31">
        <v>573.9</v>
      </c>
      <c r="L498" s="31">
        <v>555.35</v>
      </c>
      <c r="M498" s="31">
        <v>6.2464700000000004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823.1</v>
      </c>
      <c r="D499" s="36">
        <v>821.69999999999993</v>
      </c>
      <c r="E499" s="36">
        <v>818.39999999999986</v>
      </c>
      <c r="F499" s="36">
        <v>813.69999999999993</v>
      </c>
      <c r="G499" s="36">
        <v>810.39999999999986</v>
      </c>
      <c r="H499" s="36">
        <v>826.39999999999986</v>
      </c>
      <c r="I499" s="36">
        <v>829.69999999999982</v>
      </c>
      <c r="J499" s="36">
        <v>834.39999999999986</v>
      </c>
      <c r="K499" s="31">
        <v>825</v>
      </c>
      <c r="L499" s="31">
        <v>817</v>
      </c>
      <c r="M499" s="31">
        <v>0.51781999999999995</v>
      </c>
      <c r="N499" s="1"/>
      <c r="O499" s="1"/>
    </row>
    <row r="500" spans="1:15" ht="12.75" customHeight="1">
      <c r="A500" s="33">
        <v>490</v>
      </c>
      <c r="B500" s="53" t="s">
        <v>304</v>
      </c>
      <c r="C500" s="53">
        <v>1364.05</v>
      </c>
      <c r="D500" s="36">
        <v>1362.8666666666666</v>
      </c>
      <c r="E500" s="36">
        <v>1354.8833333333332</v>
      </c>
      <c r="F500" s="36">
        <v>1345.7166666666667</v>
      </c>
      <c r="G500" s="36">
        <v>1337.7333333333333</v>
      </c>
      <c r="H500" s="36">
        <v>1372.0333333333331</v>
      </c>
      <c r="I500" s="36">
        <v>1380.0166666666662</v>
      </c>
      <c r="J500" s="36">
        <v>1389.1833333333329</v>
      </c>
      <c r="K500" s="31">
        <v>1370.85</v>
      </c>
      <c r="L500" s="31">
        <v>1353.7</v>
      </c>
      <c r="M500" s="31">
        <v>1.71282</v>
      </c>
      <c r="N500" s="1"/>
      <c r="O500" s="1"/>
    </row>
    <row r="501" spans="1:15" ht="12.75" customHeight="1">
      <c r="A501" s="33">
        <v>491</v>
      </c>
      <c r="B501" s="53" t="s">
        <v>240</v>
      </c>
      <c r="C501" s="53">
        <v>456.6</v>
      </c>
      <c r="D501" s="36">
        <v>457.7</v>
      </c>
      <c r="E501" s="36">
        <v>452.4</v>
      </c>
      <c r="F501" s="36">
        <v>448.2</v>
      </c>
      <c r="G501" s="36">
        <v>442.9</v>
      </c>
      <c r="H501" s="36">
        <v>461.9</v>
      </c>
      <c r="I501" s="36">
        <v>467.20000000000005</v>
      </c>
      <c r="J501" s="36">
        <v>471.4</v>
      </c>
      <c r="K501" s="31">
        <v>463</v>
      </c>
      <c r="L501" s="31">
        <v>453.5</v>
      </c>
      <c r="M501" s="31">
        <v>84.445650000000001</v>
      </c>
      <c r="N501" s="1"/>
      <c r="O501" s="1"/>
    </row>
    <row r="502" spans="1:15" ht="12.75" customHeight="1">
      <c r="A502" s="33">
        <v>492</v>
      </c>
      <c r="B502" s="53" t="s">
        <v>305</v>
      </c>
      <c r="C502" s="53">
        <v>24</v>
      </c>
      <c r="D502" s="36">
        <v>23.849999999999998</v>
      </c>
      <c r="E502" s="36">
        <v>23.399999999999995</v>
      </c>
      <c r="F502" s="36">
        <v>22.799999999999997</v>
      </c>
      <c r="G502" s="36">
        <v>22.349999999999994</v>
      </c>
      <c r="H502" s="36">
        <v>24.449999999999996</v>
      </c>
      <c r="I502" s="36">
        <v>24.9</v>
      </c>
      <c r="J502" s="36">
        <v>25.499999999999996</v>
      </c>
      <c r="K502" s="31">
        <v>24.3</v>
      </c>
      <c r="L502" s="31">
        <v>23.25</v>
      </c>
      <c r="M502" s="31">
        <v>5612.5755600000002</v>
      </c>
      <c r="N502" s="1"/>
      <c r="O502" s="1"/>
    </row>
    <row r="503" spans="1:15" ht="12.75" customHeight="1">
      <c r="A503" s="33">
        <v>493</v>
      </c>
      <c r="B503" s="53" t="s">
        <v>241</v>
      </c>
      <c r="C503" s="36">
        <v>283.05</v>
      </c>
      <c r="D503" s="36">
        <v>285.61666666666667</v>
      </c>
      <c r="E503" s="36">
        <v>278.03333333333336</v>
      </c>
      <c r="F503" s="36">
        <v>273.01666666666671</v>
      </c>
      <c r="G503" s="36">
        <v>265.43333333333339</v>
      </c>
      <c r="H503" s="36">
        <v>290.63333333333333</v>
      </c>
      <c r="I503" s="36">
        <v>298.21666666666658</v>
      </c>
      <c r="J503" s="31">
        <v>303.23333333333329</v>
      </c>
      <c r="K503" s="31">
        <v>293.2</v>
      </c>
      <c r="L503" s="31">
        <v>280.60000000000002</v>
      </c>
      <c r="M503" s="53">
        <v>208.93253000000001</v>
      </c>
      <c r="N503" s="1"/>
      <c r="O503" s="1"/>
    </row>
    <row r="504" spans="1:15" ht="12.75" customHeight="1">
      <c r="A504" s="33">
        <v>494</v>
      </c>
      <c r="B504" s="53" t="s">
        <v>559</v>
      </c>
      <c r="C504" s="36">
        <v>583.85</v>
      </c>
      <c r="D504" s="36">
        <v>585.31666666666661</v>
      </c>
      <c r="E504" s="36">
        <v>575.63333333333321</v>
      </c>
      <c r="F504" s="36">
        <v>567.41666666666663</v>
      </c>
      <c r="G504" s="36">
        <v>557.73333333333323</v>
      </c>
      <c r="H504" s="36">
        <v>593.53333333333319</v>
      </c>
      <c r="I504" s="36">
        <v>603.21666666666658</v>
      </c>
      <c r="J504" s="31">
        <v>611.43333333333317</v>
      </c>
      <c r="K504" s="31">
        <v>595</v>
      </c>
      <c r="L504" s="31">
        <v>577.1</v>
      </c>
      <c r="M504" s="53">
        <v>11.84596</v>
      </c>
      <c r="N504" s="1"/>
      <c r="O504" s="1"/>
    </row>
    <row r="505" spans="1:15" ht="12.75" customHeight="1">
      <c r="A505" s="33">
        <v>495</v>
      </c>
      <c r="B505" s="53" t="s">
        <v>558</v>
      </c>
      <c r="C505" s="53">
        <v>16171.5</v>
      </c>
      <c r="D505" s="36">
        <v>16131.366666666667</v>
      </c>
      <c r="E505" s="36">
        <v>15942.733333333334</v>
      </c>
      <c r="F505" s="36">
        <v>15713.966666666667</v>
      </c>
      <c r="G505" s="36">
        <v>15525.333333333334</v>
      </c>
      <c r="H505" s="36">
        <v>16360.133333333333</v>
      </c>
      <c r="I505" s="36">
        <v>16548.76666666667</v>
      </c>
      <c r="J505" s="36">
        <v>16777.533333333333</v>
      </c>
      <c r="K505" s="31">
        <v>16320</v>
      </c>
      <c r="L505" s="31">
        <v>15902.6</v>
      </c>
      <c r="M505" s="31">
        <v>4.3360000000000003E-2</v>
      </c>
      <c r="N505" s="1"/>
      <c r="O505" s="1"/>
    </row>
    <row r="506" spans="1:15" ht="12.75" customHeight="1">
      <c r="A506" s="33">
        <v>496</v>
      </c>
      <c r="B506" s="53" t="s">
        <v>306</v>
      </c>
      <c r="C506" s="53">
        <v>133.30000000000001</v>
      </c>
      <c r="D506" s="36">
        <v>132.19999999999999</v>
      </c>
      <c r="E506" s="36">
        <v>130.04999999999998</v>
      </c>
      <c r="F506" s="36">
        <v>126.79999999999998</v>
      </c>
      <c r="G506" s="36">
        <v>124.64999999999998</v>
      </c>
      <c r="H506" s="36">
        <v>135.44999999999999</v>
      </c>
      <c r="I506" s="36">
        <v>137.59999999999997</v>
      </c>
      <c r="J506" s="36">
        <v>140.85</v>
      </c>
      <c r="K506" s="31">
        <v>134.35</v>
      </c>
      <c r="L506" s="31">
        <v>128.94999999999999</v>
      </c>
      <c r="M506" s="31">
        <v>556.08923000000004</v>
      </c>
      <c r="N506" s="1"/>
      <c r="O506" s="1"/>
    </row>
    <row r="507" spans="1:15" ht="12.75" customHeight="1">
      <c r="A507" s="33">
        <v>497</v>
      </c>
      <c r="B507" s="53" t="s">
        <v>242</v>
      </c>
      <c r="C507" s="36">
        <v>714.25</v>
      </c>
      <c r="D507" s="36">
        <v>711.86666666666667</v>
      </c>
      <c r="E507" s="36">
        <v>708.38333333333333</v>
      </c>
      <c r="F507" s="36">
        <v>702.51666666666665</v>
      </c>
      <c r="G507" s="36">
        <v>699.0333333333333</v>
      </c>
      <c r="H507" s="36">
        <v>717.73333333333335</v>
      </c>
      <c r="I507" s="36">
        <v>721.2166666666667</v>
      </c>
      <c r="J507" s="31">
        <v>727.08333333333337</v>
      </c>
      <c r="K507" s="31">
        <v>715.35</v>
      </c>
      <c r="L507" s="31">
        <v>706</v>
      </c>
      <c r="M507" s="53">
        <v>10.41423</v>
      </c>
      <c r="N507" s="1"/>
      <c r="O507" s="1"/>
    </row>
    <row r="508" spans="1:15" ht="12.75" customHeight="1">
      <c r="A508" s="33">
        <v>498</v>
      </c>
      <c r="B508" s="53" t="s">
        <v>560</v>
      </c>
      <c r="C508" s="53">
        <v>1691.45</v>
      </c>
      <c r="D508" s="36">
        <v>1688.3333333333333</v>
      </c>
      <c r="E508" s="36">
        <v>1678.6666666666665</v>
      </c>
      <c r="F508" s="36">
        <v>1665.8833333333332</v>
      </c>
      <c r="G508" s="36">
        <v>1656.2166666666665</v>
      </c>
      <c r="H508" s="36">
        <v>1701.1166666666666</v>
      </c>
      <c r="I508" s="36">
        <v>1710.7833333333331</v>
      </c>
      <c r="J508" s="36">
        <v>1723.5666666666666</v>
      </c>
      <c r="K508" s="31">
        <v>1698</v>
      </c>
      <c r="L508" s="31">
        <v>1675.55</v>
      </c>
      <c r="M508" s="31">
        <v>0.32535999999999998</v>
      </c>
      <c r="N508" s="1"/>
      <c r="O508" s="1"/>
    </row>
    <row r="509" spans="1:15" ht="12.75" customHeight="1">
      <c r="A509" s="240">
        <v>499</v>
      </c>
      <c r="B509" s="241" t="s">
        <v>560</v>
      </c>
      <c r="C509" s="241">
        <v>1681.1</v>
      </c>
      <c r="D509" s="242">
        <v>1683.55</v>
      </c>
      <c r="E509" s="242">
        <v>1660.9499999999998</v>
      </c>
      <c r="F509" s="242">
        <v>1640.8</v>
      </c>
      <c r="G509" s="242">
        <v>1618.1999999999998</v>
      </c>
      <c r="H509" s="242">
        <v>1703.6999999999998</v>
      </c>
      <c r="I509" s="242">
        <v>1726.2999999999997</v>
      </c>
      <c r="J509" s="242">
        <v>1746.4499999999998</v>
      </c>
      <c r="K509" s="243">
        <v>1706.15</v>
      </c>
      <c r="L509" s="243">
        <v>1663.4</v>
      </c>
      <c r="M509" s="243">
        <v>1.43919</v>
      </c>
      <c r="N509" s="1"/>
      <c r="O509" s="1"/>
    </row>
    <row r="510" spans="1:15" ht="12.75" customHeight="1">
      <c r="A510" s="256">
        <v>500</v>
      </c>
      <c r="B510" s="258" t="s">
        <v>560</v>
      </c>
      <c r="C510" s="258">
        <v>1551.4</v>
      </c>
      <c r="D510" s="259">
        <v>1542.3666666666668</v>
      </c>
      <c r="E510" s="259">
        <v>1519.0833333333335</v>
      </c>
      <c r="F510" s="259">
        <v>1486.7666666666667</v>
      </c>
      <c r="G510" s="259">
        <v>1463.4833333333333</v>
      </c>
      <c r="H510" s="259">
        <v>1574.6833333333336</v>
      </c>
      <c r="I510" s="259">
        <v>1597.9666666666669</v>
      </c>
      <c r="J510" s="259">
        <v>1630.2833333333338</v>
      </c>
      <c r="K510" s="256">
        <v>1565.65</v>
      </c>
      <c r="L510" s="256">
        <v>1510.05</v>
      </c>
      <c r="M510" s="256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562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412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60"/>
      <c r="B5" s="361"/>
      <c r="C5" s="360"/>
      <c r="D5" s="361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563</v>
      </c>
      <c r="B7" s="362" t="s">
        <v>564</v>
      </c>
      <c r="C7" s="362"/>
      <c r="D7" s="7">
        <f>Main!B10</f>
        <v>45302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1">
      <c r="A9" s="83" t="s">
        <v>565</v>
      </c>
      <c r="B9" s="84" t="s">
        <v>566</v>
      </c>
      <c r="C9" s="84" t="s">
        <v>567</v>
      </c>
      <c r="D9" s="84" t="s">
        <v>568</v>
      </c>
      <c r="E9" s="84" t="s">
        <v>569</v>
      </c>
      <c r="F9" s="84" t="s">
        <v>570</v>
      </c>
      <c r="G9" s="84" t="s">
        <v>571</v>
      </c>
      <c r="H9" s="84" t="s">
        <v>572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45301</v>
      </c>
      <c r="B10" s="32">
        <v>543499</v>
      </c>
      <c r="C10" s="31" t="s">
        <v>1020</v>
      </c>
      <c r="D10" s="31" t="s">
        <v>1076</v>
      </c>
      <c r="E10" s="31" t="s">
        <v>574</v>
      </c>
      <c r="F10" s="86">
        <v>112500</v>
      </c>
      <c r="G10" s="32">
        <v>54.18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45301</v>
      </c>
      <c r="B11" s="32">
        <v>543499</v>
      </c>
      <c r="C11" s="31" t="s">
        <v>1020</v>
      </c>
      <c r="D11" s="31" t="s">
        <v>1021</v>
      </c>
      <c r="E11" s="31" t="s">
        <v>573</v>
      </c>
      <c r="F11" s="86">
        <v>153000</v>
      </c>
      <c r="G11" s="32">
        <v>54.13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45301</v>
      </c>
      <c r="B12" s="32">
        <v>539773</v>
      </c>
      <c r="C12" s="31" t="s">
        <v>1022</v>
      </c>
      <c r="D12" s="31" t="s">
        <v>1077</v>
      </c>
      <c r="E12" s="31" t="s">
        <v>574</v>
      </c>
      <c r="F12" s="86">
        <v>3565792</v>
      </c>
      <c r="G12" s="32">
        <v>4.08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45301</v>
      </c>
      <c r="B13" s="32">
        <v>539773</v>
      </c>
      <c r="C13" s="31" t="s">
        <v>1022</v>
      </c>
      <c r="D13" s="31" t="s">
        <v>942</v>
      </c>
      <c r="E13" s="31" t="s">
        <v>574</v>
      </c>
      <c r="F13" s="86">
        <v>2599247</v>
      </c>
      <c r="G13" s="32">
        <v>4.08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45301</v>
      </c>
      <c r="B14" s="32">
        <v>539773</v>
      </c>
      <c r="C14" s="31" t="s">
        <v>1022</v>
      </c>
      <c r="D14" s="31" t="s">
        <v>942</v>
      </c>
      <c r="E14" s="31" t="s">
        <v>573</v>
      </c>
      <c r="F14" s="86">
        <v>1399247</v>
      </c>
      <c r="G14" s="32">
        <v>3.99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45301</v>
      </c>
      <c r="B15" s="32">
        <v>539773</v>
      </c>
      <c r="C15" s="31" t="s">
        <v>1022</v>
      </c>
      <c r="D15" s="31" t="s">
        <v>875</v>
      </c>
      <c r="E15" s="31" t="s">
        <v>574</v>
      </c>
      <c r="F15" s="86">
        <v>3879181</v>
      </c>
      <c r="G15" s="32">
        <v>3.95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45301</v>
      </c>
      <c r="B16" s="32">
        <v>539773</v>
      </c>
      <c r="C16" s="31" t="s">
        <v>1022</v>
      </c>
      <c r="D16" s="31" t="s">
        <v>875</v>
      </c>
      <c r="E16" s="31" t="s">
        <v>573</v>
      </c>
      <c r="F16" s="86">
        <v>4500000</v>
      </c>
      <c r="G16" s="32">
        <v>3.95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45301</v>
      </c>
      <c r="B17" s="32">
        <v>539277</v>
      </c>
      <c r="C17" s="31" t="s">
        <v>1078</v>
      </c>
      <c r="D17" s="31" t="s">
        <v>875</v>
      </c>
      <c r="E17" s="31" t="s">
        <v>574</v>
      </c>
      <c r="F17" s="86">
        <v>7618077</v>
      </c>
      <c r="G17" s="32">
        <v>1.55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45301</v>
      </c>
      <c r="B18" s="32">
        <v>531297</v>
      </c>
      <c r="C18" s="31" t="s">
        <v>1079</v>
      </c>
      <c r="D18" s="31" t="s">
        <v>1080</v>
      </c>
      <c r="E18" s="31" t="s">
        <v>573</v>
      </c>
      <c r="F18" s="86">
        <v>41000</v>
      </c>
      <c r="G18" s="32">
        <v>87.91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45301</v>
      </c>
      <c r="B19" s="32">
        <v>540545</v>
      </c>
      <c r="C19" s="31" t="s">
        <v>1081</v>
      </c>
      <c r="D19" s="31" t="s">
        <v>1082</v>
      </c>
      <c r="E19" s="31" t="s">
        <v>574</v>
      </c>
      <c r="F19" s="86">
        <v>96013</v>
      </c>
      <c r="G19" s="32">
        <v>18.68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45301</v>
      </c>
      <c r="B20" s="32">
        <v>543439</v>
      </c>
      <c r="C20" s="31" t="s">
        <v>1023</v>
      </c>
      <c r="D20" s="31" t="s">
        <v>1024</v>
      </c>
      <c r="E20" s="31" t="s">
        <v>573</v>
      </c>
      <c r="F20" s="86">
        <v>108000</v>
      </c>
      <c r="G20" s="32">
        <v>41.32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45301</v>
      </c>
      <c r="B21" s="32">
        <v>543439</v>
      </c>
      <c r="C21" s="31" t="s">
        <v>1023</v>
      </c>
      <c r="D21" s="31" t="s">
        <v>1025</v>
      </c>
      <c r="E21" s="31" t="s">
        <v>574</v>
      </c>
      <c r="F21" s="86">
        <v>134000</v>
      </c>
      <c r="G21" s="32">
        <v>41.1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45301</v>
      </c>
      <c r="B22" s="32">
        <v>543439</v>
      </c>
      <c r="C22" s="31" t="s">
        <v>1023</v>
      </c>
      <c r="D22" s="31" t="s">
        <v>1026</v>
      </c>
      <c r="E22" s="31" t="s">
        <v>574</v>
      </c>
      <c r="F22" s="86">
        <v>106000</v>
      </c>
      <c r="G22" s="32">
        <v>41.17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45301</v>
      </c>
      <c r="B23" s="32">
        <v>542678</v>
      </c>
      <c r="C23" s="31" t="s">
        <v>1083</v>
      </c>
      <c r="D23" s="31" t="s">
        <v>1084</v>
      </c>
      <c r="E23" s="31" t="s">
        <v>573</v>
      </c>
      <c r="F23" s="86">
        <v>142000</v>
      </c>
      <c r="G23" s="32">
        <v>17.600000000000001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45301</v>
      </c>
      <c r="B24" s="32">
        <v>542678</v>
      </c>
      <c r="C24" s="31" t="s">
        <v>1083</v>
      </c>
      <c r="D24" s="31" t="s">
        <v>1085</v>
      </c>
      <c r="E24" s="31" t="s">
        <v>573</v>
      </c>
      <c r="F24" s="86">
        <v>328000</v>
      </c>
      <c r="G24" s="32">
        <v>17.600000000000001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45301</v>
      </c>
      <c r="B25" s="32">
        <v>542678</v>
      </c>
      <c r="C25" s="31" t="s">
        <v>1083</v>
      </c>
      <c r="D25" s="31" t="s">
        <v>1086</v>
      </c>
      <c r="E25" s="31" t="s">
        <v>574</v>
      </c>
      <c r="F25" s="86">
        <v>300000</v>
      </c>
      <c r="G25" s="32">
        <v>17.600000000000001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45301</v>
      </c>
      <c r="B26" s="32">
        <v>542678</v>
      </c>
      <c r="C26" s="31" t="s">
        <v>1083</v>
      </c>
      <c r="D26" s="31" t="s">
        <v>1087</v>
      </c>
      <c r="E26" s="31" t="s">
        <v>574</v>
      </c>
      <c r="F26" s="86">
        <v>804000</v>
      </c>
      <c r="G26" s="32">
        <v>17.62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45301</v>
      </c>
      <c r="B27" s="32">
        <v>542678</v>
      </c>
      <c r="C27" s="31" t="s">
        <v>1083</v>
      </c>
      <c r="D27" s="31" t="s">
        <v>1087</v>
      </c>
      <c r="E27" s="31" t="s">
        <v>573</v>
      </c>
      <c r="F27" s="86">
        <v>10000</v>
      </c>
      <c r="G27" s="32">
        <v>18.02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45301</v>
      </c>
      <c r="B28" s="32">
        <v>542678</v>
      </c>
      <c r="C28" s="31" t="s">
        <v>1083</v>
      </c>
      <c r="D28" s="31" t="s">
        <v>1088</v>
      </c>
      <c r="E28" s="31" t="s">
        <v>574</v>
      </c>
      <c r="F28" s="86">
        <v>58000</v>
      </c>
      <c r="G28" s="32">
        <v>19.46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45301</v>
      </c>
      <c r="B29" s="32">
        <v>542678</v>
      </c>
      <c r="C29" s="31" t="s">
        <v>1083</v>
      </c>
      <c r="D29" s="31" t="s">
        <v>1088</v>
      </c>
      <c r="E29" s="31" t="s">
        <v>573</v>
      </c>
      <c r="F29" s="86">
        <v>152000</v>
      </c>
      <c r="G29" s="32">
        <v>19.079999999999998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45301</v>
      </c>
      <c r="B30" s="32">
        <v>523232</v>
      </c>
      <c r="C30" s="31" t="s">
        <v>1089</v>
      </c>
      <c r="D30" s="31" t="s">
        <v>1090</v>
      </c>
      <c r="E30" s="31" t="s">
        <v>574</v>
      </c>
      <c r="F30" s="86">
        <v>33600</v>
      </c>
      <c r="G30" s="32">
        <v>73.959999999999994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45301</v>
      </c>
      <c r="B31" s="32">
        <v>522001</v>
      </c>
      <c r="C31" s="31" t="s">
        <v>1091</v>
      </c>
      <c r="D31" s="31" t="s">
        <v>1092</v>
      </c>
      <c r="E31" s="31" t="s">
        <v>574</v>
      </c>
      <c r="F31" s="86">
        <v>30528</v>
      </c>
      <c r="G31" s="32">
        <v>60.53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45301</v>
      </c>
      <c r="B32" s="32">
        <v>539405</v>
      </c>
      <c r="C32" s="31" t="s">
        <v>1093</v>
      </c>
      <c r="D32" s="31" t="s">
        <v>1094</v>
      </c>
      <c r="E32" s="31" t="s">
        <v>573</v>
      </c>
      <c r="F32" s="86">
        <v>26000</v>
      </c>
      <c r="G32" s="32">
        <v>13.85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45301</v>
      </c>
      <c r="B33" s="32">
        <v>539405</v>
      </c>
      <c r="C33" s="31" t="s">
        <v>1093</v>
      </c>
      <c r="D33" s="31" t="s">
        <v>1095</v>
      </c>
      <c r="E33" s="31" t="s">
        <v>574</v>
      </c>
      <c r="F33" s="86">
        <v>22734</v>
      </c>
      <c r="G33" s="32">
        <v>13.85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45301</v>
      </c>
      <c r="B34" s="32">
        <v>543594</v>
      </c>
      <c r="C34" s="31" t="s">
        <v>1096</v>
      </c>
      <c r="D34" s="31" t="s">
        <v>1097</v>
      </c>
      <c r="E34" s="31" t="s">
        <v>574</v>
      </c>
      <c r="F34" s="86">
        <v>288000</v>
      </c>
      <c r="G34" s="32">
        <v>13.11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45301</v>
      </c>
      <c r="B35" s="32">
        <v>543594</v>
      </c>
      <c r="C35" s="31" t="s">
        <v>1096</v>
      </c>
      <c r="D35" s="31" t="s">
        <v>1098</v>
      </c>
      <c r="E35" s="31" t="s">
        <v>573</v>
      </c>
      <c r="F35" s="86">
        <v>60000</v>
      </c>
      <c r="G35" s="32">
        <v>13.5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45301</v>
      </c>
      <c r="B36" s="32">
        <v>543594</v>
      </c>
      <c r="C36" s="31" t="s">
        <v>1096</v>
      </c>
      <c r="D36" s="31" t="s">
        <v>1099</v>
      </c>
      <c r="E36" s="31" t="s">
        <v>573</v>
      </c>
      <c r="F36" s="86">
        <v>144000</v>
      </c>
      <c r="G36" s="32">
        <v>13.01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45301</v>
      </c>
      <c r="B37" s="32">
        <v>543594</v>
      </c>
      <c r="C37" s="31" t="s">
        <v>1096</v>
      </c>
      <c r="D37" s="31" t="s">
        <v>1099</v>
      </c>
      <c r="E37" s="31" t="s">
        <v>574</v>
      </c>
      <c r="F37" s="86">
        <v>144000</v>
      </c>
      <c r="G37" s="32">
        <v>13.53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45301</v>
      </c>
      <c r="B38" s="32">
        <v>542724</v>
      </c>
      <c r="C38" s="31" t="s">
        <v>962</v>
      </c>
      <c r="D38" s="31" t="s">
        <v>875</v>
      </c>
      <c r="E38" s="31" t="s">
        <v>573</v>
      </c>
      <c r="F38" s="86">
        <v>5173995</v>
      </c>
      <c r="G38" s="32">
        <v>1.72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45301</v>
      </c>
      <c r="B39" s="32">
        <v>542724</v>
      </c>
      <c r="C39" s="31" t="s">
        <v>962</v>
      </c>
      <c r="D39" s="31" t="s">
        <v>875</v>
      </c>
      <c r="E39" s="31" t="s">
        <v>574</v>
      </c>
      <c r="F39" s="86">
        <v>7264925</v>
      </c>
      <c r="G39" s="32">
        <v>1.79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45301</v>
      </c>
      <c r="B40" s="32">
        <v>542724</v>
      </c>
      <c r="C40" s="31" t="s">
        <v>962</v>
      </c>
      <c r="D40" s="31" t="s">
        <v>1100</v>
      </c>
      <c r="E40" s="31" t="s">
        <v>573</v>
      </c>
      <c r="F40" s="86">
        <v>1500000</v>
      </c>
      <c r="G40" s="32">
        <v>1.84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45301</v>
      </c>
      <c r="B41" s="32">
        <v>504351</v>
      </c>
      <c r="C41" s="31" t="s">
        <v>995</v>
      </c>
      <c r="D41" s="31" t="s">
        <v>996</v>
      </c>
      <c r="E41" s="31" t="s">
        <v>574</v>
      </c>
      <c r="F41" s="86">
        <v>20000000</v>
      </c>
      <c r="G41" s="32">
        <v>1.83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45301</v>
      </c>
      <c r="B42" s="32">
        <v>512441</v>
      </c>
      <c r="C42" s="31" t="s">
        <v>903</v>
      </c>
      <c r="D42" s="31" t="s">
        <v>875</v>
      </c>
      <c r="E42" s="31" t="s">
        <v>573</v>
      </c>
      <c r="F42" s="86">
        <v>100000</v>
      </c>
      <c r="G42" s="32">
        <v>30.2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45301</v>
      </c>
      <c r="B43" s="32">
        <v>512441</v>
      </c>
      <c r="C43" s="31" t="s">
        <v>903</v>
      </c>
      <c r="D43" s="31" t="s">
        <v>1027</v>
      </c>
      <c r="E43" s="31" t="s">
        <v>573</v>
      </c>
      <c r="F43" s="86">
        <v>57094</v>
      </c>
      <c r="G43" s="32">
        <v>30.2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45301</v>
      </c>
      <c r="B44" s="32">
        <v>512441</v>
      </c>
      <c r="C44" s="31" t="s">
        <v>903</v>
      </c>
      <c r="D44" s="31" t="s">
        <v>1027</v>
      </c>
      <c r="E44" s="31" t="s">
        <v>574</v>
      </c>
      <c r="F44" s="86">
        <v>274562</v>
      </c>
      <c r="G44" s="32">
        <v>30.17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45301</v>
      </c>
      <c r="B45" s="32">
        <v>512441</v>
      </c>
      <c r="C45" s="31" t="s">
        <v>903</v>
      </c>
      <c r="D45" s="31" t="s">
        <v>943</v>
      </c>
      <c r="E45" s="31" t="s">
        <v>573</v>
      </c>
      <c r="F45" s="86">
        <v>173250</v>
      </c>
      <c r="G45" s="32">
        <v>30.2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45301</v>
      </c>
      <c r="B46" s="32">
        <v>512441</v>
      </c>
      <c r="C46" s="31" t="s">
        <v>903</v>
      </c>
      <c r="D46" s="31" t="s">
        <v>997</v>
      </c>
      <c r="E46" s="31" t="s">
        <v>574</v>
      </c>
      <c r="F46" s="86">
        <v>100000</v>
      </c>
      <c r="G46" s="32">
        <v>30.2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45301</v>
      </c>
      <c r="B47" s="32">
        <v>521137</v>
      </c>
      <c r="C47" s="31" t="s">
        <v>1101</v>
      </c>
      <c r="D47" s="31" t="s">
        <v>1102</v>
      </c>
      <c r="E47" s="31" t="s">
        <v>573</v>
      </c>
      <c r="F47" s="86">
        <v>50000</v>
      </c>
      <c r="G47" s="32">
        <v>4.07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45301</v>
      </c>
      <c r="B48" s="32">
        <v>543500</v>
      </c>
      <c r="C48" s="31" t="s">
        <v>1103</v>
      </c>
      <c r="D48" s="31" t="s">
        <v>1032</v>
      </c>
      <c r="E48" s="31" t="s">
        <v>574</v>
      </c>
      <c r="F48" s="86">
        <v>340000</v>
      </c>
      <c r="G48" s="32">
        <v>15.69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45301</v>
      </c>
      <c r="B49" s="32">
        <v>543500</v>
      </c>
      <c r="C49" s="31" t="s">
        <v>1103</v>
      </c>
      <c r="D49" s="31" t="s">
        <v>1032</v>
      </c>
      <c r="E49" s="31" t="s">
        <v>573</v>
      </c>
      <c r="F49" s="86">
        <v>328000</v>
      </c>
      <c r="G49" s="32">
        <v>16.05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45301</v>
      </c>
      <c r="B50" s="32">
        <v>543500</v>
      </c>
      <c r="C50" s="31" t="s">
        <v>1103</v>
      </c>
      <c r="D50" s="31" t="s">
        <v>1104</v>
      </c>
      <c r="E50" s="31" t="s">
        <v>573</v>
      </c>
      <c r="F50" s="86">
        <v>80000</v>
      </c>
      <c r="G50" s="32">
        <v>15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45301</v>
      </c>
      <c r="B51" s="32">
        <v>543500</v>
      </c>
      <c r="C51" s="31" t="s">
        <v>1103</v>
      </c>
      <c r="D51" s="31" t="s">
        <v>1105</v>
      </c>
      <c r="E51" s="31" t="s">
        <v>574</v>
      </c>
      <c r="F51" s="86">
        <v>1148000</v>
      </c>
      <c r="G51" s="32">
        <v>16.2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45301</v>
      </c>
      <c r="B52" s="32">
        <v>543500</v>
      </c>
      <c r="C52" s="31" t="s">
        <v>1103</v>
      </c>
      <c r="D52" s="31" t="s">
        <v>1106</v>
      </c>
      <c r="E52" s="31" t="s">
        <v>574</v>
      </c>
      <c r="F52" s="86">
        <v>1152000</v>
      </c>
      <c r="G52" s="32">
        <v>16.2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45301</v>
      </c>
      <c r="B53" s="32">
        <v>543500</v>
      </c>
      <c r="C53" s="31" t="s">
        <v>1103</v>
      </c>
      <c r="D53" s="31" t="s">
        <v>1107</v>
      </c>
      <c r="E53" s="31" t="s">
        <v>573</v>
      </c>
      <c r="F53" s="86">
        <v>236000</v>
      </c>
      <c r="G53" s="32">
        <v>16.2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45301</v>
      </c>
      <c r="B54" s="32">
        <v>543500</v>
      </c>
      <c r="C54" s="31" t="s">
        <v>1103</v>
      </c>
      <c r="D54" s="31" t="s">
        <v>1108</v>
      </c>
      <c r="E54" s="31" t="s">
        <v>574</v>
      </c>
      <c r="F54" s="86">
        <v>4000</v>
      </c>
      <c r="G54" s="32">
        <v>16.190000000000001</v>
      </c>
      <c r="H54" s="32" t="s">
        <v>333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45301</v>
      </c>
      <c r="B55" s="32">
        <v>543500</v>
      </c>
      <c r="C55" s="31" t="s">
        <v>1103</v>
      </c>
      <c r="D55" s="31" t="s">
        <v>1108</v>
      </c>
      <c r="E55" s="31" t="s">
        <v>573</v>
      </c>
      <c r="F55" s="86">
        <v>120000</v>
      </c>
      <c r="G55" s="32">
        <v>16.2</v>
      </c>
      <c r="H55" s="32" t="s">
        <v>333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45301</v>
      </c>
      <c r="B56" s="32">
        <v>543500</v>
      </c>
      <c r="C56" s="31" t="s">
        <v>1103</v>
      </c>
      <c r="D56" s="31" t="s">
        <v>904</v>
      </c>
      <c r="E56" s="31" t="s">
        <v>574</v>
      </c>
      <c r="F56" s="86">
        <v>120000</v>
      </c>
      <c r="G56" s="32">
        <v>16.2</v>
      </c>
      <c r="H56" s="32" t="s">
        <v>333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45301</v>
      </c>
      <c r="B57" s="32">
        <v>543500</v>
      </c>
      <c r="C57" s="31" t="s">
        <v>1103</v>
      </c>
      <c r="D57" s="31" t="s">
        <v>904</v>
      </c>
      <c r="E57" s="31" t="s">
        <v>573</v>
      </c>
      <c r="F57" s="86">
        <v>120000</v>
      </c>
      <c r="G57" s="32">
        <v>16.2</v>
      </c>
      <c r="H57" s="32" t="s">
        <v>333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45301</v>
      </c>
      <c r="B58" s="32">
        <v>543500</v>
      </c>
      <c r="C58" s="31" t="s">
        <v>1103</v>
      </c>
      <c r="D58" s="31" t="s">
        <v>943</v>
      </c>
      <c r="E58" s="31" t="s">
        <v>573</v>
      </c>
      <c r="F58" s="86">
        <v>148000</v>
      </c>
      <c r="G58" s="32">
        <v>16.2</v>
      </c>
      <c r="H58" s="32" t="s">
        <v>333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45301</v>
      </c>
      <c r="B59" s="32">
        <v>543500</v>
      </c>
      <c r="C59" s="31" t="s">
        <v>1103</v>
      </c>
      <c r="D59" s="31" t="s">
        <v>927</v>
      </c>
      <c r="E59" s="31" t="s">
        <v>573</v>
      </c>
      <c r="F59" s="86">
        <v>84000</v>
      </c>
      <c r="G59" s="32">
        <v>16.2</v>
      </c>
      <c r="H59" s="32" t="s">
        <v>333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45301</v>
      </c>
      <c r="B60" s="32">
        <v>543500</v>
      </c>
      <c r="C60" s="31" t="s">
        <v>1103</v>
      </c>
      <c r="D60" s="31" t="s">
        <v>875</v>
      </c>
      <c r="E60" s="31" t="s">
        <v>573</v>
      </c>
      <c r="F60" s="86">
        <v>120000</v>
      </c>
      <c r="G60" s="32">
        <v>16.2</v>
      </c>
      <c r="H60" s="32" t="s">
        <v>333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45301</v>
      </c>
      <c r="B61" s="32">
        <v>543500</v>
      </c>
      <c r="C61" s="31" t="s">
        <v>1103</v>
      </c>
      <c r="D61" s="31" t="s">
        <v>1109</v>
      </c>
      <c r="E61" s="31" t="s">
        <v>573</v>
      </c>
      <c r="F61" s="86">
        <v>108000</v>
      </c>
      <c r="G61" s="32">
        <v>16.2</v>
      </c>
      <c r="H61" s="32" t="s">
        <v>333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45301</v>
      </c>
      <c r="B62" s="32">
        <v>543500</v>
      </c>
      <c r="C62" s="31" t="s">
        <v>1103</v>
      </c>
      <c r="D62" s="31" t="s">
        <v>1110</v>
      </c>
      <c r="E62" s="31" t="s">
        <v>573</v>
      </c>
      <c r="F62" s="86">
        <v>100000</v>
      </c>
      <c r="G62" s="32">
        <v>16.2</v>
      </c>
      <c r="H62" s="32" t="s">
        <v>333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45301</v>
      </c>
      <c r="B63" s="32">
        <v>540190</v>
      </c>
      <c r="C63" s="31" t="s">
        <v>925</v>
      </c>
      <c r="D63" s="31" t="s">
        <v>875</v>
      </c>
      <c r="E63" s="31" t="s">
        <v>573</v>
      </c>
      <c r="F63" s="86">
        <v>100000</v>
      </c>
      <c r="G63" s="32">
        <v>50.09</v>
      </c>
      <c r="H63" s="32" t="s">
        <v>333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45301</v>
      </c>
      <c r="B64" s="32">
        <v>540614</v>
      </c>
      <c r="C64" s="31" t="s">
        <v>1111</v>
      </c>
      <c r="D64" s="31" t="s">
        <v>875</v>
      </c>
      <c r="E64" s="31" t="s">
        <v>574</v>
      </c>
      <c r="F64" s="86">
        <v>4429557</v>
      </c>
      <c r="G64" s="32">
        <v>2.08</v>
      </c>
      <c r="H64" s="32" t="s">
        <v>333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45301</v>
      </c>
      <c r="B65" s="32">
        <v>542850</v>
      </c>
      <c r="C65" s="31" t="s">
        <v>1029</v>
      </c>
      <c r="D65" s="31" t="s">
        <v>1112</v>
      </c>
      <c r="E65" s="31" t="s">
        <v>574</v>
      </c>
      <c r="F65" s="86">
        <v>206000</v>
      </c>
      <c r="G65" s="32">
        <v>71.39</v>
      </c>
      <c r="H65" s="32" t="s">
        <v>333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45301</v>
      </c>
      <c r="B66" s="32">
        <v>542850</v>
      </c>
      <c r="C66" s="31" t="s">
        <v>1029</v>
      </c>
      <c r="D66" s="31" t="s">
        <v>1113</v>
      </c>
      <c r="E66" s="31" t="s">
        <v>573</v>
      </c>
      <c r="F66" s="86">
        <v>200000</v>
      </c>
      <c r="G66" s="32">
        <v>71.39</v>
      </c>
      <c r="H66" s="32" t="s">
        <v>333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45301</v>
      </c>
      <c r="B67" s="32">
        <v>542850</v>
      </c>
      <c r="C67" s="31" t="s">
        <v>1029</v>
      </c>
      <c r="D67" s="31" t="s">
        <v>1114</v>
      </c>
      <c r="E67" s="31" t="s">
        <v>574</v>
      </c>
      <c r="F67" s="86">
        <v>86000</v>
      </c>
      <c r="G67" s="32">
        <v>71.39</v>
      </c>
      <c r="H67" s="32" t="s">
        <v>333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45301</v>
      </c>
      <c r="B68" s="32">
        <v>542850</v>
      </c>
      <c r="C68" s="31" t="s">
        <v>1029</v>
      </c>
      <c r="D68" s="31" t="s">
        <v>1115</v>
      </c>
      <c r="E68" s="31" t="s">
        <v>574</v>
      </c>
      <c r="F68" s="86">
        <v>216000</v>
      </c>
      <c r="G68" s="32">
        <v>71.39</v>
      </c>
      <c r="H68" s="32" t="s">
        <v>333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45301</v>
      </c>
      <c r="B69" s="32">
        <v>531913</v>
      </c>
      <c r="C69" s="31" t="s">
        <v>1116</v>
      </c>
      <c r="D69" s="31" t="s">
        <v>1117</v>
      </c>
      <c r="E69" s="31" t="s">
        <v>574</v>
      </c>
      <c r="F69" s="86">
        <v>34967</v>
      </c>
      <c r="G69" s="32">
        <v>8.3699999999999992</v>
      </c>
      <c r="H69" s="32" t="s">
        <v>333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45301</v>
      </c>
      <c r="B70" s="32">
        <v>530663</v>
      </c>
      <c r="C70" s="31" t="s">
        <v>1030</v>
      </c>
      <c r="D70" s="31" t="s">
        <v>1031</v>
      </c>
      <c r="E70" s="31" t="s">
        <v>574</v>
      </c>
      <c r="F70" s="86">
        <v>936681</v>
      </c>
      <c r="G70" s="32">
        <v>2.21</v>
      </c>
      <c r="H70" s="32" t="s">
        <v>333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45301</v>
      </c>
      <c r="B71" s="32">
        <v>530663</v>
      </c>
      <c r="C71" s="31" t="s">
        <v>1030</v>
      </c>
      <c r="D71" s="31" t="s">
        <v>1118</v>
      </c>
      <c r="E71" s="31" t="s">
        <v>574</v>
      </c>
      <c r="F71" s="86">
        <v>343493</v>
      </c>
      <c r="G71" s="32">
        <v>2.17</v>
      </c>
      <c r="H71" s="32" t="s">
        <v>333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45301</v>
      </c>
      <c r="B72" s="32">
        <v>530663</v>
      </c>
      <c r="C72" s="31" t="s">
        <v>1030</v>
      </c>
      <c r="D72" s="31" t="s">
        <v>1119</v>
      </c>
      <c r="E72" s="31" t="s">
        <v>573</v>
      </c>
      <c r="F72" s="86">
        <v>317000</v>
      </c>
      <c r="G72" s="32">
        <v>2.17</v>
      </c>
      <c r="H72" s="32" t="s">
        <v>333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45301</v>
      </c>
      <c r="B73" s="32">
        <v>500160</v>
      </c>
      <c r="C73" s="31" t="s">
        <v>1120</v>
      </c>
      <c r="D73" s="31" t="s">
        <v>1121</v>
      </c>
      <c r="E73" s="31" t="s">
        <v>573</v>
      </c>
      <c r="F73" s="86">
        <v>1000000</v>
      </c>
      <c r="G73" s="32">
        <v>19.7</v>
      </c>
      <c r="H73" s="32" t="s">
        <v>333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45301</v>
      </c>
      <c r="B74" s="32">
        <v>513337</v>
      </c>
      <c r="C74" s="31" t="s">
        <v>965</v>
      </c>
      <c r="D74" s="31" t="s">
        <v>1122</v>
      </c>
      <c r="E74" s="31" t="s">
        <v>573</v>
      </c>
      <c r="F74" s="86">
        <v>300000</v>
      </c>
      <c r="G74" s="32">
        <v>60.86</v>
      </c>
      <c r="H74" s="32" t="s">
        <v>333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45301</v>
      </c>
      <c r="B75" s="32">
        <v>514010</v>
      </c>
      <c r="C75" s="31" t="s">
        <v>1123</v>
      </c>
      <c r="D75" s="31" t="s">
        <v>1124</v>
      </c>
      <c r="E75" s="31" t="s">
        <v>574</v>
      </c>
      <c r="F75" s="86">
        <v>1044725</v>
      </c>
      <c r="G75" s="32">
        <v>36.270000000000003</v>
      </c>
      <c r="H75" s="32" t="s">
        <v>333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45301</v>
      </c>
      <c r="B76" s="32">
        <v>504731</v>
      </c>
      <c r="C76" s="31" t="s">
        <v>1033</v>
      </c>
      <c r="D76" s="31" t="s">
        <v>1028</v>
      </c>
      <c r="E76" s="31" t="s">
        <v>573</v>
      </c>
      <c r="F76" s="86">
        <v>7500</v>
      </c>
      <c r="G76" s="32">
        <v>68.23</v>
      </c>
      <c r="H76" s="32" t="s">
        <v>333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45301</v>
      </c>
      <c r="B77" s="32">
        <v>504731</v>
      </c>
      <c r="C77" s="31" t="s">
        <v>1033</v>
      </c>
      <c r="D77" s="31" t="s">
        <v>1034</v>
      </c>
      <c r="E77" s="31" t="s">
        <v>574</v>
      </c>
      <c r="F77" s="86">
        <v>10000</v>
      </c>
      <c r="G77" s="32">
        <v>68.23</v>
      </c>
      <c r="H77" s="32" t="s">
        <v>333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45301</v>
      </c>
      <c r="B78" s="32">
        <v>522183</v>
      </c>
      <c r="C78" s="31" t="s">
        <v>1125</v>
      </c>
      <c r="D78" s="31" t="s">
        <v>1126</v>
      </c>
      <c r="E78" s="31" t="s">
        <v>573</v>
      </c>
      <c r="F78" s="86">
        <v>20000</v>
      </c>
      <c r="G78" s="32">
        <v>370.36</v>
      </c>
      <c r="H78" s="32" t="s">
        <v>333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45301</v>
      </c>
      <c r="B79" s="32">
        <v>522183</v>
      </c>
      <c r="C79" s="31" t="s">
        <v>1125</v>
      </c>
      <c r="D79" s="31" t="s">
        <v>1126</v>
      </c>
      <c r="E79" s="31" t="s">
        <v>574</v>
      </c>
      <c r="F79" s="86">
        <v>20000</v>
      </c>
      <c r="G79" s="32">
        <v>400.6</v>
      </c>
      <c r="H79" s="32" t="s">
        <v>333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45301</v>
      </c>
      <c r="B80" s="32">
        <v>542924</v>
      </c>
      <c r="C80" s="31" t="s">
        <v>966</v>
      </c>
      <c r="D80" s="31" t="s">
        <v>1035</v>
      </c>
      <c r="E80" s="31" t="s">
        <v>573</v>
      </c>
      <c r="F80" s="86">
        <v>70000</v>
      </c>
      <c r="G80" s="32">
        <v>6.2</v>
      </c>
      <c r="H80" s="32" t="s">
        <v>333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45301</v>
      </c>
      <c r="B81" s="32">
        <v>542924</v>
      </c>
      <c r="C81" s="31" t="s">
        <v>966</v>
      </c>
      <c r="D81" s="31" t="s">
        <v>1035</v>
      </c>
      <c r="E81" s="31" t="s">
        <v>574</v>
      </c>
      <c r="F81" s="86">
        <v>56000</v>
      </c>
      <c r="G81" s="32">
        <v>6.22</v>
      </c>
      <c r="H81" s="32" t="s">
        <v>333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45301</v>
      </c>
      <c r="B82" s="32">
        <v>507981</v>
      </c>
      <c r="C82" s="31" t="s">
        <v>1127</v>
      </c>
      <c r="D82" s="31" t="s">
        <v>1128</v>
      </c>
      <c r="E82" s="31" t="s">
        <v>574</v>
      </c>
      <c r="F82" s="86">
        <v>48365</v>
      </c>
      <c r="G82" s="32">
        <v>72.87</v>
      </c>
      <c r="H82" s="32" t="s">
        <v>333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45301</v>
      </c>
      <c r="B83" s="32">
        <v>507981</v>
      </c>
      <c r="C83" s="31" t="s">
        <v>1127</v>
      </c>
      <c r="D83" s="31" t="s">
        <v>1128</v>
      </c>
      <c r="E83" s="31" t="s">
        <v>573</v>
      </c>
      <c r="F83" s="86">
        <v>48365</v>
      </c>
      <c r="G83" s="32">
        <v>72.849999999999994</v>
      </c>
      <c r="H83" s="32" t="s">
        <v>333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45301</v>
      </c>
      <c r="B84" s="32">
        <v>511092</v>
      </c>
      <c r="C84" s="31" t="s">
        <v>1129</v>
      </c>
      <c r="D84" s="31" t="s">
        <v>875</v>
      </c>
      <c r="E84" s="31" t="s">
        <v>573</v>
      </c>
      <c r="F84" s="86">
        <v>330000</v>
      </c>
      <c r="G84" s="32">
        <v>26.48</v>
      </c>
      <c r="H84" s="32" t="s">
        <v>333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45301</v>
      </c>
      <c r="B85" s="32">
        <v>537800</v>
      </c>
      <c r="C85" s="31" t="s">
        <v>1130</v>
      </c>
      <c r="D85" s="31" t="s">
        <v>1131</v>
      </c>
      <c r="E85" s="31" t="s">
        <v>574</v>
      </c>
      <c r="F85" s="86">
        <v>5100000</v>
      </c>
      <c r="G85" s="32">
        <v>4.67</v>
      </c>
      <c r="H85" s="32" t="s">
        <v>333</v>
      </c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45301</v>
      </c>
      <c r="B86" s="32">
        <v>544073</v>
      </c>
      <c r="C86" s="31" t="s">
        <v>967</v>
      </c>
      <c r="D86" s="31" t="s">
        <v>1132</v>
      </c>
      <c r="E86" s="31" t="s">
        <v>574</v>
      </c>
      <c r="F86" s="86">
        <v>50000</v>
      </c>
      <c r="G86" s="32">
        <v>89.94</v>
      </c>
      <c r="H86" s="32" t="s">
        <v>333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45301</v>
      </c>
      <c r="B87" s="32">
        <v>544073</v>
      </c>
      <c r="C87" s="31" t="s">
        <v>967</v>
      </c>
      <c r="D87" s="31" t="s">
        <v>952</v>
      </c>
      <c r="E87" s="31" t="s">
        <v>574</v>
      </c>
      <c r="F87" s="86">
        <v>80000</v>
      </c>
      <c r="G87" s="32">
        <v>89.27</v>
      </c>
      <c r="H87" s="32" t="s">
        <v>333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45301</v>
      </c>
      <c r="B88" s="32">
        <v>535910</v>
      </c>
      <c r="C88" s="31" t="s">
        <v>1133</v>
      </c>
      <c r="D88" s="31" t="s">
        <v>1134</v>
      </c>
      <c r="E88" s="31" t="s">
        <v>574</v>
      </c>
      <c r="F88" s="86">
        <v>150000</v>
      </c>
      <c r="G88" s="32">
        <v>75.5</v>
      </c>
      <c r="H88" s="32" t="s">
        <v>333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45301</v>
      </c>
      <c r="B89" s="32">
        <v>535910</v>
      </c>
      <c r="C89" s="31" t="s">
        <v>1133</v>
      </c>
      <c r="D89" s="31" t="s">
        <v>1135</v>
      </c>
      <c r="E89" s="31" t="s">
        <v>574</v>
      </c>
      <c r="F89" s="86">
        <v>60000</v>
      </c>
      <c r="G89" s="32">
        <v>76.099999999999994</v>
      </c>
      <c r="H89" s="32" t="s">
        <v>333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45301</v>
      </c>
      <c r="B90" s="32">
        <v>539402</v>
      </c>
      <c r="C90" s="31" t="s">
        <v>1136</v>
      </c>
      <c r="D90" s="31" t="s">
        <v>1137</v>
      </c>
      <c r="E90" s="31" t="s">
        <v>574</v>
      </c>
      <c r="F90" s="86">
        <v>100000</v>
      </c>
      <c r="G90" s="32">
        <v>20.7</v>
      </c>
      <c r="H90" s="32" t="s">
        <v>333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45301</v>
      </c>
      <c r="B91" s="32">
        <v>530557</v>
      </c>
      <c r="C91" s="31" t="s">
        <v>1138</v>
      </c>
      <c r="D91" s="31" t="s">
        <v>1139</v>
      </c>
      <c r="E91" s="31" t="s">
        <v>574</v>
      </c>
      <c r="F91" s="86">
        <v>5631935</v>
      </c>
      <c r="G91" s="32">
        <v>0.76</v>
      </c>
      <c r="H91" s="32" t="s">
        <v>333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45301</v>
      </c>
      <c r="B92" s="32">
        <v>530557</v>
      </c>
      <c r="C92" s="31" t="s">
        <v>1138</v>
      </c>
      <c r="D92" s="31" t="s">
        <v>1139</v>
      </c>
      <c r="E92" s="31" t="s">
        <v>574</v>
      </c>
      <c r="F92" s="86">
        <v>2177710</v>
      </c>
      <c r="G92" s="32">
        <v>0.79</v>
      </c>
      <c r="H92" s="32" t="s">
        <v>333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45301</v>
      </c>
      <c r="B93" s="32">
        <v>500313</v>
      </c>
      <c r="C93" s="31" t="s">
        <v>1140</v>
      </c>
      <c r="D93" s="31" t="s">
        <v>1141</v>
      </c>
      <c r="E93" s="31" t="s">
        <v>574</v>
      </c>
      <c r="F93" s="86">
        <v>359141</v>
      </c>
      <c r="G93" s="32">
        <v>44.36</v>
      </c>
      <c r="H93" s="32" t="s">
        <v>333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45301</v>
      </c>
      <c r="B94" s="32">
        <v>500313</v>
      </c>
      <c r="C94" s="31" t="s">
        <v>1140</v>
      </c>
      <c r="D94" s="31" t="s">
        <v>943</v>
      </c>
      <c r="E94" s="31" t="s">
        <v>574</v>
      </c>
      <c r="F94" s="86">
        <v>278099</v>
      </c>
      <c r="G94" s="32">
        <v>44.49</v>
      </c>
      <c r="H94" s="32" t="s">
        <v>333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45301</v>
      </c>
      <c r="B95" s="32">
        <v>500313</v>
      </c>
      <c r="C95" s="31" t="s">
        <v>1140</v>
      </c>
      <c r="D95" s="31" t="s">
        <v>943</v>
      </c>
      <c r="E95" s="31" t="s">
        <v>574</v>
      </c>
      <c r="F95" s="86">
        <v>90032</v>
      </c>
      <c r="G95" s="32">
        <v>43.67</v>
      </c>
      <c r="H95" s="32" t="s">
        <v>333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45301</v>
      </c>
      <c r="B96" s="32">
        <v>531512</v>
      </c>
      <c r="C96" s="31" t="s">
        <v>1142</v>
      </c>
      <c r="D96" s="31" t="s">
        <v>969</v>
      </c>
      <c r="E96" s="31" t="s">
        <v>574</v>
      </c>
      <c r="F96" s="86">
        <v>114933</v>
      </c>
      <c r="G96" s="32">
        <v>8.61</v>
      </c>
      <c r="H96" s="32" t="s">
        <v>333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45301</v>
      </c>
      <c r="B97" s="32">
        <v>531512</v>
      </c>
      <c r="C97" s="31" t="s">
        <v>1142</v>
      </c>
      <c r="D97" s="31" t="s">
        <v>969</v>
      </c>
      <c r="E97" s="31" t="s">
        <v>574</v>
      </c>
      <c r="F97" s="86">
        <v>90662</v>
      </c>
      <c r="G97" s="32">
        <v>8.81</v>
      </c>
      <c r="H97" s="32" t="s">
        <v>333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45301</v>
      </c>
      <c r="B98" s="32">
        <v>531512</v>
      </c>
      <c r="C98" s="31" t="s">
        <v>1142</v>
      </c>
      <c r="D98" s="31" t="s">
        <v>1004</v>
      </c>
      <c r="E98" s="31" t="s">
        <v>574</v>
      </c>
      <c r="F98" s="86">
        <v>67246</v>
      </c>
      <c r="G98" s="32">
        <v>8.82</v>
      </c>
      <c r="H98" s="32" t="s">
        <v>333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45301</v>
      </c>
      <c r="B99" s="32">
        <v>531512</v>
      </c>
      <c r="C99" s="31" t="s">
        <v>1142</v>
      </c>
      <c r="D99" s="31" t="s">
        <v>1143</v>
      </c>
      <c r="E99" s="31" t="s">
        <v>574</v>
      </c>
      <c r="F99" s="86">
        <v>79500</v>
      </c>
      <c r="G99" s="32">
        <v>7.76</v>
      </c>
      <c r="H99" s="32" t="s">
        <v>333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45301</v>
      </c>
      <c r="B100" s="32">
        <v>501144</v>
      </c>
      <c r="C100" s="31" t="s">
        <v>1144</v>
      </c>
      <c r="D100" s="31" t="s">
        <v>1145</v>
      </c>
      <c r="E100" s="31" t="s">
        <v>574</v>
      </c>
      <c r="F100" s="86">
        <v>5000</v>
      </c>
      <c r="G100" s="32">
        <v>14.01</v>
      </c>
      <c r="H100" s="32" t="s">
        <v>333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45301</v>
      </c>
      <c r="B101" s="32">
        <v>501144</v>
      </c>
      <c r="C101" s="31" t="s">
        <v>1144</v>
      </c>
      <c r="D101" s="31" t="s">
        <v>1146</v>
      </c>
      <c r="E101" s="31" t="s">
        <v>574</v>
      </c>
      <c r="F101" s="86">
        <v>2000</v>
      </c>
      <c r="G101" s="32">
        <v>14.01</v>
      </c>
      <c r="H101" s="32" t="s">
        <v>333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45301</v>
      </c>
      <c r="B102" s="32">
        <v>501144</v>
      </c>
      <c r="C102" s="31" t="s">
        <v>1144</v>
      </c>
      <c r="D102" s="31" t="s">
        <v>1147</v>
      </c>
      <c r="E102" s="31" t="s">
        <v>574</v>
      </c>
      <c r="F102" s="86">
        <v>45000</v>
      </c>
      <c r="G102" s="32">
        <v>14.01</v>
      </c>
      <c r="H102" s="32" t="s">
        <v>333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45301</v>
      </c>
      <c r="B103" s="32">
        <v>501144</v>
      </c>
      <c r="C103" s="31" t="s">
        <v>1144</v>
      </c>
      <c r="D103" s="31" t="s">
        <v>1148</v>
      </c>
      <c r="E103" s="31" t="s">
        <v>574</v>
      </c>
      <c r="F103" s="86">
        <v>18000</v>
      </c>
      <c r="G103" s="32">
        <v>14.01</v>
      </c>
      <c r="H103" s="32" t="s">
        <v>333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45301</v>
      </c>
      <c r="B104" s="32">
        <v>501144</v>
      </c>
      <c r="C104" s="31" t="s">
        <v>1144</v>
      </c>
      <c r="D104" s="31" t="s">
        <v>1149</v>
      </c>
      <c r="E104" s="31" t="s">
        <v>574</v>
      </c>
      <c r="F104" s="86">
        <v>15095</v>
      </c>
      <c r="G104" s="32">
        <v>14.01</v>
      </c>
      <c r="H104" s="32" t="s">
        <v>333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45301</v>
      </c>
      <c r="B105" s="32">
        <v>501144</v>
      </c>
      <c r="C105" s="31" t="s">
        <v>1144</v>
      </c>
      <c r="D105" s="31" t="s">
        <v>1150</v>
      </c>
      <c r="E105" s="31" t="s">
        <v>574</v>
      </c>
      <c r="F105" s="86">
        <v>3000</v>
      </c>
      <c r="G105" s="32">
        <v>14.01</v>
      </c>
      <c r="H105" s="32" t="s">
        <v>333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45301</v>
      </c>
      <c r="B106" s="32">
        <v>531637</v>
      </c>
      <c r="C106" s="31" t="s">
        <v>1151</v>
      </c>
      <c r="D106" s="31" t="s">
        <v>1039</v>
      </c>
      <c r="E106" s="31" t="s">
        <v>574</v>
      </c>
      <c r="F106" s="86">
        <v>210880</v>
      </c>
      <c r="G106" s="32">
        <v>1199.3800000000001</v>
      </c>
      <c r="H106" s="32" t="s">
        <v>333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45301</v>
      </c>
      <c r="B107" s="32">
        <v>531637</v>
      </c>
      <c r="C107" s="31" t="s">
        <v>1151</v>
      </c>
      <c r="D107" s="31" t="s">
        <v>1039</v>
      </c>
      <c r="E107" s="31" t="s">
        <v>574</v>
      </c>
      <c r="F107" s="86">
        <v>210880</v>
      </c>
      <c r="G107" s="32">
        <v>1197.1300000000001</v>
      </c>
      <c r="H107" s="32" t="s">
        <v>333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45301</v>
      </c>
      <c r="B108" s="32">
        <v>538452</v>
      </c>
      <c r="C108" s="31" t="s">
        <v>926</v>
      </c>
      <c r="D108" s="31" t="s">
        <v>1038</v>
      </c>
      <c r="E108" s="31" t="s">
        <v>574</v>
      </c>
      <c r="F108" s="86">
        <v>81483</v>
      </c>
      <c r="G108" s="32">
        <v>23.34</v>
      </c>
      <c r="H108" s="32" t="s">
        <v>333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45301</v>
      </c>
      <c r="B109" s="32">
        <v>538452</v>
      </c>
      <c r="C109" s="31" t="s">
        <v>926</v>
      </c>
      <c r="D109" s="31" t="s">
        <v>1152</v>
      </c>
      <c r="E109" s="31" t="s">
        <v>574</v>
      </c>
      <c r="F109" s="86">
        <v>32290</v>
      </c>
      <c r="G109" s="32">
        <v>23.14</v>
      </c>
      <c r="H109" s="32" t="s">
        <v>333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45301</v>
      </c>
      <c r="B110" s="32">
        <v>538452</v>
      </c>
      <c r="C110" s="31" t="s">
        <v>926</v>
      </c>
      <c r="D110" s="31" t="s">
        <v>1152</v>
      </c>
      <c r="E110" s="31" t="s">
        <v>574</v>
      </c>
      <c r="F110" s="86">
        <v>32290</v>
      </c>
      <c r="G110" s="32">
        <v>23.15</v>
      </c>
      <c r="H110" s="32" t="s">
        <v>333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45301</v>
      </c>
      <c r="B111" s="32">
        <v>541634</v>
      </c>
      <c r="C111" s="31" t="s">
        <v>1153</v>
      </c>
      <c r="D111" s="31" t="s">
        <v>1154</v>
      </c>
      <c r="E111" s="31" t="s">
        <v>574</v>
      </c>
      <c r="F111" s="86">
        <v>110000</v>
      </c>
      <c r="G111" s="32">
        <v>43.5</v>
      </c>
      <c r="H111" s="32" t="s">
        <v>333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45301</v>
      </c>
      <c r="B112" s="32">
        <v>532435</v>
      </c>
      <c r="C112" s="31" t="s">
        <v>1155</v>
      </c>
      <c r="D112" s="31" t="s">
        <v>1156</v>
      </c>
      <c r="E112" s="31" t="s">
        <v>574</v>
      </c>
      <c r="F112" s="86">
        <v>888000</v>
      </c>
      <c r="G112" s="32">
        <v>34.19</v>
      </c>
      <c r="H112" s="32" t="s">
        <v>333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45301</v>
      </c>
      <c r="B113" s="32">
        <v>532435</v>
      </c>
      <c r="C113" s="31" t="s">
        <v>1155</v>
      </c>
      <c r="D113" s="31" t="s">
        <v>1156</v>
      </c>
      <c r="E113" s="31" t="s">
        <v>574</v>
      </c>
      <c r="F113" s="86">
        <v>888000</v>
      </c>
      <c r="G113" s="32">
        <v>34.28</v>
      </c>
      <c r="H113" s="32" t="s">
        <v>333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45301</v>
      </c>
      <c r="B114" s="32">
        <v>532435</v>
      </c>
      <c r="C114" s="31" t="s">
        <v>1155</v>
      </c>
      <c r="D114" s="31" t="s">
        <v>943</v>
      </c>
      <c r="E114" s="31" t="s">
        <v>574</v>
      </c>
      <c r="F114" s="86">
        <v>577483</v>
      </c>
      <c r="G114" s="32">
        <v>34.17</v>
      </c>
      <c r="H114" s="32" t="s">
        <v>333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45301</v>
      </c>
      <c r="B115" s="32">
        <v>532435</v>
      </c>
      <c r="C115" s="31" t="s">
        <v>1155</v>
      </c>
      <c r="D115" s="31" t="s">
        <v>943</v>
      </c>
      <c r="E115" s="31" t="s">
        <v>574</v>
      </c>
      <c r="F115" s="86">
        <v>877482</v>
      </c>
      <c r="G115" s="32">
        <v>34.24</v>
      </c>
      <c r="H115" s="32" t="s">
        <v>333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45301</v>
      </c>
      <c r="B116" s="32">
        <v>532435</v>
      </c>
      <c r="C116" s="31" t="s">
        <v>1155</v>
      </c>
      <c r="D116" s="31" t="s">
        <v>875</v>
      </c>
      <c r="E116" s="31" t="s">
        <v>574</v>
      </c>
      <c r="F116" s="86">
        <v>1366422</v>
      </c>
      <c r="G116" s="32">
        <v>34.17</v>
      </c>
      <c r="H116" s="32" t="s">
        <v>333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45301</v>
      </c>
      <c r="B117" s="32">
        <v>532435</v>
      </c>
      <c r="C117" s="31" t="s">
        <v>1155</v>
      </c>
      <c r="D117" s="31" t="s">
        <v>1109</v>
      </c>
      <c r="E117" s="31" t="s">
        <v>574</v>
      </c>
      <c r="F117" s="86">
        <v>989401</v>
      </c>
      <c r="G117" s="32">
        <v>34.200000000000003</v>
      </c>
      <c r="H117" s="32" t="s">
        <v>333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45301</v>
      </c>
      <c r="B118" s="32">
        <v>532435</v>
      </c>
      <c r="C118" s="31" t="s">
        <v>1155</v>
      </c>
      <c r="D118" s="31" t="s">
        <v>875</v>
      </c>
      <c r="E118" s="31" t="s">
        <v>574</v>
      </c>
      <c r="F118" s="86">
        <v>1866432</v>
      </c>
      <c r="G118" s="32">
        <v>34.18</v>
      </c>
      <c r="H118" s="32" t="s">
        <v>333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45301</v>
      </c>
      <c r="B119" s="32">
        <v>532435</v>
      </c>
      <c r="C119" s="31" t="s">
        <v>1155</v>
      </c>
      <c r="D119" s="31" t="s">
        <v>1109</v>
      </c>
      <c r="E119" s="31" t="s">
        <v>574</v>
      </c>
      <c r="F119" s="86">
        <v>1167832</v>
      </c>
      <c r="G119" s="32">
        <v>34.22</v>
      </c>
      <c r="H119" s="32" t="s">
        <v>333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45301</v>
      </c>
      <c r="B120" s="32">
        <v>542753</v>
      </c>
      <c r="C120" s="31" t="s">
        <v>944</v>
      </c>
      <c r="D120" s="31" t="s">
        <v>875</v>
      </c>
      <c r="E120" s="31" t="s">
        <v>574</v>
      </c>
      <c r="F120" s="86">
        <v>2000000</v>
      </c>
      <c r="G120" s="32">
        <v>4.95</v>
      </c>
      <c r="H120" s="32" t="s">
        <v>333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45301</v>
      </c>
      <c r="B121" s="32">
        <v>542753</v>
      </c>
      <c r="C121" s="31" t="s">
        <v>944</v>
      </c>
      <c r="D121" s="31" t="s">
        <v>875</v>
      </c>
      <c r="E121" s="31" t="s">
        <v>574</v>
      </c>
      <c r="F121" s="86">
        <v>6111446</v>
      </c>
      <c r="G121" s="32">
        <v>4.95</v>
      </c>
      <c r="H121" s="32" t="s">
        <v>333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45301</v>
      </c>
      <c r="B122" s="32">
        <v>542753</v>
      </c>
      <c r="C122" s="31" t="s">
        <v>944</v>
      </c>
      <c r="D122" s="31" t="s">
        <v>942</v>
      </c>
      <c r="E122" s="31" t="s">
        <v>574</v>
      </c>
      <c r="F122" s="86">
        <v>1518972</v>
      </c>
      <c r="G122" s="32">
        <v>4.93</v>
      </c>
      <c r="H122" s="32" t="s">
        <v>333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45301</v>
      </c>
      <c r="B123" s="32">
        <v>542753</v>
      </c>
      <c r="C123" s="31" t="s">
        <v>944</v>
      </c>
      <c r="D123" s="31" t="s">
        <v>942</v>
      </c>
      <c r="E123" s="31" t="s">
        <v>574</v>
      </c>
      <c r="F123" s="86">
        <v>5616346</v>
      </c>
      <c r="G123" s="32">
        <v>4.8899999999999997</v>
      </c>
      <c r="H123" s="32" t="s">
        <v>333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45301</v>
      </c>
      <c r="B124" s="32">
        <v>542753</v>
      </c>
      <c r="C124" s="31" t="s">
        <v>944</v>
      </c>
      <c r="D124" s="31" t="s">
        <v>943</v>
      </c>
      <c r="E124" s="31" t="s">
        <v>574</v>
      </c>
      <c r="F124" s="86">
        <v>3000000</v>
      </c>
      <c r="G124" s="32">
        <v>4.95</v>
      </c>
      <c r="H124" s="32" t="s">
        <v>333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45301</v>
      </c>
      <c r="B125" s="32">
        <v>542753</v>
      </c>
      <c r="C125" s="31" t="s">
        <v>944</v>
      </c>
      <c r="D125" s="31" t="s">
        <v>943</v>
      </c>
      <c r="E125" s="31" t="s">
        <v>574</v>
      </c>
      <c r="F125" s="86">
        <v>8000000</v>
      </c>
      <c r="G125" s="32">
        <v>4.8899999999999997</v>
      </c>
      <c r="H125" s="32" t="s">
        <v>333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45301</v>
      </c>
      <c r="B126" s="32">
        <v>538975</v>
      </c>
      <c r="C126" s="31" t="s">
        <v>1040</v>
      </c>
      <c r="D126" s="31" t="s">
        <v>1157</v>
      </c>
      <c r="E126" s="31" t="s">
        <v>574</v>
      </c>
      <c r="F126" s="86">
        <v>15000000</v>
      </c>
      <c r="G126" s="32">
        <v>0.46</v>
      </c>
      <c r="H126" s="32" t="s">
        <v>333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2.75" customHeight="1">
      <c r="A127" s="85">
        <v>45301</v>
      </c>
      <c r="B127" s="32">
        <v>539584</v>
      </c>
      <c r="C127" s="31" t="s">
        <v>968</v>
      </c>
      <c r="D127" s="31" t="s">
        <v>875</v>
      </c>
      <c r="E127" s="31" t="s">
        <v>574</v>
      </c>
      <c r="F127" s="86">
        <v>836689</v>
      </c>
      <c r="G127" s="32">
        <v>1.3</v>
      </c>
      <c r="H127" s="32" t="s">
        <v>333</v>
      </c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</row>
    <row r="128" spans="1:28" ht="12.75" customHeight="1">
      <c r="A128" s="85">
        <v>45301</v>
      </c>
      <c r="B128" s="32">
        <v>538923</v>
      </c>
      <c r="C128" s="31" t="s">
        <v>1041</v>
      </c>
      <c r="D128" s="31" t="s">
        <v>1158</v>
      </c>
      <c r="E128" s="31" t="s">
        <v>574</v>
      </c>
      <c r="F128" s="86">
        <v>25000</v>
      </c>
      <c r="G128" s="32">
        <v>51</v>
      </c>
      <c r="H128" s="32" t="s">
        <v>333</v>
      </c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</row>
    <row r="129" spans="1:28" ht="12.75" customHeight="1">
      <c r="A129" s="85">
        <v>45301</v>
      </c>
      <c r="B129" s="32">
        <v>538923</v>
      </c>
      <c r="C129" s="31" t="s">
        <v>1041</v>
      </c>
      <c r="D129" s="31" t="s">
        <v>1159</v>
      </c>
      <c r="E129" s="31" t="s">
        <v>574</v>
      </c>
      <c r="F129" s="86">
        <v>50000</v>
      </c>
      <c r="G129" s="32">
        <v>51</v>
      </c>
      <c r="H129" s="32" t="s">
        <v>333</v>
      </c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</row>
    <row r="130" spans="1:28" ht="12.75" customHeight="1">
      <c r="A130" s="85">
        <v>45301</v>
      </c>
      <c r="B130" s="32">
        <v>538923</v>
      </c>
      <c r="C130" s="31" t="s">
        <v>1041</v>
      </c>
      <c r="D130" s="31" t="s">
        <v>1160</v>
      </c>
      <c r="E130" s="31" t="s">
        <v>574</v>
      </c>
      <c r="F130" s="86">
        <v>78528</v>
      </c>
      <c r="G130" s="32">
        <v>53.78</v>
      </c>
      <c r="H130" s="32" t="s">
        <v>333</v>
      </c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</row>
    <row r="131" spans="1:28" ht="12.75" customHeight="1">
      <c r="A131" s="85">
        <v>45301</v>
      </c>
      <c r="B131" s="32">
        <v>538923</v>
      </c>
      <c r="C131" s="31" t="s">
        <v>1041</v>
      </c>
      <c r="D131" s="31" t="s">
        <v>1160</v>
      </c>
      <c r="E131" s="31" t="s">
        <v>574</v>
      </c>
      <c r="F131" s="86">
        <v>23709</v>
      </c>
      <c r="G131" s="32">
        <v>51.05</v>
      </c>
      <c r="H131" s="32" t="s">
        <v>333</v>
      </c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</row>
    <row r="132" spans="1:28" ht="12.75" customHeight="1">
      <c r="A132" s="85">
        <v>45301</v>
      </c>
      <c r="B132" s="32">
        <v>538923</v>
      </c>
      <c r="C132" s="31" t="s">
        <v>1041</v>
      </c>
      <c r="D132" s="31" t="s">
        <v>1161</v>
      </c>
      <c r="E132" s="31" t="s">
        <v>574</v>
      </c>
      <c r="F132" s="86">
        <v>22800</v>
      </c>
      <c r="G132" s="32">
        <v>51.05</v>
      </c>
      <c r="H132" s="32" t="s">
        <v>333</v>
      </c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</row>
    <row r="133" spans="1:28" ht="12.75" customHeight="1">
      <c r="A133" s="85">
        <v>45301</v>
      </c>
      <c r="B133" s="32">
        <v>538923</v>
      </c>
      <c r="C133" s="31" t="s">
        <v>1041</v>
      </c>
      <c r="D133" s="31" t="s">
        <v>1162</v>
      </c>
      <c r="E133" s="31" t="s">
        <v>574</v>
      </c>
      <c r="F133" s="86">
        <v>26600</v>
      </c>
      <c r="G133" s="32">
        <v>51</v>
      </c>
      <c r="H133" s="32" t="s">
        <v>333</v>
      </c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</row>
    <row r="134" spans="1:28" ht="12.75" customHeight="1">
      <c r="A134" s="85">
        <v>45301</v>
      </c>
      <c r="B134" s="32">
        <v>543924</v>
      </c>
      <c r="C134" s="31" t="s">
        <v>1163</v>
      </c>
      <c r="D134" s="31" t="s">
        <v>1164</v>
      </c>
      <c r="E134" s="31" t="s">
        <v>574</v>
      </c>
      <c r="F134" s="86">
        <v>16000</v>
      </c>
      <c r="G134" s="32">
        <v>34.01</v>
      </c>
      <c r="H134" s="32" t="s">
        <v>333</v>
      </c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</row>
    <row r="135" spans="1:28" ht="12.75" customHeight="1">
      <c r="A135" s="85">
        <v>45301</v>
      </c>
      <c r="B135" s="32">
        <v>543924</v>
      </c>
      <c r="C135" s="31" t="s">
        <v>1163</v>
      </c>
      <c r="D135" s="31" t="s">
        <v>1165</v>
      </c>
      <c r="E135" s="31" t="s">
        <v>574</v>
      </c>
      <c r="F135" s="86">
        <v>14000</v>
      </c>
      <c r="G135" s="32">
        <v>34</v>
      </c>
      <c r="H135" s="32" t="s">
        <v>333</v>
      </c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</row>
    <row r="136" spans="1:28" ht="12.75" customHeight="1">
      <c r="A136" s="85">
        <v>45301</v>
      </c>
      <c r="B136" s="32">
        <v>542025</v>
      </c>
      <c r="C136" s="31" t="s">
        <v>1166</v>
      </c>
      <c r="D136" s="31" t="s">
        <v>1167</v>
      </c>
      <c r="E136" s="31" t="s">
        <v>574</v>
      </c>
      <c r="F136" s="86">
        <v>1152000</v>
      </c>
      <c r="G136" s="32">
        <v>1.04</v>
      </c>
      <c r="H136" s="32" t="s">
        <v>333</v>
      </c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</row>
    <row r="137" spans="1:28" ht="12.75" customHeight="1">
      <c r="A137" s="85">
        <v>45301</v>
      </c>
      <c r="B137" s="32">
        <v>542025</v>
      </c>
      <c r="C137" s="31" t="s">
        <v>1166</v>
      </c>
      <c r="D137" s="31" t="s">
        <v>1168</v>
      </c>
      <c r="E137" s="31" t="s">
        <v>574</v>
      </c>
      <c r="F137" s="86">
        <v>864000</v>
      </c>
      <c r="G137" s="32">
        <v>1.07</v>
      </c>
      <c r="H137" s="32" t="s">
        <v>333</v>
      </c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</row>
    <row r="138" spans="1:28" ht="12.75" customHeight="1">
      <c r="A138" s="85">
        <v>45301</v>
      </c>
      <c r="B138" s="32">
        <v>511447</v>
      </c>
      <c r="C138" s="31" t="s">
        <v>1169</v>
      </c>
      <c r="D138" s="31" t="s">
        <v>1170</v>
      </c>
      <c r="E138" s="31" t="s">
        <v>574</v>
      </c>
      <c r="F138" s="86">
        <v>1718720</v>
      </c>
      <c r="G138" s="32">
        <v>4.51</v>
      </c>
      <c r="H138" s="32" t="s">
        <v>333</v>
      </c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</row>
    <row r="139" spans="1:28" ht="12.75" customHeight="1">
      <c r="A139" s="85">
        <v>45301</v>
      </c>
      <c r="B139" s="32">
        <v>536264</v>
      </c>
      <c r="C139" s="31" t="s">
        <v>1171</v>
      </c>
      <c r="D139" s="31" t="s">
        <v>1172</v>
      </c>
      <c r="E139" s="31" t="s">
        <v>574</v>
      </c>
      <c r="F139" s="86">
        <v>55000</v>
      </c>
      <c r="G139" s="32">
        <v>834.93</v>
      </c>
      <c r="H139" s="32" t="s">
        <v>333</v>
      </c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</row>
    <row r="140" spans="1:28" ht="12.75" customHeight="1">
      <c r="A140" s="85">
        <v>45301</v>
      </c>
      <c r="B140" s="32">
        <v>536264</v>
      </c>
      <c r="C140" s="31" t="s">
        <v>1171</v>
      </c>
      <c r="D140" s="31" t="s">
        <v>1173</v>
      </c>
      <c r="E140" s="31" t="s">
        <v>574</v>
      </c>
      <c r="F140" s="86">
        <v>57000</v>
      </c>
      <c r="G140" s="32">
        <v>834.97</v>
      </c>
      <c r="H140" s="32" t="s">
        <v>333</v>
      </c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</row>
    <row r="141" spans="1:28" ht="12.75" customHeight="1">
      <c r="A141" s="85">
        <v>45301</v>
      </c>
      <c r="B141" s="32">
        <v>539040</v>
      </c>
      <c r="C141" s="31" t="s">
        <v>998</v>
      </c>
      <c r="D141" s="31" t="s">
        <v>1092</v>
      </c>
      <c r="E141" s="31" t="s">
        <v>574</v>
      </c>
      <c r="F141" s="86">
        <v>415000</v>
      </c>
      <c r="G141" s="32">
        <v>65.02</v>
      </c>
      <c r="H141" s="32" t="s">
        <v>333</v>
      </c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</row>
    <row r="142" spans="1:28" ht="12.75" customHeight="1">
      <c r="A142" s="85">
        <v>45301</v>
      </c>
      <c r="B142" s="32">
        <v>539040</v>
      </c>
      <c r="C142" s="31" t="s">
        <v>998</v>
      </c>
      <c r="D142" s="31" t="s">
        <v>1174</v>
      </c>
      <c r="E142" s="31" t="s">
        <v>574</v>
      </c>
      <c r="F142" s="86">
        <v>6273</v>
      </c>
      <c r="G142" s="32">
        <v>65.02</v>
      </c>
      <c r="H142" s="32" t="s">
        <v>333</v>
      </c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</row>
    <row r="143" spans="1:28" ht="12.75" customHeight="1">
      <c r="A143" s="85">
        <v>45301</v>
      </c>
      <c r="B143" s="32">
        <v>539040</v>
      </c>
      <c r="C143" s="31" t="s">
        <v>998</v>
      </c>
      <c r="D143" s="31" t="s">
        <v>1174</v>
      </c>
      <c r="E143" s="31" t="s">
        <v>574</v>
      </c>
      <c r="F143" s="86">
        <v>666000</v>
      </c>
      <c r="G143" s="32">
        <v>64.790000000000006</v>
      </c>
      <c r="H143" s="32" t="s">
        <v>333</v>
      </c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</row>
    <row r="144" spans="1:28" ht="12.75" customHeight="1">
      <c r="A144" s="85">
        <v>45301</v>
      </c>
      <c r="B144" s="32">
        <v>537582</v>
      </c>
      <c r="C144" s="31" t="s">
        <v>1175</v>
      </c>
      <c r="D144" s="31" t="s">
        <v>1176</v>
      </c>
      <c r="E144" s="31" t="s">
        <v>574</v>
      </c>
      <c r="F144" s="86">
        <v>200000</v>
      </c>
      <c r="G144" s="32">
        <v>4.18</v>
      </c>
      <c r="H144" s="32" t="s">
        <v>333</v>
      </c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</row>
    <row r="145" spans="1:28" ht="12.75" customHeight="1">
      <c r="A145" s="85">
        <v>45301</v>
      </c>
      <c r="B145" s="32">
        <v>537582</v>
      </c>
      <c r="C145" s="31" t="s">
        <v>1175</v>
      </c>
      <c r="D145" s="31" t="s">
        <v>1177</v>
      </c>
      <c r="E145" s="31" t="s">
        <v>574</v>
      </c>
      <c r="F145" s="86">
        <v>130000</v>
      </c>
      <c r="G145" s="32">
        <v>4.1100000000000003</v>
      </c>
      <c r="H145" s="32" t="s">
        <v>333</v>
      </c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</row>
    <row r="146" spans="1:28" ht="12.75" customHeight="1">
      <c r="A146" s="85">
        <v>45301</v>
      </c>
      <c r="B146" s="32">
        <v>537582</v>
      </c>
      <c r="C146" s="31" t="s">
        <v>1175</v>
      </c>
      <c r="D146" s="31" t="s">
        <v>1178</v>
      </c>
      <c r="E146" s="31" t="s">
        <v>574</v>
      </c>
      <c r="F146" s="86">
        <v>200000</v>
      </c>
      <c r="G146" s="32">
        <v>4.1900000000000004</v>
      </c>
      <c r="H146" s="32" t="s">
        <v>333</v>
      </c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</row>
    <row r="147" spans="1:28" ht="12.75" customHeight="1">
      <c r="A147" s="85">
        <v>45301</v>
      </c>
      <c r="B147" s="32">
        <v>532035</v>
      </c>
      <c r="C147" s="31" t="s">
        <v>1179</v>
      </c>
      <c r="D147" s="31" t="s">
        <v>1180</v>
      </c>
      <c r="E147" s="31" t="s">
        <v>574</v>
      </c>
      <c r="F147" s="86">
        <v>141014</v>
      </c>
      <c r="G147" s="32">
        <v>14.52</v>
      </c>
      <c r="H147" s="32" t="s">
        <v>333</v>
      </c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</row>
    <row r="148" spans="1:28" ht="12.75" customHeight="1">
      <c r="A148" s="85">
        <v>45301</v>
      </c>
      <c r="B148" s="32">
        <v>541735</v>
      </c>
      <c r="C148" s="31" t="s">
        <v>1042</v>
      </c>
      <c r="D148" s="31" t="s">
        <v>875</v>
      </c>
      <c r="E148" s="31" t="s">
        <v>574</v>
      </c>
      <c r="F148" s="86">
        <v>736331</v>
      </c>
      <c r="G148" s="32">
        <v>5.03</v>
      </c>
      <c r="H148" s="32" t="s">
        <v>333</v>
      </c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</row>
    <row r="149" spans="1:28" ht="12.75" customHeight="1">
      <c r="A149" s="85">
        <v>45301</v>
      </c>
      <c r="B149" s="32">
        <v>509038</v>
      </c>
      <c r="C149" s="31" t="s">
        <v>1181</v>
      </c>
      <c r="D149" s="31" t="s">
        <v>1182</v>
      </c>
      <c r="E149" s="31" t="s">
        <v>574</v>
      </c>
      <c r="F149" s="86">
        <v>28650</v>
      </c>
      <c r="G149" s="32">
        <v>12.11</v>
      </c>
      <c r="H149" s="32" t="s">
        <v>333</v>
      </c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</row>
    <row r="150" spans="1:28" ht="12.75" customHeight="1">
      <c r="A150" s="85">
        <v>45301</v>
      </c>
      <c r="B150" s="32">
        <v>541445</v>
      </c>
      <c r="C150" s="31" t="s">
        <v>1183</v>
      </c>
      <c r="D150" s="31" t="s">
        <v>1184</v>
      </c>
      <c r="E150" s="31" t="s">
        <v>574</v>
      </c>
      <c r="F150" s="86">
        <v>78400</v>
      </c>
      <c r="G150" s="32">
        <v>188.37</v>
      </c>
      <c r="H150" s="32" t="s">
        <v>333</v>
      </c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</row>
    <row r="151" spans="1:28" ht="12.75" customHeight="1">
      <c r="A151" s="85">
        <v>45301</v>
      </c>
      <c r="B151" s="32">
        <v>540550</v>
      </c>
      <c r="C151" s="31" t="s">
        <v>1185</v>
      </c>
      <c r="D151" s="31" t="s">
        <v>1186</v>
      </c>
      <c r="E151" s="31" t="s">
        <v>574</v>
      </c>
      <c r="F151" s="86">
        <v>36800</v>
      </c>
      <c r="G151" s="32">
        <v>91.43</v>
      </c>
      <c r="H151" s="32" t="s">
        <v>333</v>
      </c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</row>
    <row r="152" spans="1:28" ht="12.75" customHeight="1">
      <c r="A152" s="85">
        <v>45301</v>
      </c>
      <c r="B152" s="32" t="s">
        <v>1187</v>
      </c>
      <c r="C152" s="31" t="s">
        <v>1188</v>
      </c>
      <c r="D152" s="31" t="s">
        <v>905</v>
      </c>
      <c r="E152" s="31" t="s">
        <v>573</v>
      </c>
      <c r="F152" s="86">
        <v>90713</v>
      </c>
      <c r="G152" s="32">
        <v>98.8</v>
      </c>
      <c r="H152" s="32" t="s">
        <v>860</v>
      </c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</row>
    <row r="153" spans="1:28" ht="12.75" customHeight="1">
      <c r="A153" s="85">
        <v>45301</v>
      </c>
      <c r="B153" s="32" t="s">
        <v>970</v>
      </c>
      <c r="C153" s="31" t="s">
        <v>971</v>
      </c>
      <c r="D153" s="31" t="s">
        <v>928</v>
      </c>
      <c r="E153" s="31" t="s">
        <v>573</v>
      </c>
      <c r="F153" s="86">
        <v>209456</v>
      </c>
      <c r="G153" s="32">
        <v>130.56</v>
      </c>
      <c r="H153" s="32" t="s">
        <v>860</v>
      </c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</row>
    <row r="154" spans="1:28" ht="12.75" customHeight="1">
      <c r="A154" s="85">
        <v>45301</v>
      </c>
      <c r="B154" s="32" t="s">
        <v>1189</v>
      </c>
      <c r="C154" s="31" t="s">
        <v>1190</v>
      </c>
      <c r="D154" s="31" t="s">
        <v>575</v>
      </c>
      <c r="E154" s="31" t="s">
        <v>573</v>
      </c>
      <c r="F154" s="86">
        <v>387974</v>
      </c>
      <c r="G154" s="32">
        <v>247.44</v>
      </c>
      <c r="H154" s="32" t="s">
        <v>860</v>
      </c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</row>
    <row r="155" spans="1:28" ht="12.75" customHeight="1">
      <c r="A155" s="85">
        <v>45301</v>
      </c>
      <c r="B155" s="32" t="s">
        <v>1191</v>
      </c>
      <c r="C155" s="31" t="s">
        <v>1192</v>
      </c>
      <c r="D155" s="31" t="s">
        <v>1193</v>
      </c>
      <c r="E155" s="31" t="s">
        <v>573</v>
      </c>
      <c r="F155" s="86">
        <v>118538</v>
      </c>
      <c r="G155" s="32">
        <v>162.61000000000001</v>
      </c>
      <c r="H155" s="32" t="s">
        <v>860</v>
      </c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</row>
    <row r="156" spans="1:28" ht="12.75" customHeight="1">
      <c r="A156" s="85">
        <v>45301</v>
      </c>
      <c r="B156" s="32" t="s">
        <v>1191</v>
      </c>
      <c r="C156" s="31" t="s">
        <v>1192</v>
      </c>
      <c r="D156" s="31" t="s">
        <v>575</v>
      </c>
      <c r="E156" s="31" t="s">
        <v>573</v>
      </c>
      <c r="F156" s="86">
        <v>217221</v>
      </c>
      <c r="G156" s="32">
        <v>159.75</v>
      </c>
      <c r="H156" s="32" t="s">
        <v>860</v>
      </c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</row>
    <row r="157" spans="1:28" ht="12.75" customHeight="1">
      <c r="A157" s="85">
        <v>45301</v>
      </c>
      <c r="B157" s="32" t="s">
        <v>1194</v>
      </c>
      <c r="C157" s="31" t="s">
        <v>1195</v>
      </c>
      <c r="D157" s="31" t="s">
        <v>575</v>
      </c>
      <c r="E157" s="31" t="s">
        <v>573</v>
      </c>
      <c r="F157" s="86">
        <v>471610</v>
      </c>
      <c r="G157" s="32">
        <v>533.44000000000005</v>
      </c>
      <c r="H157" s="32" t="s">
        <v>860</v>
      </c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</row>
    <row r="158" spans="1:28" ht="12.75" customHeight="1">
      <c r="A158" s="85">
        <v>45301</v>
      </c>
      <c r="B158" s="32" t="s">
        <v>1045</v>
      </c>
      <c r="C158" s="31" t="s">
        <v>1046</v>
      </c>
      <c r="D158" s="31" t="s">
        <v>1196</v>
      </c>
      <c r="E158" s="31" t="s">
        <v>573</v>
      </c>
      <c r="F158" s="86">
        <v>742793</v>
      </c>
      <c r="G158" s="32">
        <v>142.25</v>
      </c>
      <c r="H158" s="32" t="s">
        <v>860</v>
      </c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</row>
    <row r="159" spans="1:28" ht="12.75" customHeight="1">
      <c r="A159" s="85">
        <v>45301</v>
      </c>
      <c r="B159" s="32" t="s">
        <v>999</v>
      </c>
      <c r="C159" s="31" t="s">
        <v>1000</v>
      </c>
      <c r="D159" s="31" t="s">
        <v>575</v>
      </c>
      <c r="E159" s="31" t="s">
        <v>573</v>
      </c>
      <c r="F159" s="86">
        <v>663830</v>
      </c>
      <c r="G159" s="32">
        <v>97.88</v>
      </c>
      <c r="H159" s="32" t="s">
        <v>860</v>
      </c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</row>
    <row r="160" spans="1:28" ht="12.75" customHeight="1">
      <c r="A160" s="85">
        <v>45301</v>
      </c>
      <c r="B160" s="32" t="s">
        <v>1197</v>
      </c>
      <c r="C160" s="31" t="s">
        <v>1198</v>
      </c>
      <c r="D160" s="31" t="s">
        <v>900</v>
      </c>
      <c r="E160" s="31" t="s">
        <v>573</v>
      </c>
      <c r="F160" s="86">
        <v>75000</v>
      </c>
      <c r="G160" s="32">
        <v>43.3</v>
      </c>
      <c r="H160" s="32" t="s">
        <v>860</v>
      </c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</row>
    <row r="161" spans="1:28" ht="12.75" customHeight="1">
      <c r="A161" s="85">
        <v>45301</v>
      </c>
      <c r="B161" s="32" t="s">
        <v>1197</v>
      </c>
      <c r="C161" s="31" t="s">
        <v>1198</v>
      </c>
      <c r="D161" s="31" t="s">
        <v>1199</v>
      </c>
      <c r="E161" s="31" t="s">
        <v>573</v>
      </c>
      <c r="F161" s="86">
        <v>240870</v>
      </c>
      <c r="G161" s="32">
        <v>42.88</v>
      </c>
      <c r="H161" s="32" t="s">
        <v>860</v>
      </c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</row>
    <row r="162" spans="1:28" ht="12.75" customHeight="1">
      <c r="A162" s="85">
        <v>45301</v>
      </c>
      <c r="B162" s="32" t="s">
        <v>1197</v>
      </c>
      <c r="C162" s="31" t="s">
        <v>1198</v>
      </c>
      <c r="D162" s="31" t="s">
        <v>1004</v>
      </c>
      <c r="E162" s="31" t="s">
        <v>573</v>
      </c>
      <c r="F162" s="86">
        <v>56059</v>
      </c>
      <c r="G162" s="32">
        <v>42.56</v>
      </c>
      <c r="H162" s="32" t="s">
        <v>860</v>
      </c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</row>
    <row r="163" spans="1:28" ht="12.75" customHeight="1">
      <c r="A163" s="85">
        <v>45301</v>
      </c>
      <c r="B163" s="32" t="s">
        <v>344</v>
      </c>
      <c r="C163" s="31" t="s">
        <v>1200</v>
      </c>
      <c r="D163" s="31" t="s">
        <v>912</v>
      </c>
      <c r="E163" s="31" t="s">
        <v>573</v>
      </c>
      <c r="F163" s="86">
        <v>10124917</v>
      </c>
      <c r="G163" s="32">
        <v>20.84</v>
      </c>
      <c r="H163" s="32" t="s">
        <v>860</v>
      </c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</row>
    <row r="164" spans="1:28" ht="12.75" customHeight="1">
      <c r="A164" s="85">
        <v>45301</v>
      </c>
      <c r="B164" s="32" t="s">
        <v>1047</v>
      </c>
      <c r="C164" s="31" t="s">
        <v>1048</v>
      </c>
      <c r="D164" s="31" t="s">
        <v>575</v>
      </c>
      <c r="E164" s="31" t="s">
        <v>573</v>
      </c>
      <c r="F164" s="86">
        <v>383998</v>
      </c>
      <c r="G164" s="32">
        <v>368.01</v>
      </c>
      <c r="H164" s="32" t="s">
        <v>860</v>
      </c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</row>
    <row r="165" spans="1:28" ht="12.75" customHeight="1">
      <c r="A165" s="85">
        <v>45301</v>
      </c>
      <c r="B165" s="32" t="s">
        <v>1201</v>
      </c>
      <c r="C165" s="31" t="s">
        <v>1202</v>
      </c>
      <c r="D165" s="31" t="s">
        <v>575</v>
      </c>
      <c r="E165" s="31" t="s">
        <v>573</v>
      </c>
      <c r="F165" s="86">
        <v>148366</v>
      </c>
      <c r="G165" s="32">
        <v>492.5</v>
      </c>
      <c r="H165" s="32" t="s">
        <v>860</v>
      </c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</row>
    <row r="166" spans="1:28" ht="12.75" customHeight="1">
      <c r="A166" s="85">
        <v>45301</v>
      </c>
      <c r="B166" s="32" t="s">
        <v>1203</v>
      </c>
      <c r="C166" s="31" t="s">
        <v>1204</v>
      </c>
      <c r="D166" s="31" t="s">
        <v>904</v>
      </c>
      <c r="E166" s="31" t="s">
        <v>573</v>
      </c>
      <c r="F166" s="86">
        <v>260000</v>
      </c>
      <c r="G166" s="32">
        <v>108.89</v>
      </c>
      <c r="H166" s="32" t="s">
        <v>860</v>
      </c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</row>
    <row r="167" spans="1:28" ht="12.75" customHeight="1">
      <c r="A167" s="85">
        <v>45301</v>
      </c>
      <c r="B167" s="32" t="s">
        <v>1205</v>
      </c>
      <c r="C167" s="31" t="s">
        <v>1206</v>
      </c>
      <c r="D167" s="31" t="s">
        <v>1207</v>
      </c>
      <c r="E167" s="31" t="s">
        <v>573</v>
      </c>
      <c r="F167" s="86">
        <v>124500</v>
      </c>
      <c r="G167" s="32">
        <v>80.38</v>
      </c>
      <c r="H167" s="32" t="s">
        <v>860</v>
      </c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</row>
    <row r="168" spans="1:28" ht="12.75" customHeight="1">
      <c r="A168" s="85">
        <v>45301</v>
      </c>
      <c r="B168" s="32" t="s">
        <v>364</v>
      </c>
      <c r="C168" s="31" t="s">
        <v>1208</v>
      </c>
      <c r="D168" s="31" t="s">
        <v>575</v>
      </c>
      <c r="E168" s="31" t="s">
        <v>573</v>
      </c>
      <c r="F168" s="86">
        <v>1642174</v>
      </c>
      <c r="G168" s="32">
        <v>735.37</v>
      </c>
      <c r="H168" s="32" t="s">
        <v>860</v>
      </c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</row>
    <row r="169" spans="1:28" ht="12.75" customHeight="1">
      <c r="A169" s="85">
        <v>45301</v>
      </c>
      <c r="B169" s="32" t="s">
        <v>1049</v>
      </c>
      <c r="C169" s="31" t="s">
        <v>1050</v>
      </c>
      <c r="D169" s="31" t="s">
        <v>575</v>
      </c>
      <c r="E169" s="31" t="s">
        <v>573</v>
      </c>
      <c r="F169" s="86">
        <v>4022781</v>
      </c>
      <c r="G169" s="32">
        <v>65.260000000000005</v>
      </c>
      <c r="H169" s="32" t="s">
        <v>860</v>
      </c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</row>
    <row r="170" spans="1:28" ht="12.75" customHeight="1">
      <c r="A170" s="85">
        <v>45301</v>
      </c>
      <c r="B170" s="32" t="s">
        <v>1049</v>
      </c>
      <c r="C170" s="31" t="s">
        <v>1050</v>
      </c>
      <c r="D170" s="31" t="s">
        <v>878</v>
      </c>
      <c r="E170" s="31" t="s">
        <v>573</v>
      </c>
      <c r="F170" s="86">
        <v>1936864</v>
      </c>
      <c r="G170" s="32">
        <v>65.23</v>
      </c>
      <c r="H170" s="32" t="s">
        <v>860</v>
      </c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</row>
    <row r="171" spans="1:28" ht="12.75" customHeight="1">
      <c r="A171" s="85">
        <v>45301</v>
      </c>
      <c r="B171" s="32" t="s">
        <v>1049</v>
      </c>
      <c r="C171" s="31" t="s">
        <v>1050</v>
      </c>
      <c r="D171" s="31" t="s">
        <v>912</v>
      </c>
      <c r="E171" s="31" t="s">
        <v>573</v>
      </c>
      <c r="F171" s="86">
        <v>1776675</v>
      </c>
      <c r="G171" s="32">
        <v>65.459999999999994</v>
      </c>
      <c r="H171" s="32" t="s">
        <v>860</v>
      </c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</row>
    <row r="172" spans="1:28" ht="12.75" customHeight="1">
      <c r="A172" s="85">
        <v>45301</v>
      </c>
      <c r="B172" s="32" t="s">
        <v>105</v>
      </c>
      <c r="C172" s="31" t="s">
        <v>1209</v>
      </c>
      <c r="D172" s="31" t="s">
        <v>878</v>
      </c>
      <c r="E172" s="31" t="s">
        <v>573</v>
      </c>
      <c r="F172" s="86">
        <v>1081747</v>
      </c>
      <c r="G172" s="32">
        <v>148.47</v>
      </c>
      <c r="H172" s="32" t="s">
        <v>860</v>
      </c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</row>
    <row r="173" spans="1:28" ht="12.75" customHeight="1">
      <c r="A173" s="85">
        <v>45301</v>
      </c>
      <c r="B173" s="32" t="s">
        <v>1210</v>
      </c>
      <c r="C173" s="31" t="s">
        <v>1211</v>
      </c>
      <c r="D173" s="31" t="s">
        <v>878</v>
      </c>
      <c r="E173" s="31" t="s">
        <v>573</v>
      </c>
      <c r="F173" s="86">
        <v>2636112</v>
      </c>
      <c r="G173" s="32">
        <v>66.680000000000007</v>
      </c>
      <c r="H173" s="32" t="s">
        <v>860</v>
      </c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</row>
    <row r="174" spans="1:28" ht="12.75" customHeight="1">
      <c r="A174" s="85">
        <v>45301</v>
      </c>
      <c r="B174" s="32" t="s">
        <v>1210</v>
      </c>
      <c r="C174" s="31" t="s">
        <v>1211</v>
      </c>
      <c r="D174" s="31" t="s">
        <v>575</v>
      </c>
      <c r="E174" s="31" t="s">
        <v>573</v>
      </c>
      <c r="F174" s="86">
        <v>3579627</v>
      </c>
      <c r="G174" s="32">
        <v>66.900000000000006</v>
      </c>
      <c r="H174" s="32" t="s">
        <v>860</v>
      </c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</row>
    <row r="175" spans="1:28" ht="12.75" customHeight="1">
      <c r="A175" s="85">
        <v>45301</v>
      </c>
      <c r="B175" s="32" t="s">
        <v>953</v>
      </c>
      <c r="C175" s="31" t="s">
        <v>954</v>
      </c>
      <c r="D175" s="31" t="s">
        <v>875</v>
      </c>
      <c r="E175" s="31" t="s">
        <v>573</v>
      </c>
      <c r="F175" s="86">
        <v>9299444</v>
      </c>
      <c r="G175" s="32">
        <v>9.6</v>
      </c>
      <c r="H175" s="32" t="s">
        <v>860</v>
      </c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</row>
    <row r="176" spans="1:28" ht="12.75" customHeight="1">
      <c r="A176" s="85">
        <v>45301</v>
      </c>
      <c r="B176" s="32" t="s">
        <v>972</v>
      </c>
      <c r="C176" s="31" t="s">
        <v>973</v>
      </c>
      <c r="D176" s="31" t="s">
        <v>878</v>
      </c>
      <c r="E176" s="31" t="s">
        <v>573</v>
      </c>
      <c r="F176" s="86">
        <v>28074566</v>
      </c>
      <c r="G176" s="32">
        <v>23.31</v>
      </c>
      <c r="H176" s="32" t="s">
        <v>860</v>
      </c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</row>
    <row r="177" spans="1:28" ht="12.75" customHeight="1">
      <c r="A177" s="85">
        <v>45301</v>
      </c>
      <c r="B177" s="32" t="s">
        <v>972</v>
      </c>
      <c r="C177" s="31" t="s">
        <v>973</v>
      </c>
      <c r="D177" s="31" t="s">
        <v>575</v>
      </c>
      <c r="E177" s="31" t="s">
        <v>573</v>
      </c>
      <c r="F177" s="86">
        <v>18428071</v>
      </c>
      <c r="G177" s="32">
        <v>23.34</v>
      </c>
      <c r="H177" s="32" t="s">
        <v>860</v>
      </c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</row>
    <row r="178" spans="1:28" ht="12.75" customHeight="1">
      <c r="A178" s="85">
        <v>45301</v>
      </c>
      <c r="B178" s="32" t="s">
        <v>972</v>
      </c>
      <c r="C178" s="31" t="s">
        <v>973</v>
      </c>
      <c r="D178" s="31" t="s">
        <v>905</v>
      </c>
      <c r="E178" s="31" t="s">
        <v>573</v>
      </c>
      <c r="F178" s="86">
        <v>10121819</v>
      </c>
      <c r="G178" s="32">
        <v>23.63</v>
      </c>
      <c r="H178" s="32" t="s">
        <v>860</v>
      </c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</row>
    <row r="179" spans="1:28" ht="12.75" customHeight="1">
      <c r="A179" s="85">
        <v>45301</v>
      </c>
      <c r="B179" s="32" t="s">
        <v>1212</v>
      </c>
      <c r="C179" s="31" t="s">
        <v>1213</v>
      </c>
      <c r="D179" s="31" t="s">
        <v>575</v>
      </c>
      <c r="E179" s="31" t="s">
        <v>573</v>
      </c>
      <c r="F179" s="86">
        <v>323599</v>
      </c>
      <c r="G179" s="32">
        <v>223.29</v>
      </c>
      <c r="H179" s="32" t="s">
        <v>860</v>
      </c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</row>
    <row r="180" spans="1:28" ht="12.75" customHeight="1">
      <c r="A180" s="85">
        <v>45301</v>
      </c>
      <c r="B180" s="32" t="s">
        <v>1214</v>
      </c>
      <c r="C180" s="31" t="s">
        <v>1215</v>
      </c>
      <c r="D180" s="31" t="s">
        <v>575</v>
      </c>
      <c r="E180" s="31" t="s">
        <v>573</v>
      </c>
      <c r="F180" s="86">
        <v>566653</v>
      </c>
      <c r="G180" s="32">
        <v>80.09</v>
      </c>
      <c r="H180" s="32" t="s">
        <v>860</v>
      </c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</row>
    <row r="181" spans="1:28" ht="12.75" customHeight="1">
      <c r="A181" s="85">
        <v>45301</v>
      </c>
      <c r="B181" s="32" t="s">
        <v>750</v>
      </c>
      <c r="C181" s="31" t="s">
        <v>1216</v>
      </c>
      <c r="D181" s="31" t="s">
        <v>575</v>
      </c>
      <c r="E181" s="31" t="s">
        <v>573</v>
      </c>
      <c r="F181" s="86">
        <v>439385</v>
      </c>
      <c r="G181" s="32">
        <v>481.49</v>
      </c>
      <c r="H181" s="32" t="s">
        <v>860</v>
      </c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</row>
    <row r="182" spans="1:28" ht="12.75" customHeight="1">
      <c r="A182" s="85">
        <v>45301</v>
      </c>
      <c r="B182" s="32" t="s">
        <v>1217</v>
      </c>
      <c r="C182" s="31" t="s">
        <v>1218</v>
      </c>
      <c r="D182" s="31" t="s">
        <v>575</v>
      </c>
      <c r="E182" s="31" t="s">
        <v>573</v>
      </c>
      <c r="F182" s="86">
        <v>261834</v>
      </c>
      <c r="G182" s="32">
        <v>214.58</v>
      </c>
      <c r="H182" s="32" t="s">
        <v>860</v>
      </c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</row>
    <row r="183" spans="1:28" ht="12.75" customHeight="1">
      <c r="A183" s="85">
        <v>45301</v>
      </c>
      <c r="B183" s="32" t="s">
        <v>1219</v>
      </c>
      <c r="C183" s="31" t="s">
        <v>1220</v>
      </c>
      <c r="D183" s="31" t="s">
        <v>878</v>
      </c>
      <c r="E183" s="31" t="s">
        <v>573</v>
      </c>
      <c r="F183" s="86">
        <v>10951447</v>
      </c>
      <c r="G183" s="32">
        <v>25.27</v>
      </c>
      <c r="H183" s="32" t="s">
        <v>860</v>
      </c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</row>
    <row r="184" spans="1:28" ht="12.75" customHeight="1">
      <c r="A184" s="85">
        <v>45301</v>
      </c>
      <c r="B184" s="32" t="s">
        <v>419</v>
      </c>
      <c r="C184" s="31" t="s">
        <v>1221</v>
      </c>
      <c r="D184" s="31" t="s">
        <v>575</v>
      </c>
      <c r="E184" s="31" t="s">
        <v>573</v>
      </c>
      <c r="F184" s="86">
        <v>4062264</v>
      </c>
      <c r="G184" s="32">
        <v>101.89</v>
      </c>
      <c r="H184" s="32" t="s">
        <v>860</v>
      </c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</row>
    <row r="185" spans="1:28" ht="12.75" customHeight="1">
      <c r="A185" s="85">
        <v>45301</v>
      </c>
      <c r="B185" s="32" t="s">
        <v>419</v>
      </c>
      <c r="C185" s="31" t="s">
        <v>1221</v>
      </c>
      <c r="D185" s="31" t="s">
        <v>878</v>
      </c>
      <c r="E185" s="31" t="s">
        <v>573</v>
      </c>
      <c r="F185" s="86">
        <v>3873063</v>
      </c>
      <c r="G185" s="32">
        <v>100.95</v>
      </c>
      <c r="H185" s="32" t="s">
        <v>860</v>
      </c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</row>
    <row r="186" spans="1:28" ht="12.75" customHeight="1">
      <c r="A186" s="85">
        <v>45301</v>
      </c>
      <c r="B186" s="32" t="s">
        <v>955</v>
      </c>
      <c r="C186" s="31" t="s">
        <v>956</v>
      </c>
      <c r="D186" s="31" t="s">
        <v>964</v>
      </c>
      <c r="E186" s="31" t="s">
        <v>573</v>
      </c>
      <c r="F186" s="86">
        <v>1400002</v>
      </c>
      <c r="G186" s="32">
        <v>3.4</v>
      </c>
      <c r="H186" s="32" t="s">
        <v>860</v>
      </c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</row>
    <row r="187" spans="1:28" ht="12.75" customHeight="1">
      <c r="A187" s="85">
        <v>45301</v>
      </c>
      <c r="B187" s="32" t="s">
        <v>955</v>
      </c>
      <c r="C187" s="31" t="s">
        <v>956</v>
      </c>
      <c r="D187" s="31" t="s">
        <v>961</v>
      </c>
      <c r="E187" s="31" t="s">
        <v>573</v>
      </c>
      <c r="F187" s="86">
        <v>6345469</v>
      </c>
      <c r="G187" s="32">
        <v>3.35</v>
      </c>
      <c r="H187" s="32" t="s">
        <v>860</v>
      </c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</row>
    <row r="188" spans="1:28" ht="12.75" customHeight="1">
      <c r="A188" s="85">
        <v>45301</v>
      </c>
      <c r="B188" s="32" t="s">
        <v>1222</v>
      </c>
      <c r="C188" s="31" t="s">
        <v>1223</v>
      </c>
      <c r="D188" s="31" t="s">
        <v>1224</v>
      </c>
      <c r="E188" s="31" t="s">
        <v>573</v>
      </c>
      <c r="F188" s="86">
        <v>843534</v>
      </c>
      <c r="G188" s="32">
        <v>392.55</v>
      </c>
      <c r="H188" s="32" t="s">
        <v>860</v>
      </c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</row>
    <row r="189" spans="1:28" ht="12.75" customHeight="1">
      <c r="A189" s="85">
        <v>45301</v>
      </c>
      <c r="B189" s="32" t="s">
        <v>1054</v>
      </c>
      <c r="C189" s="31" t="s">
        <v>1055</v>
      </c>
      <c r="D189" s="31" t="s">
        <v>575</v>
      </c>
      <c r="E189" s="31" t="s">
        <v>573</v>
      </c>
      <c r="F189" s="86">
        <v>258778</v>
      </c>
      <c r="G189" s="32">
        <v>434.56</v>
      </c>
      <c r="H189" s="32" t="s">
        <v>860</v>
      </c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</row>
    <row r="190" spans="1:28" ht="12.75" customHeight="1">
      <c r="A190" s="85">
        <v>45301</v>
      </c>
      <c r="B190" s="32" t="s">
        <v>1037</v>
      </c>
      <c r="C190" s="31" t="s">
        <v>1056</v>
      </c>
      <c r="D190" s="31" t="s">
        <v>1011</v>
      </c>
      <c r="E190" s="31" t="s">
        <v>573</v>
      </c>
      <c r="F190" s="86">
        <v>320000</v>
      </c>
      <c r="G190" s="32">
        <v>184.01</v>
      </c>
      <c r="H190" s="32" t="s">
        <v>860</v>
      </c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</row>
    <row r="191" spans="1:28" ht="12.75" customHeight="1">
      <c r="A191" s="85">
        <v>45301</v>
      </c>
      <c r="B191" s="32" t="s">
        <v>974</v>
      </c>
      <c r="C191" s="31" t="s">
        <v>975</v>
      </c>
      <c r="D191" s="31" t="s">
        <v>964</v>
      </c>
      <c r="E191" s="31" t="s">
        <v>573</v>
      </c>
      <c r="F191" s="86">
        <v>500000</v>
      </c>
      <c r="G191" s="32">
        <v>2.5499999999999998</v>
      </c>
      <c r="H191" s="32" t="s">
        <v>860</v>
      </c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</row>
    <row r="192" spans="1:28" ht="12.75" customHeight="1">
      <c r="A192" s="85">
        <v>45301</v>
      </c>
      <c r="B192" s="32" t="s">
        <v>974</v>
      </c>
      <c r="C192" s="31" t="s">
        <v>975</v>
      </c>
      <c r="D192" s="31" t="s">
        <v>875</v>
      </c>
      <c r="E192" s="31" t="s">
        <v>573</v>
      </c>
      <c r="F192" s="86">
        <v>10000000</v>
      </c>
      <c r="G192" s="32">
        <v>2.5</v>
      </c>
      <c r="H192" s="32" t="s">
        <v>860</v>
      </c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</row>
    <row r="193" spans="1:28" ht="12.75" customHeight="1">
      <c r="A193" s="85">
        <v>45301</v>
      </c>
      <c r="B193" s="32" t="s">
        <v>1002</v>
      </c>
      <c r="C193" s="31" t="s">
        <v>1003</v>
      </c>
      <c r="D193" s="31" t="s">
        <v>1057</v>
      </c>
      <c r="E193" s="31" t="s">
        <v>573</v>
      </c>
      <c r="F193" s="86">
        <v>1600</v>
      </c>
      <c r="G193" s="32">
        <v>104.8</v>
      </c>
      <c r="H193" s="32" t="s">
        <v>860</v>
      </c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</row>
    <row r="194" spans="1:28" ht="12.75" customHeight="1">
      <c r="A194" s="85">
        <v>45301</v>
      </c>
      <c r="B194" s="32" t="s">
        <v>1002</v>
      </c>
      <c r="C194" s="31" t="s">
        <v>1003</v>
      </c>
      <c r="D194" s="31" t="s">
        <v>875</v>
      </c>
      <c r="E194" s="31" t="s">
        <v>573</v>
      </c>
      <c r="F194" s="86">
        <v>187200</v>
      </c>
      <c r="G194" s="32">
        <v>104.75</v>
      </c>
      <c r="H194" s="32" t="s">
        <v>860</v>
      </c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  <c r="AA194" s="74"/>
      <c r="AB194" s="74"/>
    </row>
    <row r="195" spans="1:28" ht="12.75" customHeight="1">
      <c r="A195" s="85">
        <v>45301</v>
      </c>
      <c r="B195" s="32" t="s">
        <v>1225</v>
      </c>
      <c r="C195" s="31" t="s">
        <v>1226</v>
      </c>
      <c r="D195" s="31" t="s">
        <v>1227</v>
      </c>
      <c r="E195" s="31" t="s">
        <v>573</v>
      </c>
      <c r="F195" s="86">
        <v>518720</v>
      </c>
      <c r="G195" s="32">
        <v>27.25</v>
      </c>
      <c r="H195" s="32" t="s">
        <v>860</v>
      </c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</row>
    <row r="196" spans="1:28" ht="12.75" customHeight="1">
      <c r="A196" s="85">
        <v>45301</v>
      </c>
      <c r="B196" s="32" t="s">
        <v>1225</v>
      </c>
      <c r="C196" s="31" t="s">
        <v>1226</v>
      </c>
      <c r="D196" s="31" t="s">
        <v>1228</v>
      </c>
      <c r="E196" s="31" t="s">
        <v>573</v>
      </c>
      <c r="F196" s="86">
        <v>814103</v>
      </c>
      <c r="G196" s="32">
        <v>26.69</v>
      </c>
      <c r="H196" s="32" t="s">
        <v>860</v>
      </c>
      <c r="I196" s="74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  <c r="AA196" s="74"/>
      <c r="AB196" s="74"/>
    </row>
    <row r="197" spans="1:28" ht="12.75" customHeight="1">
      <c r="A197" s="85">
        <v>45301</v>
      </c>
      <c r="B197" s="32" t="s">
        <v>1225</v>
      </c>
      <c r="C197" s="31" t="s">
        <v>1226</v>
      </c>
      <c r="D197" s="31" t="s">
        <v>1156</v>
      </c>
      <c r="E197" s="31" t="s">
        <v>573</v>
      </c>
      <c r="F197" s="86">
        <v>387635</v>
      </c>
      <c r="G197" s="32">
        <v>26.33</v>
      </c>
      <c r="H197" s="32" t="s">
        <v>860</v>
      </c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</row>
    <row r="198" spans="1:28" ht="12.75" customHeight="1">
      <c r="A198" s="85">
        <v>45301</v>
      </c>
      <c r="B198" s="32" t="s">
        <v>1229</v>
      </c>
      <c r="C198" s="31" t="s">
        <v>1230</v>
      </c>
      <c r="D198" s="31" t="s">
        <v>575</v>
      </c>
      <c r="E198" s="31" t="s">
        <v>573</v>
      </c>
      <c r="F198" s="86">
        <v>753506</v>
      </c>
      <c r="G198" s="32">
        <v>58.77</v>
      </c>
      <c r="H198" s="32" t="s">
        <v>860</v>
      </c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4"/>
    </row>
    <row r="199" spans="1:28" ht="12.75" customHeight="1">
      <c r="A199" s="85">
        <v>45301</v>
      </c>
      <c r="B199" s="32" t="s">
        <v>1231</v>
      </c>
      <c r="C199" s="31" t="s">
        <v>1232</v>
      </c>
      <c r="D199" s="31" t="s">
        <v>1233</v>
      </c>
      <c r="E199" s="31" t="s">
        <v>573</v>
      </c>
      <c r="F199" s="86">
        <v>1500013</v>
      </c>
      <c r="G199" s="32">
        <v>2.38</v>
      </c>
      <c r="H199" s="32" t="s">
        <v>860</v>
      </c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</row>
    <row r="200" spans="1:28" ht="12.75" customHeight="1">
      <c r="A200" s="85">
        <v>45301</v>
      </c>
      <c r="B200" s="32" t="s">
        <v>1231</v>
      </c>
      <c r="C200" s="31" t="s">
        <v>1232</v>
      </c>
      <c r="D200" s="31" t="s">
        <v>1234</v>
      </c>
      <c r="E200" s="31" t="s">
        <v>573</v>
      </c>
      <c r="F200" s="86">
        <v>1540334</v>
      </c>
      <c r="G200" s="32">
        <v>2.35</v>
      </c>
      <c r="H200" s="32" t="s">
        <v>860</v>
      </c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/>
      <c r="AB200" s="74"/>
    </row>
    <row r="201" spans="1:28" ht="12.75" customHeight="1">
      <c r="A201" s="85">
        <v>45301</v>
      </c>
      <c r="B201" s="32" t="s">
        <v>1231</v>
      </c>
      <c r="C201" s="31" t="s">
        <v>1232</v>
      </c>
      <c r="D201" s="31" t="s">
        <v>1235</v>
      </c>
      <c r="E201" s="31" t="s">
        <v>573</v>
      </c>
      <c r="F201" s="86">
        <v>1801301</v>
      </c>
      <c r="G201" s="32">
        <v>2.34</v>
      </c>
      <c r="H201" s="32" t="s">
        <v>860</v>
      </c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</row>
    <row r="202" spans="1:28" ht="12.75" customHeight="1">
      <c r="A202" s="85">
        <v>45301</v>
      </c>
      <c r="B202" s="32" t="s">
        <v>1231</v>
      </c>
      <c r="C202" s="31" t="s">
        <v>1232</v>
      </c>
      <c r="D202" s="31" t="s">
        <v>1236</v>
      </c>
      <c r="E202" s="31" t="s">
        <v>573</v>
      </c>
      <c r="F202" s="86">
        <v>2568985</v>
      </c>
      <c r="G202" s="32">
        <v>2.34</v>
      </c>
      <c r="H202" s="32" t="s">
        <v>860</v>
      </c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</row>
    <row r="203" spans="1:28" ht="12.75" customHeight="1">
      <c r="A203" s="85">
        <v>45301</v>
      </c>
      <c r="B203" s="32" t="s">
        <v>1231</v>
      </c>
      <c r="C203" s="31" t="s">
        <v>1232</v>
      </c>
      <c r="D203" s="31" t="s">
        <v>1237</v>
      </c>
      <c r="E203" s="31" t="s">
        <v>573</v>
      </c>
      <c r="F203" s="86">
        <v>1553415</v>
      </c>
      <c r="G203" s="32">
        <v>2.4</v>
      </c>
      <c r="H203" s="32" t="s">
        <v>860</v>
      </c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</row>
    <row r="204" spans="1:28" ht="12.75" customHeight="1">
      <c r="A204" s="85">
        <v>45301</v>
      </c>
      <c r="B204" s="32" t="s">
        <v>1238</v>
      </c>
      <c r="C204" s="31" t="s">
        <v>1239</v>
      </c>
      <c r="D204" s="31" t="s">
        <v>1005</v>
      </c>
      <c r="E204" s="31" t="s">
        <v>573</v>
      </c>
      <c r="F204" s="86">
        <v>673133</v>
      </c>
      <c r="G204" s="32">
        <v>182.12</v>
      </c>
      <c r="H204" s="32" t="s">
        <v>860</v>
      </c>
      <c r="I204" s="74"/>
      <c r="J204" s="74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</row>
    <row r="205" spans="1:28" ht="12.75" customHeight="1">
      <c r="A205" s="85">
        <v>45301</v>
      </c>
      <c r="B205" s="32" t="s">
        <v>1238</v>
      </c>
      <c r="C205" s="31" t="s">
        <v>1239</v>
      </c>
      <c r="D205" s="31" t="s">
        <v>900</v>
      </c>
      <c r="E205" s="31" t="s">
        <v>573</v>
      </c>
      <c r="F205" s="86">
        <v>602387</v>
      </c>
      <c r="G205" s="32">
        <v>188.33</v>
      </c>
      <c r="H205" s="32" t="s">
        <v>860</v>
      </c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</row>
    <row r="206" spans="1:28" ht="12.75" customHeight="1">
      <c r="A206" s="85">
        <v>45301</v>
      </c>
      <c r="B206" s="32" t="s">
        <v>1240</v>
      </c>
      <c r="C206" s="31" t="s">
        <v>1241</v>
      </c>
      <c r="D206" s="31" t="s">
        <v>1242</v>
      </c>
      <c r="E206" s="31" t="s">
        <v>573</v>
      </c>
      <c r="F206" s="86">
        <v>70000</v>
      </c>
      <c r="G206" s="32">
        <v>43.65</v>
      </c>
      <c r="H206" s="32" t="s">
        <v>860</v>
      </c>
      <c r="I206" s="74"/>
      <c r="J206" s="74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  <c r="AA206" s="74"/>
      <c r="AB206" s="74"/>
    </row>
    <row r="207" spans="1:28" ht="12.75" customHeight="1">
      <c r="A207" s="85">
        <v>45301</v>
      </c>
      <c r="B207" s="32" t="s">
        <v>957</v>
      </c>
      <c r="C207" s="31" t="s">
        <v>958</v>
      </c>
      <c r="D207" s="31" t="s">
        <v>878</v>
      </c>
      <c r="E207" s="31" t="s">
        <v>573</v>
      </c>
      <c r="F207" s="86">
        <v>1277468</v>
      </c>
      <c r="G207" s="32">
        <v>34.9</v>
      </c>
      <c r="H207" s="32" t="s">
        <v>860</v>
      </c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</row>
    <row r="208" spans="1:28" ht="12.75" customHeight="1">
      <c r="A208" s="85">
        <v>45301</v>
      </c>
      <c r="B208" s="32" t="s">
        <v>1243</v>
      </c>
      <c r="C208" s="31" t="s">
        <v>1244</v>
      </c>
      <c r="D208" s="31" t="s">
        <v>575</v>
      </c>
      <c r="E208" s="31" t="s">
        <v>573</v>
      </c>
      <c r="F208" s="86">
        <v>600554</v>
      </c>
      <c r="G208" s="32">
        <v>160.88</v>
      </c>
      <c r="H208" s="32" t="s">
        <v>860</v>
      </c>
      <c r="I208" s="74"/>
      <c r="J208" s="74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  <c r="AA208" s="74"/>
      <c r="AB208" s="74"/>
    </row>
    <row r="209" spans="1:28" ht="12.75" customHeight="1">
      <c r="A209" s="85">
        <v>45301</v>
      </c>
      <c r="B209" s="32" t="s">
        <v>465</v>
      </c>
      <c r="C209" s="31" t="s">
        <v>1245</v>
      </c>
      <c r="D209" s="31" t="s">
        <v>575</v>
      </c>
      <c r="E209" s="31" t="s">
        <v>573</v>
      </c>
      <c r="F209" s="86">
        <v>3596023</v>
      </c>
      <c r="G209" s="32">
        <v>187.61</v>
      </c>
      <c r="H209" s="32" t="s">
        <v>860</v>
      </c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</row>
    <row r="210" spans="1:28" ht="12.75" customHeight="1">
      <c r="A210" s="85">
        <v>45301</v>
      </c>
      <c r="B210" s="32" t="s">
        <v>465</v>
      </c>
      <c r="C210" s="31" t="s">
        <v>1245</v>
      </c>
      <c r="D210" s="31" t="s">
        <v>1246</v>
      </c>
      <c r="E210" s="31" t="s">
        <v>573</v>
      </c>
      <c r="F210" s="86">
        <v>3615365</v>
      </c>
      <c r="G210" s="32">
        <v>185.23</v>
      </c>
      <c r="H210" s="32" t="s">
        <v>860</v>
      </c>
      <c r="I210" s="74"/>
      <c r="J210" s="74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  <c r="AA210" s="74"/>
      <c r="AB210" s="74"/>
    </row>
    <row r="211" spans="1:28" ht="12.75" customHeight="1">
      <c r="A211" s="85">
        <v>45301</v>
      </c>
      <c r="B211" s="32" t="s">
        <v>1247</v>
      </c>
      <c r="C211" s="31" t="s">
        <v>1248</v>
      </c>
      <c r="D211" s="31" t="s">
        <v>575</v>
      </c>
      <c r="E211" s="31" t="s">
        <v>573</v>
      </c>
      <c r="F211" s="86">
        <v>605526</v>
      </c>
      <c r="G211" s="32">
        <v>290.45</v>
      </c>
      <c r="H211" s="32" t="s">
        <v>860</v>
      </c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  <c r="AA211" s="74"/>
      <c r="AB211" s="74"/>
    </row>
    <row r="212" spans="1:28" ht="12.75" customHeight="1">
      <c r="A212" s="85">
        <v>45301</v>
      </c>
      <c r="B212" s="32" t="s">
        <v>473</v>
      </c>
      <c r="C212" s="31" t="s">
        <v>1249</v>
      </c>
      <c r="D212" s="31" t="s">
        <v>575</v>
      </c>
      <c r="E212" s="31" t="s">
        <v>573</v>
      </c>
      <c r="F212" s="86">
        <v>1302783</v>
      </c>
      <c r="G212" s="32">
        <v>1643.58</v>
      </c>
      <c r="H212" s="32" t="s">
        <v>860</v>
      </c>
      <c r="I212" s="74"/>
      <c r="J212" s="74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  <c r="AA212" s="74"/>
      <c r="AB212" s="74"/>
    </row>
    <row r="213" spans="1:28" ht="12.75" customHeight="1">
      <c r="A213" s="85">
        <v>45301</v>
      </c>
      <c r="B213" s="32" t="s">
        <v>976</v>
      </c>
      <c r="C213" s="31" t="s">
        <v>977</v>
      </c>
      <c r="D213" s="31" t="s">
        <v>1006</v>
      </c>
      <c r="E213" s="31" t="s">
        <v>573</v>
      </c>
      <c r="F213" s="86">
        <v>610800</v>
      </c>
      <c r="G213" s="32">
        <v>54</v>
      </c>
      <c r="H213" s="32" t="s">
        <v>860</v>
      </c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  <c r="AA213" s="74"/>
      <c r="AB213" s="74"/>
    </row>
    <row r="214" spans="1:28" ht="12.75" customHeight="1">
      <c r="A214" s="85">
        <v>45301</v>
      </c>
      <c r="B214" s="32" t="s">
        <v>959</v>
      </c>
      <c r="C214" s="31" t="s">
        <v>960</v>
      </c>
      <c r="D214" s="31" t="s">
        <v>875</v>
      </c>
      <c r="E214" s="31" t="s">
        <v>573</v>
      </c>
      <c r="F214" s="86">
        <v>78000</v>
      </c>
      <c r="G214" s="32">
        <v>35.25</v>
      </c>
      <c r="H214" s="32" t="s">
        <v>860</v>
      </c>
      <c r="I214" s="74"/>
      <c r="J214" s="74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  <c r="AA214" s="74"/>
      <c r="AB214" s="74"/>
    </row>
    <row r="215" spans="1:28" ht="12.75" customHeight="1">
      <c r="A215" s="85">
        <v>45301</v>
      </c>
      <c r="B215" s="32" t="s">
        <v>1058</v>
      </c>
      <c r="C215" s="31" t="s">
        <v>1059</v>
      </c>
      <c r="D215" s="31" t="s">
        <v>575</v>
      </c>
      <c r="E215" s="31" t="s">
        <v>573</v>
      </c>
      <c r="F215" s="86">
        <v>1285314</v>
      </c>
      <c r="G215" s="32">
        <v>115.48</v>
      </c>
      <c r="H215" s="32" t="s">
        <v>860</v>
      </c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  <c r="AA215" s="74"/>
      <c r="AB215" s="74"/>
    </row>
    <row r="216" spans="1:28" ht="12.75" customHeight="1">
      <c r="A216" s="85">
        <v>45301</v>
      </c>
      <c r="B216" s="32" t="s">
        <v>1060</v>
      </c>
      <c r="C216" s="31" t="s">
        <v>1061</v>
      </c>
      <c r="D216" s="31" t="s">
        <v>912</v>
      </c>
      <c r="E216" s="31" t="s">
        <v>573</v>
      </c>
      <c r="F216" s="86">
        <v>63945</v>
      </c>
      <c r="G216" s="32">
        <v>765.96</v>
      </c>
      <c r="H216" s="32" t="s">
        <v>860</v>
      </c>
      <c r="I216" s="74"/>
      <c r="J216" s="74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  <c r="AA216" s="74"/>
      <c r="AB216" s="74"/>
    </row>
    <row r="217" spans="1:28" ht="12.75" customHeight="1">
      <c r="A217" s="85">
        <v>45301</v>
      </c>
      <c r="B217" s="32" t="s">
        <v>1007</v>
      </c>
      <c r="C217" s="31" t="s">
        <v>1008</v>
      </c>
      <c r="D217" s="31" t="s">
        <v>978</v>
      </c>
      <c r="E217" s="31" t="s">
        <v>573</v>
      </c>
      <c r="F217" s="86">
        <v>49600</v>
      </c>
      <c r="G217" s="32">
        <v>188.78</v>
      </c>
      <c r="H217" s="32" t="s">
        <v>860</v>
      </c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  <c r="AA217" s="74"/>
      <c r="AB217" s="74"/>
    </row>
    <row r="218" spans="1:28" ht="12.75" customHeight="1">
      <c r="A218" s="85">
        <v>45301</v>
      </c>
      <c r="B218" s="32" t="s">
        <v>1250</v>
      </c>
      <c r="C218" s="31" t="s">
        <v>1251</v>
      </c>
      <c r="D218" s="31" t="s">
        <v>575</v>
      </c>
      <c r="E218" s="31" t="s">
        <v>573</v>
      </c>
      <c r="F218" s="86">
        <v>1215928</v>
      </c>
      <c r="G218" s="32">
        <v>51.12</v>
      </c>
      <c r="H218" s="32" t="s">
        <v>860</v>
      </c>
      <c r="I218" s="74"/>
      <c r="J218" s="74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  <c r="AA218" s="74"/>
      <c r="AB218" s="74"/>
    </row>
    <row r="219" spans="1:28" ht="12.75" customHeight="1">
      <c r="A219" s="85">
        <v>45301</v>
      </c>
      <c r="B219" s="32" t="s">
        <v>1250</v>
      </c>
      <c r="C219" s="31" t="s">
        <v>1251</v>
      </c>
      <c r="D219" s="31" t="s">
        <v>913</v>
      </c>
      <c r="E219" s="31" t="s">
        <v>573</v>
      </c>
      <c r="F219" s="86">
        <v>598998</v>
      </c>
      <c r="G219" s="32">
        <v>49.36</v>
      </c>
      <c r="H219" s="32" t="s">
        <v>860</v>
      </c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  <c r="AA219" s="74"/>
      <c r="AB219" s="74"/>
    </row>
    <row r="220" spans="1:28" ht="12.75" customHeight="1">
      <c r="A220" s="85">
        <v>45301</v>
      </c>
      <c r="B220" s="32" t="s">
        <v>1252</v>
      </c>
      <c r="C220" s="31" t="s">
        <v>1253</v>
      </c>
      <c r="D220" s="31" t="s">
        <v>575</v>
      </c>
      <c r="E220" s="31" t="s">
        <v>573</v>
      </c>
      <c r="F220" s="86">
        <v>2466547</v>
      </c>
      <c r="G220" s="32">
        <v>20.64</v>
      </c>
      <c r="H220" s="32" t="s">
        <v>860</v>
      </c>
      <c r="I220" s="74"/>
      <c r="J220" s="74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  <c r="AA220" s="74"/>
      <c r="AB220" s="74"/>
    </row>
    <row r="221" spans="1:28" ht="12.75" customHeight="1">
      <c r="A221" s="85">
        <v>45301</v>
      </c>
      <c r="B221" s="32" t="s">
        <v>1252</v>
      </c>
      <c r="C221" s="31" t="s">
        <v>1253</v>
      </c>
      <c r="D221" s="31" t="s">
        <v>878</v>
      </c>
      <c r="E221" s="31" t="s">
        <v>573</v>
      </c>
      <c r="F221" s="86">
        <v>1706441</v>
      </c>
      <c r="G221" s="32">
        <v>20.6</v>
      </c>
      <c r="H221" s="32" t="s">
        <v>860</v>
      </c>
      <c r="I221" s="74"/>
      <c r="J221" s="74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  <c r="AA221" s="74"/>
      <c r="AB221" s="74"/>
    </row>
    <row r="222" spans="1:28" ht="12.75" customHeight="1">
      <c r="A222" s="85">
        <v>45301</v>
      </c>
      <c r="B222" s="32" t="s">
        <v>1254</v>
      </c>
      <c r="C222" s="31" t="s">
        <v>1255</v>
      </c>
      <c r="D222" s="31" t="s">
        <v>1256</v>
      </c>
      <c r="E222" s="31" t="s">
        <v>573</v>
      </c>
      <c r="F222" s="86">
        <v>100334</v>
      </c>
      <c r="G222" s="32">
        <v>173.83</v>
      </c>
      <c r="H222" s="32" t="s">
        <v>860</v>
      </c>
      <c r="I222" s="74"/>
      <c r="J222" s="74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  <c r="AA222" s="74"/>
      <c r="AB222" s="74"/>
    </row>
    <row r="223" spans="1:28" ht="12.75" customHeight="1">
      <c r="A223" s="85">
        <v>45301</v>
      </c>
      <c r="B223" s="32" t="s">
        <v>1254</v>
      </c>
      <c r="C223" s="31" t="s">
        <v>1255</v>
      </c>
      <c r="D223" s="31" t="s">
        <v>900</v>
      </c>
      <c r="E223" s="31" t="s">
        <v>573</v>
      </c>
      <c r="F223" s="86">
        <v>573227</v>
      </c>
      <c r="G223" s="32">
        <v>174.58</v>
      </c>
      <c r="H223" s="32" t="s">
        <v>860</v>
      </c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  <c r="AA223" s="74"/>
      <c r="AB223" s="74"/>
    </row>
    <row r="224" spans="1:28" ht="12.75" customHeight="1">
      <c r="A224" s="85">
        <v>45301</v>
      </c>
      <c r="B224" s="32" t="s">
        <v>1254</v>
      </c>
      <c r="C224" s="31" t="s">
        <v>1255</v>
      </c>
      <c r="D224" s="31" t="s">
        <v>1193</v>
      </c>
      <c r="E224" s="31" t="s">
        <v>573</v>
      </c>
      <c r="F224" s="86">
        <v>225688</v>
      </c>
      <c r="G224" s="32">
        <v>174.92</v>
      </c>
      <c r="H224" s="32" t="s">
        <v>860</v>
      </c>
      <c r="I224" s="74"/>
      <c r="J224" s="74"/>
      <c r="K224" s="74"/>
      <c r="L224" s="74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  <c r="Y224" s="74"/>
      <c r="Z224" s="74"/>
      <c r="AA224" s="74"/>
      <c r="AB224" s="74"/>
    </row>
    <row r="225" spans="1:28" ht="12.75" customHeight="1">
      <c r="A225" s="85">
        <v>45301</v>
      </c>
      <c r="B225" s="32" t="s">
        <v>1254</v>
      </c>
      <c r="C225" s="31" t="s">
        <v>1255</v>
      </c>
      <c r="D225" s="31" t="s">
        <v>875</v>
      </c>
      <c r="E225" s="31" t="s">
        <v>573</v>
      </c>
      <c r="F225" s="86">
        <v>536633</v>
      </c>
      <c r="G225" s="32">
        <v>173.87</v>
      </c>
      <c r="H225" s="32" t="s">
        <v>860</v>
      </c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  <c r="AA225" s="74"/>
      <c r="AB225" s="74"/>
    </row>
    <row r="226" spans="1:28" ht="12.75" customHeight="1">
      <c r="A226" s="85">
        <v>45301</v>
      </c>
      <c r="B226" s="32" t="s">
        <v>1254</v>
      </c>
      <c r="C226" s="31" t="s">
        <v>1255</v>
      </c>
      <c r="D226" s="31" t="s">
        <v>1005</v>
      </c>
      <c r="E226" s="31" t="s">
        <v>573</v>
      </c>
      <c r="F226" s="86">
        <v>257982</v>
      </c>
      <c r="G226" s="32">
        <v>170.48</v>
      </c>
      <c r="H226" s="32" t="s">
        <v>860</v>
      </c>
      <c r="I226" s="74"/>
      <c r="J226" s="74"/>
      <c r="K226" s="74"/>
      <c r="L226" s="74"/>
      <c r="M226" s="74"/>
      <c r="N226" s="74"/>
      <c r="O226" s="74"/>
      <c r="P226" s="74"/>
      <c r="Q226" s="74"/>
      <c r="R226" s="74"/>
      <c r="S226" s="74"/>
      <c r="T226" s="74"/>
      <c r="U226" s="74"/>
      <c r="V226" s="74"/>
      <c r="W226" s="74"/>
      <c r="X226" s="74"/>
      <c r="Y226" s="74"/>
      <c r="Z226" s="74"/>
      <c r="AA226" s="74"/>
      <c r="AB226" s="74"/>
    </row>
    <row r="227" spans="1:28" ht="12.75" customHeight="1">
      <c r="A227" s="85">
        <v>45301</v>
      </c>
      <c r="B227" s="32" t="s">
        <v>1257</v>
      </c>
      <c r="C227" s="31" t="s">
        <v>1258</v>
      </c>
      <c r="D227" s="31" t="s">
        <v>875</v>
      </c>
      <c r="E227" s="31" t="s">
        <v>573</v>
      </c>
      <c r="F227" s="86">
        <v>3500000</v>
      </c>
      <c r="G227" s="32">
        <v>5.75</v>
      </c>
      <c r="H227" s="32" t="s">
        <v>860</v>
      </c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  <c r="AA227" s="74"/>
      <c r="AB227" s="74"/>
    </row>
    <row r="228" spans="1:28" ht="12.75" customHeight="1">
      <c r="A228" s="85">
        <v>45301</v>
      </c>
      <c r="B228" s="32" t="s">
        <v>1259</v>
      </c>
      <c r="C228" s="31" t="s">
        <v>1260</v>
      </c>
      <c r="D228" s="31" t="s">
        <v>575</v>
      </c>
      <c r="E228" s="31" t="s">
        <v>573</v>
      </c>
      <c r="F228" s="86">
        <v>133013</v>
      </c>
      <c r="G228" s="32">
        <v>1400.55</v>
      </c>
      <c r="H228" s="32" t="s">
        <v>860</v>
      </c>
      <c r="I228" s="74"/>
      <c r="J228" s="74"/>
      <c r="K228" s="74"/>
      <c r="L228" s="74"/>
      <c r="M228" s="74"/>
      <c r="N228" s="74"/>
      <c r="O228" s="74"/>
      <c r="P228" s="74"/>
      <c r="Q228" s="74"/>
      <c r="R228" s="74"/>
      <c r="S228" s="74"/>
      <c r="T228" s="74"/>
      <c r="U228" s="74"/>
      <c r="V228" s="74"/>
      <c r="W228" s="74"/>
      <c r="X228" s="74"/>
      <c r="Y228" s="74"/>
      <c r="Z228" s="74"/>
      <c r="AA228" s="74"/>
      <c r="AB228" s="74"/>
    </row>
    <row r="229" spans="1:28" ht="12.75" customHeight="1">
      <c r="A229" s="85">
        <v>45301</v>
      </c>
      <c r="B229" s="32" t="s">
        <v>1261</v>
      </c>
      <c r="C229" s="31" t="s">
        <v>1262</v>
      </c>
      <c r="D229" s="31" t="s">
        <v>913</v>
      </c>
      <c r="E229" s="31" t="s">
        <v>573</v>
      </c>
      <c r="F229" s="86">
        <v>129120</v>
      </c>
      <c r="G229" s="32">
        <v>80.3</v>
      </c>
      <c r="H229" s="32" t="s">
        <v>860</v>
      </c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  <c r="AA229" s="74"/>
      <c r="AB229" s="74"/>
    </row>
    <row r="230" spans="1:28" ht="12.75" customHeight="1">
      <c r="A230" s="85">
        <v>45301</v>
      </c>
      <c r="B230" s="32" t="s">
        <v>1263</v>
      </c>
      <c r="C230" s="31" t="s">
        <v>1264</v>
      </c>
      <c r="D230" s="31" t="s">
        <v>900</v>
      </c>
      <c r="E230" s="31" t="s">
        <v>573</v>
      </c>
      <c r="F230" s="86">
        <v>29000070</v>
      </c>
      <c r="G230" s="32">
        <v>11.38</v>
      </c>
      <c r="H230" s="32" t="s">
        <v>860</v>
      </c>
      <c r="I230" s="74"/>
      <c r="J230" s="74"/>
      <c r="K230" s="74"/>
      <c r="L230" s="74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4"/>
      <c r="Z230" s="74"/>
      <c r="AA230" s="74"/>
      <c r="AB230" s="74"/>
    </row>
    <row r="231" spans="1:28" ht="12.75" customHeight="1">
      <c r="A231" s="85">
        <v>45301</v>
      </c>
      <c r="B231" s="32" t="s">
        <v>1265</v>
      </c>
      <c r="C231" s="31" t="s">
        <v>1266</v>
      </c>
      <c r="D231" s="31" t="s">
        <v>575</v>
      </c>
      <c r="E231" s="31" t="s">
        <v>573</v>
      </c>
      <c r="F231" s="86">
        <v>1077565</v>
      </c>
      <c r="G231" s="32">
        <v>63.52</v>
      </c>
      <c r="H231" s="32" t="s">
        <v>860</v>
      </c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  <c r="AA231" s="74"/>
      <c r="AB231" s="74"/>
    </row>
    <row r="232" spans="1:28" ht="12.75" customHeight="1">
      <c r="A232" s="85">
        <v>45301</v>
      </c>
      <c r="B232" s="32" t="s">
        <v>1267</v>
      </c>
      <c r="C232" s="31" t="s">
        <v>1268</v>
      </c>
      <c r="D232" s="31" t="s">
        <v>1269</v>
      </c>
      <c r="E232" s="31" t="s">
        <v>573</v>
      </c>
      <c r="F232" s="86">
        <v>1054284</v>
      </c>
      <c r="G232" s="32">
        <v>31.06</v>
      </c>
      <c r="H232" s="32" t="s">
        <v>860</v>
      </c>
      <c r="I232" s="74"/>
      <c r="J232" s="74"/>
      <c r="K232" s="74"/>
      <c r="L232" s="74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74"/>
      <c r="Y232" s="74"/>
      <c r="Z232" s="74"/>
      <c r="AA232" s="74"/>
      <c r="AB232" s="74"/>
    </row>
    <row r="233" spans="1:28" ht="12.75" customHeight="1">
      <c r="A233" s="85">
        <v>45301</v>
      </c>
      <c r="B233" s="32" t="s">
        <v>1270</v>
      </c>
      <c r="C233" s="31" t="s">
        <v>1271</v>
      </c>
      <c r="D233" s="31" t="s">
        <v>1272</v>
      </c>
      <c r="E233" s="31" t="s">
        <v>573</v>
      </c>
      <c r="F233" s="86">
        <v>105389</v>
      </c>
      <c r="G233" s="32">
        <v>33.81</v>
      </c>
      <c r="H233" s="32" t="s">
        <v>860</v>
      </c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  <c r="AA233" s="74"/>
      <c r="AB233" s="74"/>
    </row>
    <row r="234" spans="1:28" ht="12.75" customHeight="1">
      <c r="A234" s="85">
        <v>45301</v>
      </c>
      <c r="B234" s="32" t="s">
        <v>1270</v>
      </c>
      <c r="C234" s="31" t="s">
        <v>1271</v>
      </c>
      <c r="D234" s="31" t="s">
        <v>963</v>
      </c>
      <c r="E234" s="31" t="s">
        <v>573</v>
      </c>
      <c r="F234" s="86">
        <v>1</v>
      </c>
      <c r="G234" s="32">
        <v>36.25</v>
      </c>
      <c r="H234" s="32" t="s">
        <v>860</v>
      </c>
      <c r="I234" s="74"/>
      <c r="J234" s="74"/>
      <c r="K234" s="74"/>
      <c r="L234" s="74"/>
      <c r="M234" s="74"/>
      <c r="N234" s="74"/>
      <c r="O234" s="74"/>
      <c r="P234" s="74"/>
      <c r="Q234" s="74"/>
      <c r="R234" s="74"/>
      <c r="S234" s="74"/>
      <c r="T234" s="74"/>
      <c r="U234" s="74"/>
      <c r="V234" s="74"/>
      <c r="W234" s="74"/>
      <c r="X234" s="74"/>
      <c r="Y234" s="74"/>
      <c r="Z234" s="74"/>
      <c r="AA234" s="74"/>
      <c r="AB234" s="74"/>
    </row>
    <row r="235" spans="1:28" ht="12.75" customHeight="1">
      <c r="A235" s="85">
        <v>45301</v>
      </c>
      <c r="B235" s="32" t="s">
        <v>1270</v>
      </c>
      <c r="C235" s="31" t="s">
        <v>1271</v>
      </c>
      <c r="D235" s="31" t="s">
        <v>1004</v>
      </c>
      <c r="E235" s="31" t="s">
        <v>573</v>
      </c>
      <c r="F235" s="86">
        <v>72650</v>
      </c>
      <c r="G235" s="32">
        <v>34.53</v>
      </c>
      <c r="H235" s="32" t="s">
        <v>860</v>
      </c>
      <c r="I235" s="74"/>
      <c r="J235" s="74"/>
      <c r="K235" s="74"/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4"/>
      <c r="Z235" s="74"/>
      <c r="AA235" s="74"/>
      <c r="AB235" s="74"/>
    </row>
    <row r="236" spans="1:28" ht="12.75" customHeight="1">
      <c r="A236" s="85">
        <v>45301</v>
      </c>
      <c r="B236" s="32" t="s">
        <v>1270</v>
      </c>
      <c r="C236" s="31" t="s">
        <v>1271</v>
      </c>
      <c r="D236" s="31" t="s">
        <v>1273</v>
      </c>
      <c r="E236" s="31" t="s">
        <v>573</v>
      </c>
      <c r="F236" s="86">
        <v>80173</v>
      </c>
      <c r="G236" s="32">
        <v>36.64</v>
      </c>
      <c r="H236" s="32" t="s">
        <v>860</v>
      </c>
      <c r="I236" s="74"/>
      <c r="J236" s="74"/>
      <c r="K236" s="74"/>
      <c r="L236" s="74"/>
      <c r="M236" s="74"/>
      <c r="N236" s="74"/>
      <c r="O236" s="74"/>
      <c r="P236" s="74"/>
      <c r="Q236" s="74"/>
      <c r="R236" s="74"/>
      <c r="S236" s="74"/>
      <c r="T236" s="74"/>
      <c r="U236" s="74"/>
      <c r="V236" s="74"/>
      <c r="W236" s="74"/>
      <c r="X236" s="74"/>
      <c r="Y236" s="74"/>
      <c r="Z236" s="74"/>
      <c r="AA236" s="74"/>
      <c r="AB236" s="74"/>
    </row>
    <row r="237" spans="1:28" ht="12.75" customHeight="1">
      <c r="A237" s="85">
        <v>45301</v>
      </c>
      <c r="B237" s="32" t="s">
        <v>1270</v>
      </c>
      <c r="C237" s="31" t="s">
        <v>1271</v>
      </c>
      <c r="D237" s="31" t="s">
        <v>1274</v>
      </c>
      <c r="E237" s="31" t="s">
        <v>573</v>
      </c>
      <c r="F237" s="86">
        <v>128086</v>
      </c>
      <c r="G237" s="32">
        <v>34.86</v>
      </c>
      <c r="H237" s="32" t="s">
        <v>860</v>
      </c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  <c r="AA237" s="74"/>
      <c r="AB237" s="74"/>
    </row>
    <row r="238" spans="1:28" ht="12.75" customHeight="1">
      <c r="A238" s="85">
        <v>45301</v>
      </c>
      <c r="B238" s="32" t="s">
        <v>1270</v>
      </c>
      <c r="C238" s="31" t="s">
        <v>1271</v>
      </c>
      <c r="D238" s="31" t="s">
        <v>1275</v>
      </c>
      <c r="E238" s="31" t="s">
        <v>573</v>
      </c>
      <c r="F238" s="86">
        <v>52751</v>
      </c>
      <c r="G238" s="32">
        <v>35.79</v>
      </c>
      <c r="H238" s="32" t="s">
        <v>860</v>
      </c>
      <c r="I238" s="74"/>
      <c r="J238" s="74"/>
      <c r="K238" s="74"/>
      <c r="L238" s="74"/>
      <c r="M238" s="74"/>
      <c r="N238" s="74"/>
      <c r="O238" s="74"/>
      <c r="P238" s="74"/>
      <c r="Q238" s="74"/>
      <c r="R238" s="74"/>
      <c r="S238" s="74"/>
      <c r="T238" s="74"/>
      <c r="U238" s="74"/>
      <c r="V238" s="74"/>
      <c r="W238" s="74"/>
      <c r="X238" s="74"/>
      <c r="Y238" s="74"/>
      <c r="Z238" s="74"/>
      <c r="AA238" s="74"/>
      <c r="AB238" s="74"/>
    </row>
    <row r="239" spans="1:28" ht="12.75" customHeight="1">
      <c r="A239" s="85">
        <v>45301</v>
      </c>
      <c r="B239" s="32" t="s">
        <v>1276</v>
      </c>
      <c r="C239" s="31" t="s">
        <v>1277</v>
      </c>
      <c r="D239" s="31" t="s">
        <v>1278</v>
      </c>
      <c r="E239" s="31" t="s">
        <v>573</v>
      </c>
      <c r="F239" s="86">
        <v>540000</v>
      </c>
      <c r="G239" s="32">
        <v>2.68</v>
      </c>
      <c r="H239" s="32" t="s">
        <v>860</v>
      </c>
      <c r="I239" s="74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  <c r="AA239" s="74"/>
      <c r="AB239" s="74"/>
    </row>
    <row r="240" spans="1:28" ht="12.75" customHeight="1">
      <c r="A240" s="85">
        <v>45301</v>
      </c>
      <c r="B240" s="32" t="s">
        <v>979</v>
      </c>
      <c r="C240" s="31" t="s">
        <v>980</v>
      </c>
      <c r="D240" s="31" t="s">
        <v>575</v>
      </c>
      <c r="E240" s="31" t="s">
        <v>573</v>
      </c>
      <c r="F240" s="86">
        <v>4209491</v>
      </c>
      <c r="G240" s="32">
        <v>42.09</v>
      </c>
      <c r="H240" s="32" t="s">
        <v>860</v>
      </c>
      <c r="I240" s="74"/>
      <c r="J240" s="74"/>
      <c r="K240" s="74"/>
      <c r="L240" s="74"/>
      <c r="M240" s="74"/>
      <c r="N240" s="74"/>
      <c r="O240" s="74"/>
      <c r="P240" s="74"/>
      <c r="Q240" s="74"/>
      <c r="R240" s="74"/>
      <c r="S240" s="74"/>
      <c r="T240" s="74"/>
      <c r="U240" s="74"/>
      <c r="V240" s="74"/>
      <c r="W240" s="74"/>
      <c r="X240" s="74"/>
      <c r="Y240" s="74"/>
      <c r="Z240" s="74"/>
      <c r="AA240" s="74"/>
      <c r="AB240" s="74"/>
    </row>
    <row r="241" spans="1:28" ht="12.75" customHeight="1">
      <c r="A241" s="85">
        <v>45301</v>
      </c>
      <c r="B241" s="32" t="s">
        <v>979</v>
      </c>
      <c r="C241" s="31" t="s">
        <v>980</v>
      </c>
      <c r="D241" s="31" t="s">
        <v>878</v>
      </c>
      <c r="E241" s="31" t="s">
        <v>573</v>
      </c>
      <c r="F241" s="86">
        <v>4005221</v>
      </c>
      <c r="G241" s="32">
        <v>41.68</v>
      </c>
      <c r="H241" s="32" t="s">
        <v>860</v>
      </c>
      <c r="I241" s="74"/>
      <c r="J241" s="74"/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  <c r="AA241" s="74"/>
      <c r="AB241" s="74"/>
    </row>
    <row r="242" spans="1:28" ht="12.75" customHeight="1">
      <c r="A242" s="85">
        <v>45301</v>
      </c>
      <c r="B242" s="32" t="s">
        <v>532</v>
      </c>
      <c r="C242" s="31" t="s">
        <v>1279</v>
      </c>
      <c r="D242" s="31" t="s">
        <v>575</v>
      </c>
      <c r="E242" s="31" t="s">
        <v>573</v>
      </c>
      <c r="F242" s="86">
        <v>763456</v>
      </c>
      <c r="G242" s="32">
        <v>1162.55</v>
      </c>
      <c r="H242" s="32" t="s">
        <v>860</v>
      </c>
      <c r="I242" s="74"/>
      <c r="J242" s="74"/>
      <c r="K242" s="74"/>
      <c r="L242" s="74"/>
      <c r="M242" s="74"/>
      <c r="N242" s="74"/>
      <c r="O242" s="74"/>
      <c r="P242" s="74"/>
      <c r="Q242" s="74"/>
      <c r="R242" s="74"/>
      <c r="S242" s="74"/>
      <c r="T242" s="74"/>
      <c r="U242" s="74"/>
      <c r="V242" s="74"/>
      <c r="W242" s="74"/>
      <c r="X242" s="74"/>
      <c r="Y242" s="74"/>
      <c r="Z242" s="74"/>
      <c r="AA242" s="74"/>
      <c r="AB242" s="74"/>
    </row>
    <row r="243" spans="1:28" ht="12.75" customHeight="1">
      <c r="A243" s="85">
        <v>45301</v>
      </c>
      <c r="B243" s="32" t="s">
        <v>1280</v>
      </c>
      <c r="C243" s="31" t="s">
        <v>1281</v>
      </c>
      <c r="D243" s="31" t="s">
        <v>1282</v>
      </c>
      <c r="E243" s="31" t="s">
        <v>573</v>
      </c>
      <c r="F243" s="86">
        <v>90000</v>
      </c>
      <c r="G243" s="32">
        <v>299.06</v>
      </c>
      <c r="H243" s="32" t="s">
        <v>860</v>
      </c>
      <c r="I243" s="74"/>
      <c r="J243" s="74"/>
      <c r="K243" s="74"/>
      <c r="L243" s="74"/>
      <c r="M243" s="74"/>
      <c r="N243" s="74"/>
      <c r="O243" s="74"/>
      <c r="P243" s="74"/>
      <c r="Q243" s="74"/>
      <c r="R243" s="74"/>
      <c r="S243" s="74"/>
      <c r="T243" s="74"/>
      <c r="U243" s="74"/>
      <c r="V243" s="74"/>
      <c r="W243" s="74"/>
      <c r="X243" s="74"/>
      <c r="Y243" s="74"/>
      <c r="Z243" s="74"/>
      <c r="AA243" s="74"/>
      <c r="AB243" s="74"/>
    </row>
    <row r="244" spans="1:28" ht="12.75" customHeight="1">
      <c r="A244" s="85">
        <v>45301</v>
      </c>
      <c r="B244" s="32" t="s">
        <v>531</v>
      </c>
      <c r="C244" s="31" t="s">
        <v>1283</v>
      </c>
      <c r="D244" s="31" t="s">
        <v>575</v>
      </c>
      <c r="E244" s="31" t="s">
        <v>573</v>
      </c>
      <c r="F244" s="86">
        <v>17198583</v>
      </c>
      <c r="G244" s="32">
        <v>62.48</v>
      </c>
      <c r="H244" s="32" t="s">
        <v>860</v>
      </c>
      <c r="I244" s="74"/>
      <c r="J244" s="74"/>
      <c r="K244" s="74"/>
      <c r="L244" s="74"/>
      <c r="M244" s="74"/>
      <c r="N244" s="74"/>
      <c r="O244" s="74"/>
      <c r="P244" s="74"/>
      <c r="Q244" s="74"/>
      <c r="R244" s="74"/>
      <c r="S244" s="74"/>
      <c r="T244" s="74"/>
      <c r="U244" s="74"/>
      <c r="V244" s="74"/>
      <c r="W244" s="74"/>
      <c r="X244" s="74"/>
      <c r="Y244" s="74"/>
      <c r="Z244" s="74"/>
      <c r="AA244" s="74"/>
      <c r="AB244" s="74"/>
    </row>
    <row r="245" spans="1:28" ht="12.75" customHeight="1">
      <c r="A245" s="85">
        <v>45301</v>
      </c>
      <c r="B245" s="32" t="s">
        <v>1284</v>
      </c>
      <c r="C245" s="31" t="s">
        <v>1285</v>
      </c>
      <c r="D245" s="31" t="s">
        <v>575</v>
      </c>
      <c r="E245" s="31" t="s">
        <v>573</v>
      </c>
      <c r="F245" s="86">
        <v>303280</v>
      </c>
      <c r="G245" s="32">
        <v>265.20999999999998</v>
      </c>
      <c r="H245" s="32" t="s">
        <v>860</v>
      </c>
      <c r="I245" s="74"/>
      <c r="J245" s="74"/>
      <c r="K245" s="74"/>
      <c r="L245" s="74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74"/>
      <c r="Y245" s="74"/>
      <c r="Z245" s="74"/>
      <c r="AA245" s="74"/>
      <c r="AB245" s="74"/>
    </row>
    <row r="246" spans="1:28" ht="12.75" customHeight="1">
      <c r="A246" s="85">
        <v>45301</v>
      </c>
      <c r="B246" s="32" t="s">
        <v>1286</v>
      </c>
      <c r="C246" s="31" t="s">
        <v>1287</v>
      </c>
      <c r="D246" s="31" t="s">
        <v>575</v>
      </c>
      <c r="E246" s="31" t="s">
        <v>573</v>
      </c>
      <c r="F246" s="86">
        <v>997200</v>
      </c>
      <c r="G246" s="32">
        <v>142.34</v>
      </c>
      <c r="H246" s="32" t="s">
        <v>860</v>
      </c>
      <c r="I246" s="74"/>
      <c r="J246" s="74"/>
      <c r="K246" s="74"/>
      <c r="L246" s="74"/>
      <c r="M246" s="74"/>
      <c r="N246" s="74"/>
      <c r="O246" s="74"/>
      <c r="P246" s="74"/>
      <c r="Q246" s="74"/>
      <c r="R246" s="74"/>
      <c r="S246" s="74"/>
      <c r="T246" s="74"/>
      <c r="U246" s="74"/>
      <c r="V246" s="74"/>
      <c r="W246" s="74"/>
      <c r="X246" s="74"/>
      <c r="Y246" s="74"/>
      <c r="Z246" s="74"/>
      <c r="AA246" s="74"/>
      <c r="AB246" s="74"/>
    </row>
    <row r="247" spans="1:28" ht="12.75" customHeight="1">
      <c r="A247" s="85">
        <v>45301</v>
      </c>
      <c r="B247" s="32" t="s">
        <v>1286</v>
      </c>
      <c r="C247" s="31" t="s">
        <v>1287</v>
      </c>
      <c r="D247" s="31" t="s">
        <v>878</v>
      </c>
      <c r="E247" s="31" t="s">
        <v>573</v>
      </c>
      <c r="F247" s="86">
        <v>293010</v>
      </c>
      <c r="G247" s="32">
        <v>141.85</v>
      </c>
      <c r="H247" s="32" t="s">
        <v>860</v>
      </c>
      <c r="I247" s="74"/>
      <c r="J247" s="74"/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  <c r="AA247" s="74"/>
      <c r="AB247" s="74"/>
    </row>
    <row r="248" spans="1:28" ht="12.75" customHeight="1">
      <c r="A248" s="85">
        <v>45301</v>
      </c>
      <c r="B248" s="32" t="s">
        <v>1286</v>
      </c>
      <c r="C248" s="31" t="s">
        <v>1287</v>
      </c>
      <c r="D248" s="31" t="s">
        <v>912</v>
      </c>
      <c r="E248" s="31" t="s">
        <v>573</v>
      </c>
      <c r="F248" s="86">
        <v>343270</v>
      </c>
      <c r="G248" s="32">
        <v>142.71</v>
      </c>
      <c r="H248" s="32" t="s">
        <v>860</v>
      </c>
      <c r="I248" s="74"/>
      <c r="J248" s="74"/>
      <c r="K248" s="74"/>
      <c r="L248" s="74"/>
      <c r="M248" s="74"/>
      <c r="N248" s="74"/>
      <c r="O248" s="74"/>
      <c r="P248" s="74"/>
      <c r="Q248" s="74"/>
      <c r="R248" s="74"/>
      <c r="S248" s="74"/>
      <c r="T248" s="74"/>
      <c r="U248" s="74"/>
      <c r="V248" s="74"/>
      <c r="W248" s="74"/>
      <c r="X248" s="74"/>
      <c r="Y248" s="74"/>
      <c r="Z248" s="74"/>
      <c r="AA248" s="74"/>
      <c r="AB248" s="74"/>
    </row>
    <row r="249" spans="1:28" ht="12.75" customHeight="1">
      <c r="A249" s="85">
        <v>45301</v>
      </c>
      <c r="B249" s="32" t="s">
        <v>1288</v>
      </c>
      <c r="C249" s="31" t="s">
        <v>1289</v>
      </c>
      <c r="D249" s="31" t="s">
        <v>575</v>
      </c>
      <c r="E249" s="31" t="s">
        <v>573</v>
      </c>
      <c r="F249" s="86">
        <v>400372</v>
      </c>
      <c r="G249" s="32">
        <v>299.57</v>
      </c>
      <c r="H249" s="32" t="s">
        <v>860</v>
      </c>
      <c r="I249" s="74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  <c r="AA249" s="74"/>
      <c r="AB249" s="74"/>
    </row>
    <row r="250" spans="1:28" ht="12.75" customHeight="1">
      <c r="A250" s="85">
        <v>45301</v>
      </c>
      <c r="B250" s="32" t="s">
        <v>1009</v>
      </c>
      <c r="C250" s="31" t="s">
        <v>1010</v>
      </c>
      <c r="D250" s="31" t="s">
        <v>1290</v>
      </c>
      <c r="E250" s="31" t="s">
        <v>573</v>
      </c>
      <c r="F250" s="86">
        <v>70000</v>
      </c>
      <c r="G250" s="32">
        <v>616.57000000000005</v>
      </c>
      <c r="H250" s="32" t="s">
        <v>860</v>
      </c>
      <c r="I250" s="74"/>
      <c r="J250" s="74"/>
      <c r="K250" s="74"/>
      <c r="L250" s="74"/>
      <c r="M250" s="74"/>
      <c r="N250" s="74"/>
      <c r="O250" s="74"/>
      <c r="P250" s="74"/>
      <c r="Q250" s="74"/>
      <c r="R250" s="74"/>
      <c r="S250" s="74"/>
      <c r="T250" s="74"/>
      <c r="U250" s="74"/>
      <c r="V250" s="74"/>
      <c r="W250" s="74"/>
      <c r="X250" s="74"/>
      <c r="Y250" s="74"/>
      <c r="Z250" s="74"/>
      <c r="AA250" s="74"/>
      <c r="AB250" s="74"/>
    </row>
    <row r="251" spans="1:28" ht="12.75" customHeight="1">
      <c r="A251" s="85">
        <v>45301</v>
      </c>
      <c r="B251" s="32" t="s">
        <v>1009</v>
      </c>
      <c r="C251" s="31" t="s">
        <v>1010</v>
      </c>
      <c r="D251" s="31" t="s">
        <v>900</v>
      </c>
      <c r="E251" s="31" t="s">
        <v>573</v>
      </c>
      <c r="F251" s="86">
        <v>100000</v>
      </c>
      <c r="G251" s="32">
        <v>622.91</v>
      </c>
      <c r="H251" s="32" t="s">
        <v>860</v>
      </c>
      <c r="I251" s="74"/>
      <c r="J251" s="74"/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  <c r="AA251" s="74"/>
      <c r="AB251" s="74"/>
    </row>
    <row r="252" spans="1:28" ht="12.75" customHeight="1">
      <c r="A252" s="85">
        <v>45301</v>
      </c>
      <c r="B252" s="32" t="s">
        <v>1009</v>
      </c>
      <c r="C252" s="31" t="s">
        <v>1010</v>
      </c>
      <c r="D252" s="31" t="s">
        <v>1291</v>
      </c>
      <c r="E252" s="31" t="s">
        <v>573</v>
      </c>
      <c r="F252" s="86">
        <v>100753</v>
      </c>
      <c r="G252" s="32">
        <v>615.63</v>
      </c>
      <c r="H252" s="32" t="s">
        <v>860</v>
      </c>
      <c r="I252" s="74"/>
      <c r="J252" s="74"/>
      <c r="K252" s="74"/>
      <c r="L252" s="74"/>
      <c r="M252" s="74"/>
      <c r="N252" s="74"/>
      <c r="O252" s="74"/>
      <c r="P252" s="74"/>
      <c r="Q252" s="74"/>
      <c r="R252" s="74"/>
      <c r="S252" s="74"/>
      <c r="T252" s="74"/>
      <c r="U252" s="74"/>
      <c r="V252" s="74"/>
      <c r="W252" s="74"/>
      <c r="X252" s="74"/>
      <c r="Y252" s="74"/>
      <c r="Z252" s="74"/>
      <c r="AA252" s="74"/>
      <c r="AB252" s="74"/>
    </row>
    <row r="253" spans="1:28" ht="12.75" customHeight="1">
      <c r="A253" s="85">
        <v>45301</v>
      </c>
      <c r="B253" s="32" t="s">
        <v>1009</v>
      </c>
      <c r="C253" s="31" t="s">
        <v>1010</v>
      </c>
      <c r="D253" s="31" t="s">
        <v>1001</v>
      </c>
      <c r="E253" s="31" t="s">
        <v>573</v>
      </c>
      <c r="F253" s="86">
        <v>100000</v>
      </c>
      <c r="G253" s="32">
        <v>621.04999999999995</v>
      </c>
      <c r="H253" s="32" t="s">
        <v>860</v>
      </c>
      <c r="I253" s="74"/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  <c r="AA253" s="74"/>
      <c r="AB253" s="74"/>
    </row>
    <row r="254" spans="1:28" ht="12.75" customHeight="1">
      <c r="A254" s="85">
        <v>45301</v>
      </c>
      <c r="B254" s="32" t="s">
        <v>1062</v>
      </c>
      <c r="C254" s="31" t="s">
        <v>1063</v>
      </c>
      <c r="D254" s="31" t="s">
        <v>575</v>
      </c>
      <c r="E254" s="31" t="s">
        <v>573</v>
      </c>
      <c r="F254" s="86">
        <v>1303053</v>
      </c>
      <c r="G254" s="32">
        <v>104.66</v>
      </c>
      <c r="H254" s="32" t="s">
        <v>860</v>
      </c>
      <c r="I254" s="74"/>
      <c r="J254" s="74"/>
      <c r="K254" s="74"/>
      <c r="L254" s="74"/>
      <c r="M254" s="74"/>
      <c r="N254" s="74"/>
      <c r="O254" s="74"/>
      <c r="P254" s="74"/>
      <c r="Q254" s="74"/>
      <c r="R254" s="74"/>
      <c r="S254" s="74"/>
      <c r="T254" s="74"/>
      <c r="U254" s="74"/>
      <c r="V254" s="74"/>
      <c r="W254" s="74"/>
      <c r="X254" s="74"/>
      <c r="Y254" s="74"/>
      <c r="Z254" s="74"/>
      <c r="AA254" s="74"/>
      <c r="AB254" s="74"/>
    </row>
    <row r="255" spans="1:28" ht="12.75" customHeight="1">
      <c r="A255" s="85">
        <v>45301</v>
      </c>
      <c r="B255" s="32" t="s">
        <v>1064</v>
      </c>
      <c r="C255" s="31" t="s">
        <v>1065</v>
      </c>
      <c r="D255" s="31" t="s">
        <v>1066</v>
      </c>
      <c r="E255" s="31" t="s">
        <v>573</v>
      </c>
      <c r="F255" s="86">
        <v>7705389</v>
      </c>
      <c r="G255" s="32">
        <v>1.77</v>
      </c>
      <c r="H255" s="32" t="s">
        <v>860</v>
      </c>
      <c r="I255" s="74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  <c r="AA255" s="74"/>
      <c r="AB255" s="74"/>
    </row>
    <row r="256" spans="1:28" ht="12.75" customHeight="1">
      <c r="A256" s="85">
        <v>45301</v>
      </c>
      <c r="B256" s="32" t="s">
        <v>1064</v>
      </c>
      <c r="C256" s="31" t="s">
        <v>1065</v>
      </c>
      <c r="D256" s="31" t="s">
        <v>1036</v>
      </c>
      <c r="E256" s="31" t="s">
        <v>573</v>
      </c>
      <c r="F256" s="86">
        <v>257836</v>
      </c>
      <c r="G256" s="32">
        <v>1.8</v>
      </c>
      <c r="H256" s="32" t="s">
        <v>860</v>
      </c>
      <c r="I256" s="74"/>
      <c r="J256" s="74"/>
      <c r="K256" s="74"/>
      <c r="L256" s="74"/>
      <c r="M256" s="74"/>
      <c r="N256" s="74"/>
      <c r="O256" s="74"/>
      <c r="P256" s="74"/>
      <c r="Q256" s="74"/>
      <c r="R256" s="74"/>
      <c r="S256" s="74"/>
      <c r="T256" s="74"/>
      <c r="U256" s="74"/>
      <c r="V256" s="74"/>
      <c r="W256" s="74"/>
      <c r="X256" s="74"/>
      <c r="Y256" s="74"/>
      <c r="Z256" s="74"/>
      <c r="AA256" s="74"/>
      <c r="AB256" s="74"/>
    </row>
    <row r="257" spans="1:28" ht="12.75" customHeight="1">
      <c r="A257" s="85">
        <v>45301</v>
      </c>
      <c r="B257" s="32" t="s">
        <v>1292</v>
      </c>
      <c r="C257" s="31" t="s">
        <v>1293</v>
      </c>
      <c r="D257" s="31" t="s">
        <v>1294</v>
      </c>
      <c r="E257" s="31" t="s">
        <v>573</v>
      </c>
      <c r="F257" s="86">
        <v>600000</v>
      </c>
      <c r="G257" s="32">
        <v>69.930000000000007</v>
      </c>
      <c r="H257" s="32" t="s">
        <v>860</v>
      </c>
      <c r="I257" s="74"/>
      <c r="J257" s="74"/>
      <c r="K257" s="74"/>
      <c r="L257" s="74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4"/>
      <c r="Z257" s="74"/>
      <c r="AA257" s="74"/>
      <c r="AB257" s="74"/>
    </row>
    <row r="258" spans="1:28" ht="12.75" customHeight="1">
      <c r="A258" s="85">
        <v>45301</v>
      </c>
      <c r="B258" s="32" t="s">
        <v>241</v>
      </c>
      <c r="C258" s="31" t="s">
        <v>1067</v>
      </c>
      <c r="D258" s="31" t="s">
        <v>575</v>
      </c>
      <c r="E258" s="31" t="s">
        <v>573</v>
      </c>
      <c r="F258" s="86">
        <v>6504650</v>
      </c>
      <c r="G258" s="32">
        <v>262.35000000000002</v>
      </c>
      <c r="H258" s="32" t="s">
        <v>860</v>
      </c>
      <c r="I258" s="74"/>
      <c r="J258" s="74"/>
      <c r="K258" s="74"/>
      <c r="L258" s="74"/>
      <c r="M258" s="74"/>
      <c r="N258" s="74"/>
      <c r="O258" s="74"/>
      <c r="P258" s="74"/>
      <c r="Q258" s="74"/>
      <c r="R258" s="74"/>
      <c r="S258" s="74"/>
      <c r="T258" s="74"/>
      <c r="U258" s="74"/>
      <c r="V258" s="74"/>
      <c r="W258" s="74"/>
      <c r="X258" s="74"/>
      <c r="Y258" s="74"/>
      <c r="Z258" s="74"/>
      <c r="AA258" s="74"/>
      <c r="AB258" s="74"/>
    </row>
    <row r="259" spans="1:28" ht="12.75" customHeight="1">
      <c r="A259" s="85">
        <v>45301</v>
      </c>
      <c r="B259" s="32" t="s">
        <v>737</v>
      </c>
      <c r="C259" s="31" t="s">
        <v>981</v>
      </c>
      <c r="D259" s="31" t="s">
        <v>878</v>
      </c>
      <c r="E259" s="31" t="s">
        <v>573</v>
      </c>
      <c r="F259" s="86">
        <v>4745193</v>
      </c>
      <c r="G259" s="32">
        <v>16.8</v>
      </c>
      <c r="H259" s="32" t="s">
        <v>860</v>
      </c>
      <c r="I259" s="74"/>
      <c r="J259" s="74"/>
      <c r="K259" s="74"/>
      <c r="L259" s="74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  <c r="Z259" s="74"/>
      <c r="AA259" s="74"/>
      <c r="AB259" s="74"/>
    </row>
    <row r="260" spans="1:28" ht="12.75" customHeight="1">
      <c r="A260" s="85">
        <v>45301</v>
      </c>
      <c r="B260" s="32" t="s">
        <v>737</v>
      </c>
      <c r="C260" s="31" t="s">
        <v>981</v>
      </c>
      <c r="D260" s="31" t="s">
        <v>575</v>
      </c>
      <c r="E260" s="31" t="s">
        <v>573</v>
      </c>
      <c r="F260" s="86">
        <v>3390685</v>
      </c>
      <c r="G260" s="32">
        <v>16.82</v>
      </c>
      <c r="H260" s="32" t="s">
        <v>860</v>
      </c>
      <c r="I260" s="74"/>
      <c r="J260" s="74"/>
      <c r="K260" s="74"/>
      <c r="L260" s="74"/>
      <c r="M260" s="74"/>
      <c r="N260" s="74"/>
      <c r="O260" s="74"/>
      <c r="P260" s="74"/>
      <c r="Q260" s="74"/>
      <c r="R260" s="74"/>
      <c r="S260" s="74"/>
      <c r="T260" s="74"/>
      <c r="U260" s="74"/>
      <c r="V260" s="74"/>
      <c r="W260" s="74"/>
      <c r="X260" s="74"/>
      <c r="Y260" s="74"/>
      <c r="Z260" s="74"/>
      <c r="AA260" s="74"/>
      <c r="AB260" s="74"/>
    </row>
    <row r="261" spans="1:28" ht="12.75" customHeight="1">
      <c r="A261" s="85">
        <v>45301</v>
      </c>
      <c r="B261" s="32" t="s">
        <v>1295</v>
      </c>
      <c r="C261" s="31" t="s">
        <v>1296</v>
      </c>
      <c r="D261" s="31" t="s">
        <v>575</v>
      </c>
      <c r="E261" s="31" t="s">
        <v>573</v>
      </c>
      <c r="F261" s="86">
        <v>154622</v>
      </c>
      <c r="G261" s="32">
        <v>218.24</v>
      </c>
      <c r="H261" s="32" t="s">
        <v>860</v>
      </c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  <c r="AA261" s="74"/>
      <c r="AB261" s="74"/>
    </row>
    <row r="262" spans="1:28" ht="12.75" customHeight="1">
      <c r="A262" s="85">
        <v>45301</v>
      </c>
      <c r="B262" s="32" t="s">
        <v>1187</v>
      </c>
      <c r="C262" s="31" t="s">
        <v>1188</v>
      </c>
      <c r="D262" s="31" t="s">
        <v>905</v>
      </c>
      <c r="E262" s="31" t="s">
        <v>574</v>
      </c>
      <c r="F262" s="86">
        <v>713</v>
      </c>
      <c r="G262" s="32">
        <v>102.61</v>
      </c>
      <c r="H262" s="32" t="s">
        <v>860</v>
      </c>
      <c r="I262" s="74"/>
      <c r="J262" s="74"/>
      <c r="K262" s="74"/>
      <c r="L262" s="74"/>
      <c r="M262" s="74"/>
      <c r="N262" s="74"/>
      <c r="O262" s="74"/>
      <c r="P262" s="74"/>
      <c r="Q262" s="74"/>
      <c r="R262" s="74"/>
      <c r="S262" s="74"/>
      <c r="T262" s="74"/>
      <c r="U262" s="74"/>
      <c r="V262" s="74"/>
      <c r="W262" s="74"/>
      <c r="X262" s="74"/>
      <c r="Y262" s="74"/>
      <c r="Z262" s="74"/>
      <c r="AA262" s="74"/>
      <c r="AB262" s="74"/>
    </row>
    <row r="263" spans="1:28" ht="12.75" customHeight="1">
      <c r="A263" s="85">
        <v>45301</v>
      </c>
      <c r="B263" s="32" t="s">
        <v>970</v>
      </c>
      <c r="C263" s="31" t="s">
        <v>971</v>
      </c>
      <c r="D263" s="31" t="s">
        <v>928</v>
      </c>
      <c r="E263" s="31" t="s">
        <v>574</v>
      </c>
      <c r="F263" s="86">
        <v>278874</v>
      </c>
      <c r="G263" s="32">
        <v>126.88</v>
      </c>
      <c r="H263" s="32" t="s">
        <v>860</v>
      </c>
      <c r="I263" s="74"/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4"/>
      <c r="Z263" s="74"/>
      <c r="AA263" s="74"/>
      <c r="AB263" s="74"/>
    </row>
    <row r="264" spans="1:28" ht="12.75" customHeight="1">
      <c r="A264" s="85">
        <v>45301</v>
      </c>
      <c r="B264" s="32" t="s">
        <v>1043</v>
      </c>
      <c r="C264" s="31" t="s">
        <v>1044</v>
      </c>
      <c r="D264" s="31" t="s">
        <v>875</v>
      </c>
      <c r="E264" s="31" t="s">
        <v>574</v>
      </c>
      <c r="F264" s="86">
        <v>1000000</v>
      </c>
      <c r="G264" s="32">
        <v>1.75</v>
      </c>
      <c r="H264" s="32" t="s">
        <v>860</v>
      </c>
      <c r="I264" s="74"/>
      <c r="J264" s="74"/>
      <c r="K264" s="74"/>
      <c r="L264" s="74"/>
      <c r="M264" s="74"/>
      <c r="N264" s="74"/>
      <c r="O264" s="74"/>
      <c r="P264" s="74"/>
      <c r="Q264" s="74"/>
      <c r="R264" s="74"/>
      <c r="S264" s="74"/>
      <c r="T264" s="74"/>
      <c r="U264" s="74"/>
      <c r="V264" s="74"/>
      <c r="W264" s="74"/>
      <c r="X264" s="74"/>
      <c r="Y264" s="74"/>
      <c r="Z264" s="74"/>
      <c r="AA264" s="74"/>
      <c r="AB264" s="74"/>
    </row>
    <row r="265" spans="1:28" ht="12.75" customHeight="1">
      <c r="A265" s="85">
        <v>45301</v>
      </c>
      <c r="B265" s="32" t="s">
        <v>1189</v>
      </c>
      <c r="C265" s="31" t="s">
        <v>1190</v>
      </c>
      <c r="D265" s="31" t="s">
        <v>575</v>
      </c>
      <c r="E265" s="31" t="s">
        <v>574</v>
      </c>
      <c r="F265" s="86">
        <v>387974</v>
      </c>
      <c r="G265" s="32">
        <v>247.19</v>
      </c>
      <c r="H265" s="32" t="s">
        <v>860</v>
      </c>
      <c r="I265" s="74"/>
      <c r="J265" s="74"/>
      <c r="K265" s="74"/>
      <c r="L265" s="74"/>
      <c r="M265" s="74"/>
      <c r="N265" s="74"/>
      <c r="O265" s="74"/>
      <c r="P265" s="74"/>
      <c r="Q265" s="74"/>
      <c r="R265" s="74"/>
      <c r="S265" s="74"/>
      <c r="T265" s="74"/>
      <c r="U265" s="74"/>
      <c r="V265" s="74"/>
      <c r="W265" s="74"/>
      <c r="X265" s="74"/>
      <c r="Y265" s="74"/>
      <c r="Z265" s="74"/>
      <c r="AA265" s="74"/>
      <c r="AB265" s="74"/>
    </row>
    <row r="266" spans="1:28" ht="12.75" customHeight="1">
      <c r="A266" s="85">
        <v>45301</v>
      </c>
      <c r="B266" s="32" t="s">
        <v>1297</v>
      </c>
      <c r="C266" s="31" t="s">
        <v>1298</v>
      </c>
      <c r="D266" s="31" t="s">
        <v>1299</v>
      </c>
      <c r="E266" s="31" t="s">
        <v>574</v>
      </c>
      <c r="F266" s="86">
        <v>13495</v>
      </c>
      <c r="G266" s="32">
        <v>2354.27</v>
      </c>
      <c r="H266" s="32" t="s">
        <v>860</v>
      </c>
      <c r="I266" s="74"/>
      <c r="J266" s="74"/>
      <c r="K266" s="74"/>
      <c r="L266" s="74"/>
      <c r="M266" s="74"/>
      <c r="N266" s="74"/>
      <c r="O266" s="74"/>
      <c r="P266" s="74"/>
      <c r="Q266" s="74"/>
      <c r="R266" s="74"/>
      <c r="S266" s="74"/>
      <c r="T266" s="74"/>
      <c r="U266" s="74"/>
      <c r="V266" s="74"/>
      <c r="W266" s="74"/>
      <c r="X266" s="74"/>
      <c r="Y266" s="74"/>
      <c r="Z266" s="74"/>
      <c r="AA266" s="74"/>
      <c r="AB266" s="74"/>
    </row>
    <row r="267" spans="1:28" ht="12.75" customHeight="1">
      <c r="A267" s="85">
        <v>45301</v>
      </c>
      <c r="B267" s="32" t="s">
        <v>1191</v>
      </c>
      <c r="C267" s="31" t="s">
        <v>1192</v>
      </c>
      <c r="D267" s="31" t="s">
        <v>1193</v>
      </c>
      <c r="E267" s="31" t="s">
        <v>574</v>
      </c>
      <c r="F267" s="86">
        <v>168538</v>
      </c>
      <c r="G267" s="32">
        <v>162.07</v>
      </c>
      <c r="H267" s="32" t="s">
        <v>860</v>
      </c>
      <c r="I267" s="74"/>
      <c r="J267" s="74"/>
      <c r="K267" s="74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  <c r="Z267" s="74"/>
      <c r="AA267" s="74"/>
      <c r="AB267" s="74"/>
    </row>
    <row r="268" spans="1:28" ht="12.75" customHeight="1">
      <c r="A268" s="85">
        <v>45301</v>
      </c>
      <c r="B268" s="32" t="s">
        <v>1191</v>
      </c>
      <c r="C268" s="31" t="s">
        <v>1192</v>
      </c>
      <c r="D268" s="31" t="s">
        <v>575</v>
      </c>
      <c r="E268" s="31" t="s">
        <v>574</v>
      </c>
      <c r="F268" s="86">
        <v>217221</v>
      </c>
      <c r="G268" s="32">
        <v>159.84</v>
      </c>
      <c r="H268" s="32" t="s">
        <v>860</v>
      </c>
      <c r="I268" s="74"/>
      <c r="J268" s="74"/>
      <c r="K268" s="74"/>
      <c r="L268" s="74"/>
      <c r="M268" s="74"/>
      <c r="N268" s="74"/>
      <c r="O268" s="74"/>
      <c r="P268" s="74"/>
      <c r="Q268" s="74"/>
      <c r="R268" s="74"/>
      <c r="S268" s="74"/>
      <c r="T268" s="74"/>
      <c r="U268" s="74"/>
      <c r="V268" s="74"/>
      <c r="W268" s="74"/>
      <c r="X268" s="74"/>
      <c r="Y268" s="74"/>
      <c r="Z268" s="74"/>
      <c r="AA268" s="74"/>
      <c r="AB268" s="74"/>
    </row>
    <row r="269" spans="1:28" ht="12.75" customHeight="1">
      <c r="A269" s="85">
        <v>45301</v>
      </c>
      <c r="B269" s="32" t="s">
        <v>1194</v>
      </c>
      <c r="C269" s="31" t="s">
        <v>1195</v>
      </c>
      <c r="D269" s="31" t="s">
        <v>575</v>
      </c>
      <c r="E269" s="31" t="s">
        <v>574</v>
      </c>
      <c r="F269" s="86">
        <v>471610</v>
      </c>
      <c r="G269" s="32">
        <v>533.66999999999996</v>
      </c>
      <c r="H269" s="32" t="s">
        <v>860</v>
      </c>
      <c r="I269" s="74"/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  <c r="AA269" s="74"/>
      <c r="AB269" s="74"/>
    </row>
    <row r="270" spans="1:28" ht="12.75" customHeight="1">
      <c r="A270" s="85">
        <v>45301</v>
      </c>
      <c r="B270" s="32" t="s">
        <v>1045</v>
      </c>
      <c r="C270" s="31" t="s">
        <v>1046</v>
      </c>
      <c r="D270" s="31" t="s">
        <v>1196</v>
      </c>
      <c r="E270" s="31" t="s">
        <v>574</v>
      </c>
      <c r="F270" s="86">
        <v>742793</v>
      </c>
      <c r="G270" s="32">
        <v>142.13999999999999</v>
      </c>
      <c r="H270" s="32" t="s">
        <v>860</v>
      </c>
      <c r="I270" s="74"/>
      <c r="J270" s="74"/>
      <c r="K270" s="74"/>
      <c r="L270" s="74"/>
      <c r="M270" s="74"/>
      <c r="N270" s="74"/>
      <c r="O270" s="74"/>
      <c r="P270" s="74"/>
      <c r="Q270" s="74"/>
      <c r="R270" s="74"/>
      <c r="S270" s="74"/>
      <c r="T270" s="74"/>
      <c r="U270" s="74"/>
      <c r="V270" s="74"/>
      <c r="W270" s="74"/>
      <c r="X270" s="74"/>
      <c r="Y270" s="74"/>
      <c r="Z270" s="74"/>
      <c r="AA270" s="74"/>
      <c r="AB270" s="74"/>
    </row>
    <row r="271" spans="1:28" ht="12.75" customHeight="1">
      <c r="A271" s="85">
        <v>45301</v>
      </c>
      <c r="B271" s="32" t="s">
        <v>999</v>
      </c>
      <c r="C271" s="31" t="s">
        <v>1000</v>
      </c>
      <c r="D271" s="31" t="s">
        <v>575</v>
      </c>
      <c r="E271" s="31" t="s">
        <v>574</v>
      </c>
      <c r="F271" s="86">
        <v>663830</v>
      </c>
      <c r="G271" s="32">
        <v>98.05</v>
      </c>
      <c r="H271" s="32" t="s">
        <v>860</v>
      </c>
      <c r="I271" s="74"/>
      <c r="J271" s="74"/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  <c r="AA271" s="74"/>
      <c r="AB271" s="74"/>
    </row>
    <row r="272" spans="1:28" ht="12.75" customHeight="1">
      <c r="A272" s="85">
        <v>45301</v>
      </c>
      <c r="B272" s="32" t="s">
        <v>1197</v>
      </c>
      <c r="C272" s="31" t="s">
        <v>1198</v>
      </c>
      <c r="D272" s="31" t="s">
        <v>1199</v>
      </c>
      <c r="E272" s="31" t="s">
        <v>574</v>
      </c>
      <c r="F272" s="86">
        <v>250870</v>
      </c>
      <c r="G272" s="32">
        <v>43.26</v>
      </c>
      <c r="H272" s="32" t="s">
        <v>860</v>
      </c>
      <c r="I272" s="74"/>
      <c r="J272" s="74"/>
      <c r="K272" s="74"/>
      <c r="L272" s="74"/>
      <c r="M272" s="74"/>
      <c r="N272" s="74"/>
      <c r="O272" s="74"/>
      <c r="P272" s="74"/>
      <c r="Q272" s="74"/>
      <c r="R272" s="74"/>
      <c r="S272" s="74"/>
      <c r="T272" s="74"/>
      <c r="U272" s="74"/>
      <c r="V272" s="74"/>
      <c r="W272" s="74"/>
      <c r="X272" s="74"/>
      <c r="Y272" s="74"/>
      <c r="Z272" s="74"/>
      <c r="AA272" s="74"/>
      <c r="AB272" s="74"/>
    </row>
    <row r="273" spans="1:28" ht="12.75" customHeight="1">
      <c r="A273" s="85">
        <v>45301</v>
      </c>
      <c r="B273" s="32" t="s">
        <v>1197</v>
      </c>
      <c r="C273" s="31" t="s">
        <v>1198</v>
      </c>
      <c r="D273" s="31" t="s">
        <v>900</v>
      </c>
      <c r="E273" s="31" t="s">
        <v>574</v>
      </c>
      <c r="F273" s="86">
        <v>75000</v>
      </c>
      <c r="G273" s="32">
        <v>43.3</v>
      </c>
      <c r="H273" s="32" t="s">
        <v>860</v>
      </c>
      <c r="I273" s="74"/>
      <c r="J273" s="74"/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  <c r="AA273" s="74"/>
      <c r="AB273" s="74"/>
    </row>
    <row r="274" spans="1:28" ht="12.75" customHeight="1">
      <c r="A274" s="85">
        <v>45301</v>
      </c>
      <c r="B274" s="32" t="s">
        <v>1197</v>
      </c>
      <c r="C274" s="31" t="s">
        <v>1198</v>
      </c>
      <c r="D274" s="31" t="s">
        <v>1004</v>
      </c>
      <c r="E274" s="31" t="s">
        <v>574</v>
      </c>
      <c r="F274" s="86">
        <v>26059</v>
      </c>
      <c r="G274" s="32">
        <v>41.27</v>
      </c>
      <c r="H274" s="32" t="s">
        <v>860</v>
      </c>
      <c r="I274" s="74"/>
      <c r="J274" s="74"/>
      <c r="K274" s="74"/>
      <c r="L274" s="74"/>
      <c r="M274" s="74"/>
      <c r="N274" s="74"/>
      <c r="O274" s="74"/>
      <c r="P274" s="74"/>
      <c r="Q274" s="74"/>
      <c r="R274" s="74"/>
      <c r="S274" s="74"/>
      <c r="T274" s="74"/>
      <c r="U274" s="74"/>
      <c r="V274" s="74"/>
      <c r="W274" s="74"/>
      <c r="X274" s="74"/>
      <c r="Y274" s="74"/>
      <c r="Z274" s="74"/>
      <c r="AA274" s="74"/>
      <c r="AB274" s="74"/>
    </row>
    <row r="275" spans="1:28" ht="12.75" customHeight="1">
      <c r="A275" s="85">
        <v>45301</v>
      </c>
      <c r="B275" s="32" t="s">
        <v>344</v>
      </c>
      <c r="C275" s="31" t="s">
        <v>1200</v>
      </c>
      <c r="D275" s="31" t="s">
        <v>912</v>
      </c>
      <c r="E275" s="31" t="s">
        <v>574</v>
      </c>
      <c r="F275" s="86">
        <v>10386030</v>
      </c>
      <c r="G275" s="32">
        <v>20.96</v>
      </c>
      <c r="H275" s="32" t="s">
        <v>860</v>
      </c>
      <c r="I275" s="74"/>
      <c r="J275" s="74"/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  <c r="AA275" s="74"/>
      <c r="AB275" s="74"/>
    </row>
    <row r="276" spans="1:28" ht="12.75" customHeight="1">
      <c r="A276" s="85">
        <v>45301</v>
      </c>
      <c r="B276" s="32" t="s">
        <v>1047</v>
      </c>
      <c r="C276" s="31" t="s">
        <v>1048</v>
      </c>
      <c r="D276" s="31" t="s">
        <v>575</v>
      </c>
      <c r="E276" s="31" t="s">
        <v>574</v>
      </c>
      <c r="F276" s="86">
        <v>383998</v>
      </c>
      <c r="G276" s="32">
        <v>367.64</v>
      </c>
      <c r="H276" s="32" t="s">
        <v>860</v>
      </c>
      <c r="I276" s="74"/>
      <c r="J276" s="74"/>
      <c r="K276" s="74"/>
      <c r="L276" s="74"/>
      <c r="M276" s="74"/>
      <c r="N276" s="74"/>
      <c r="O276" s="74"/>
      <c r="P276" s="74"/>
      <c r="Q276" s="74"/>
      <c r="R276" s="74"/>
      <c r="S276" s="74"/>
      <c r="T276" s="74"/>
      <c r="U276" s="74"/>
      <c r="V276" s="74"/>
      <c r="W276" s="74"/>
      <c r="X276" s="74"/>
      <c r="Y276" s="74"/>
      <c r="Z276" s="74"/>
      <c r="AA276" s="74"/>
      <c r="AB276" s="74"/>
    </row>
    <row r="277" spans="1:28" ht="12.75" customHeight="1">
      <c r="A277" s="85">
        <v>45301</v>
      </c>
      <c r="B277" s="32" t="s">
        <v>1201</v>
      </c>
      <c r="C277" s="31" t="s">
        <v>1202</v>
      </c>
      <c r="D277" s="31" t="s">
        <v>575</v>
      </c>
      <c r="E277" s="31" t="s">
        <v>574</v>
      </c>
      <c r="F277" s="86">
        <v>148366</v>
      </c>
      <c r="G277" s="32">
        <v>492.5</v>
      </c>
      <c r="H277" s="32" t="s">
        <v>860</v>
      </c>
      <c r="I277" s="74"/>
      <c r="J277" s="74"/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  <c r="AA277" s="74"/>
      <c r="AB277" s="74"/>
    </row>
    <row r="278" spans="1:28" ht="12.75" customHeight="1">
      <c r="A278" s="85">
        <v>45301</v>
      </c>
      <c r="B278" s="32" t="s">
        <v>1203</v>
      </c>
      <c r="C278" s="31" t="s">
        <v>1204</v>
      </c>
      <c r="D278" s="31" t="s">
        <v>1300</v>
      </c>
      <c r="E278" s="31" t="s">
        <v>574</v>
      </c>
      <c r="F278" s="86">
        <v>316000</v>
      </c>
      <c r="G278" s="32">
        <v>101.57</v>
      </c>
      <c r="H278" s="32" t="s">
        <v>860</v>
      </c>
      <c r="I278" s="74"/>
      <c r="J278" s="74"/>
      <c r="K278" s="74"/>
      <c r="L278" s="74"/>
      <c r="M278" s="74"/>
      <c r="N278" s="74"/>
      <c r="O278" s="74"/>
      <c r="P278" s="74"/>
      <c r="Q278" s="74"/>
      <c r="R278" s="74"/>
      <c r="S278" s="74"/>
      <c r="T278" s="74"/>
      <c r="U278" s="74"/>
      <c r="V278" s="74"/>
      <c r="W278" s="74"/>
      <c r="X278" s="74"/>
      <c r="Y278" s="74"/>
      <c r="Z278" s="74"/>
      <c r="AA278" s="74"/>
      <c r="AB278" s="74"/>
    </row>
    <row r="279" spans="1:28" ht="12.75" customHeight="1">
      <c r="A279" s="85">
        <v>45301</v>
      </c>
      <c r="B279" s="32" t="s">
        <v>1203</v>
      </c>
      <c r="C279" s="31" t="s">
        <v>1204</v>
      </c>
      <c r="D279" s="31" t="s">
        <v>904</v>
      </c>
      <c r="E279" s="31" t="s">
        <v>574</v>
      </c>
      <c r="F279" s="86">
        <v>260000</v>
      </c>
      <c r="G279" s="32">
        <v>108.41</v>
      </c>
      <c r="H279" s="32" t="s">
        <v>860</v>
      </c>
      <c r="I279" s="74"/>
      <c r="J279" s="74"/>
      <c r="K279" s="74"/>
      <c r="L279" s="74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74"/>
      <c r="X279" s="74"/>
      <c r="Y279" s="74"/>
      <c r="Z279" s="74"/>
      <c r="AA279" s="74"/>
      <c r="AB279" s="74"/>
    </row>
    <row r="280" spans="1:28" ht="12.75" customHeight="1">
      <c r="A280" s="85">
        <v>45301</v>
      </c>
      <c r="B280" s="32" t="s">
        <v>364</v>
      </c>
      <c r="C280" s="31" t="s">
        <v>1208</v>
      </c>
      <c r="D280" s="31" t="s">
        <v>575</v>
      </c>
      <c r="E280" s="31" t="s">
        <v>574</v>
      </c>
      <c r="F280" s="86">
        <v>1642520</v>
      </c>
      <c r="G280" s="32">
        <v>735.72</v>
      </c>
      <c r="H280" s="32" t="s">
        <v>860</v>
      </c>
      <c r="I280" s="74"/>
      <c r="J280" s="74"/>
      <c r="K280" s="74"/>
      <c r="L280" s="74"/>
      <c r="M280" s="74"/>
      <c r="N280" s="74"/>
      <c r="O280" s="74"/>
      <c r="P280" s="74"/>
      <c r="Q280" s="74"/>
      <c r="R280" s="74"/>
      <c r="S280" s="74"/>
      <c r="T280" s="74"/>
      <c r="U280" s="74"/>
      <c r="V280" s="74"/>
      <c r="W280" s="74"/>
      <c r="X280" s="74"/>
      <c r="Y280" s="74"/>
      <c r="Z280" s="74"/>
      <c r="AA280" s="74"/>
      <c r="AB280" s="74"/>
    </row>
    <row r="281" spans="1:28" ht="12.75" customHeight="1">
      <c r="A281" s="85">
        <v>45301</v>
      </c>
      <c r="B281" s="32" t="s">
        <v>1049</v>
      </c>
      <c r="C281" s="31" t="s">
        <v>1050</v>
      </c>
      <c r="D281" s="31" t="s">
        <v>878</v>
      </c>
      <c r="E281" s="31" t="s">
        <v>574</v>
      </c>
      <c r="F281" s="86">
        <v>2242230</v>
      </c>
      <c r="G281" s="32">
        <v>65.28</v>
      </c>
      <c r="H281" s="32" t="s">
        <v>860</v>
      </c>
      <c r="I281" s="74"/>
      <c r="J281" s="74"/>
      <c r="K281" s="74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74"/>
      <c r="Z281" s="74"/>
      <c r="AA281" s="74"/>
      <c r="AB281" s="74"/>
    </row>
    <row r="282" spans="1:28" ht="12.75" customHeight="1">
      <c r="A282" s="85">
        <v>45301</v>
      </c>
      <c r="B282" s="32" t="s">
        <v>1049</v>
      </c>
      <c r="C282" s="31" t="s">
        <v>1050</v>
      </c>
      <c r="D282" s="31" t="s">
        <v>912</v>
      </c>
      <c r="E282" s="31" t="s">
        <v>574</v>
      </c>
      <c r="F282" s="86">
        <v>1847457</v>
      </c>
      <c r="G282" s="32">
        <v>65.260000000000005</v>
      </c>
      <c r="H282" s="32" t="s">
        <v>860</v>
      </c>
      <c r="I282" s="74"/>
      <c r="J282" s="74"/>
      <c r="K282" s="74"/>
      <c r="L282" s="74"/>
      <c r="M282" s="74"/>
      <c r="N282" s="74"/>
      <c r="O282" s="74"/>
      <c r="P282" s="74"/>
      <c r="Q282" s="74"/>
      <c r="R282" s="74"/>
      <c r="S282" s="74"/>
      <c r="T282" s="74"/>
      <c r="U282" s="74"/>
      <c r="V282" s="74"/>
      <c r="W282" s="74"/>
      <c r="X282" s="74"/>
      <c r="Y282" s="74"/>
      <c r="Z282" s="74"/>
      <c r="AA282" s="74"/>
      <c r="AB282" s="74"/>
    </row>
    <row r="283" spans="1:28" ht="12.75" customHeight="1">
      <c r="A283" s="85">
        <v>45301</v>
      </c>
      <c r="B283" s="32" t="s">
        <v>1049</v>
      </c>
      <c r="C283" s="31" t="s">
        <v>1050</v>
      </c>
      <c r="D283" s="31" t="s">
        <v>575</v>
      </c>
      <c r="E283" s="31" t="s">
        <v>574</v>
      </c>
      <c r="F283" s="86">
        <v>4022781</v>
      </c>
      <c r="G283" s="32">
        <v>65.260000000000005</v>
      </c>
      <c r="H283" s="32" t="s">
        <v>860</v>
      </c>
      <c r="I283" s="74"/>
      <c r="J283" s="74"/>
      <c r="K283" s="74"/>
      <c r="L283" s="74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  <c r="Y283" s="74"/>
      <c r="Z283" s="74"/>
      <c r="AA283" s="74"/>
      <c r="AB283" s="74"/>
    </row>
    <row r="284" spans="1:28" ht="12.75" customHeight="1">
      <c r="A284" s="85">
        <v>45301</v>
      </c>
      <c r="B284" s="32" t="s">
        <v>105</v>
      </c>
      <c r="C284" s="31" t="s">
        <v>1209</v>
      </c>
      <c r="D284" s="31" t="s">
        <v>878</v>
      </c>
      <c r="E284" s="31" t="s">
        <v>574</v>
      </c>
      <c r="F284" s="86">
        <v>1385462</v>
      </c>
      <c r="G284" s="32">
        <v>149.16999999999999</v>
      </c>
      <c r="H284" s="32" t="s">
        <v>860</v>
      </c>
      <c r="I284" s="74"/>
      <c r="J284" s="74"/>
      <c r="K284" s="74"/>
      <c r="L284" s="74"/>
      <c r="M284" s="74"/>
      <c r="N284" s="74"/>
      <c r="O284" s="74"/>
      <c r="P284" s="74"/>
      <c r="Q284" s="74"/>
      <c r="R284" s="74"/>
      <c r="S284" s="74"/>
      <c r="T284" s="74"/>
      <c r="U284" s="74"/>
      <c r="V284" s="74"/>
      <c r="W284" s="74"/>
      <c r="X284" s="74"/>
      <c r="Y284" s="74"/>
      <c r="Z284" s="74"/>
      <c r="AA284" s="74"/>
      <c r="AB284" s="74"/>
    </row>
    <row r="285" spans="1:28" ht="12.75" customHeight="1">
      <c r="A285" s="85">
        <v>45301</v>
      </c>
      <c r="B285" s="32" t="s">
        <v>1210</v>
      </c>
      <c r="C285" s="31" t="s">
        <v>1211</v>
      </c>
      <c r="D285" s="31" t="s">
        <v>878</v>
      </c>
      <c r="E285" s="31" t="s">
        <v>574</v>
      </c>
      <c r="F285" s="86">
        <v>2856258</v>
      </c>
      <c r="G285" s="32">
        <v>66.72</v>
      </c>
      <c r="H285" s="32" t="s">
        <v>860</v>
      </c>
      <c r="I285" s="74"/>
      <c r="J285" s="74"/>
      <c r="K285" s="74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74"/>
      <c r="Z285" s="74"/>
      <c r="AA285" s="74"/>
      <c r="AB285" s="74"/>
    </row>
    <row r="286" spans="1:28" ht="12.75" customHeight="1">
      <c r="A286" s="85">
        <v>45301</v>
      </c>
      <c r="B286" s="32" t="s">
        <v>1210</v>
      </c>
      <c r="C286" s="31" t="s">
        <v>1211</v>
      </c>
      <c r="D286" s="31" t="s">
        <v>575</v>
      </c>
      <c r="E286" s="31" t="s">
        <v>574</v>
      </c>
      <c r="F286" s="86">
        <v>3579627</v>
      </c>
      <c r="G286" s="32">
        <v>66.900000000000006</v>
      </c>
      <c r="H286" s="32" t="s">
        <v>860</v>
      </c>
      <c r="I286" s="74"/>
      <c r="J286" s="74"/>
      <c r="K286" s="74"/>
      <c r="L286" s="74"/>
      <c r="M286" s="74"/>
      <c r="N286" s="74"/>
      <c r="O286" s="74"/>
      <c r="P286" s="74"/>
      <c r="Q286" s="74"/>
      <c r="R286" s="74"/>
      <c r="S286" s="74"/>
      <c r="T286" s="74"/>
      <c r="U286" s="74"/>
      <c r="V286" s="74"/>
      <c r="W286" s="74"/>
      <c r="X286" s="74"/>
      <c r="Y286" s="74"/>
      <c r="Z286" s="74"/>
      <c r="AA286" s="74"/>
      <c r="AB286" s="74"/>
    </row>
    <row r="287" spans="1:28" ht="12.75" customHeight="1">
      <c r="A287" s="85">
        <v>45301</v>
      </c>
      <c r="B287" s="32" t="s">
        <v>953</v>
      </c>
      <c r="C287" s="31" t="s">
        <v>954</v>
      </c>
      <c r="D287" s="31" t="s">
        <v>1301</v>
      </c>
      <c r="E287" s="31" t="s">
        <v>574</v>
      </c>
      <c r="F287" s="86">
        <v>11964000</v>
      </c>
      <c r="G287" s="32">
        <v>9.6199999999999992</v>
      </c>
      <c r="H287" s="32" t="s">
        <v>860</v>
      </c>
      <c r="I287" s="74"/>
      <c r="J287" s="74"/>
      <c r="K287" s="74"/>
      <c r="L287" s="74"/>
      <c r="M287" s="74"/>
      <c r="N287" s="74"/>
      <c r="O287" s="74"/>
      <c r="P287" s="74"/>
      <c r="Q287" s="74"/>
      <c r="R287" s="74"/>
      <c r="S287" s="74"/>
      <c r="T287" s="74"/>
      <c r="U287" s="74"/>
      <c r="V287" s="74"/>
      <c r="W287" s="74"/>
      <c r="X287" s="74"/>
      <c r="Y287" s="74"/>
      <c r="Z287" s="74"/>
      <c r="AA287" s="74"/>
      <c r="AB287" s="74"/>
    </row>
    <row r="288" spans="1:28" ht="12.75" customHeight="1">
      <c r="A288" s="85">
        <v>45301</v>
      </c>
      <c r="B288" s="32" t="s">
        <v>953</v>
      </c>
      <c r="C288" s="31" t="s">
        <v>954</v>
      </c>
      <c r="D288" s="31" t="s">
        <v>1302</v>
      </c>
      <c r="E288" s="31" t="s">
        <v>574</v>
      </c>
      <c r="F288" s="86">
        <v>1545349</v>
      </c>
      <c r="G288" s="32">
        <v>9.64</v>
      </c>
      <c r="H288" s="32" t="s">
        <v>860</v>
      </c>
      <c r="I288" s="74"/>
      <c r="J288" s="74"/>
      <c r="K288" s="74"/>
      <c r="L288" s="74"/>
      <c r="M288" s="74"/>
      <c r="N288" s="74"/>
      <c r="O288" s="74"/>
      <c r="P288" s="74"/>
      <c r="Q288" s="74"/>
      <c r="R288" s="74"/>
      <c r="S288" s="74"/>
      <c r="T288" s="74"/>
      <c r="U288" s="74"/>
      <c r="V288" s="74"/>
      <c r="W288" s="74"/>
      <c r="X288" s="74"/>
      <c r="Y288" s="74"/>
      <c r="Z288" s="74"/>
      <c r="AA288" s="74"/>
      <c r="AB288" s="74"/>
    </row>
    <row r="289" spans="1:28" ht="12.75" customHeight="1">
      <c r="A289" s="85">
        <v>45301</v>
      </c>
      <c r="B289" s="32" t="s">
        <v>953</v>
      </c>
      <c r="C289" s="31" t="s">
        <v>954</v>
      </c>
      <c r="D289" s="31" t="s">
        <v>875</v>
      </c>
      <c r="E289" s="31" t="s">
        <v>574</v>
      </c>
      <c r="F289" s="86">
        <v>1797293</v>
      </c>
      <c r="G289" s="32">
        <v>9.83</v>
      </c>
      <c r="H289" s="32" t="s">
        <v>860</v>
      </c>
      <c r="I289" s="74"/>
      <c r="J289" s="74"/>
      <c r="K289" s="74"/>
      <c r="L289" s="74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  <c r="Y289" s="74"/>
      <c r="Z289" s="74"/>
      <c r="AA289" s="74"/>
      <c r="AB289" s="74"/>
    </row>
    <row r="290" spans="1:28" ht="12.75" customHeight="1">
      <c r="A290" s="85">
        <v>45301</v>
      </c>
      <c r="B290" s="32" t="s">
        <v>972</v>
      </c>
      <c r="C290" s="31" t="s">
        <v>973</v>
      </c>
      <c r="D290" s="31" t="s">
        <v>878</v>
      </c>
      <c r="E290" s="31" t="s">
        <v>574</v>
      </c>
      <c r="F290" s="86">
        <v>29384329</v>
      </c>
      <c r="G290" s="32">
        <v>23.38</v>
      </c>
      <c r="H290" s="32" t="s">
        <v>860</v>
      </c>
      <c r="I290" s="74"/>
      <c r="J290" s="74"/>
      <c r="K290" s="74"/>
      <c r="L290" s="74"/>
      <c r="M290" s="74"/>
      <c r="N290" s="74"/>
      <c r="O290" s="74"/>
      <c r="P290" s="74"/>
      <c r="Q290" s="74"/>
      <c r="R290" s="74"/>
      <c r="S290" s="74"/>
      <c r="T290" s="74"/>
      <c r="U290" s="74"/>
      <c r="V290" s="74"/>
      <c r="W290" s="74"/>
      <c r="X290" s="74"/>
      <c r="Y290" s="74"/>
      <c r="Z290" s="74"/>
      <c r="AA290" s="74"/>
      <c r="AB290" s="74"/>
    </row>
    <row r="291" spans="1:28" ht="12.75" customHeight="1">
      <c r="A291" s="85">
        <v>45301</v>
      </c>
      <c r="B291" s="32" t="s">
        <v>972</v>
      </c>
      <c r="C291" s="31" t="s">
        <v>973</v>
      </c>
      <c r="D291" s="31" t="s">
        <v>575</v>
      </c>
      <c r="E291" s="31" t="s">
        <v>574</v>
      </c>
      <c r="F291" s="86">
        <v>18428071</v>
      </c>
      <c r="G291" s="32">
        <v>23.35</v>
      </c>
      <c r="H291" s="32" t="s">
        <v>860</v>
      </c>
      <c r="I291" s="74"/>
      <c r="J291" s="74"/>
      <c r="K291" s="74"/>
      <c r="L291" s="74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  <c r="Y291" s="74"/>
      <c r="Z291" s="74"/>
      <c r="AA291" s="74"/>
      <c r="AB291" s="74"/>
    </row>
    <row r="292" spans="1:28" ht="12.75" customHeight="1">
      <c r="A292" s="85">
        <v>45301</v>
      </c>
      <c r="B292" s="32" t="s">
        <v>972</v>
      </c>
      <c r="C292" s="31" t="s">
        <v>973</v>
      </c>
      <c r="D292" s="31" t="s">
        <v>905</v>
      </c>
      <c r="E292" s="31" t="s">
        <v>574</v>
      </c>
      <c r="F292" s="86">
        <v>6226551</v>
      </c>
      <c r="G292" s="32">
        <v>23.61</v>
      </c>
      <c r="H292" s="32" t="s">
        <v>860</v>
      </c>
      <c r="I292" s="74"/>
      <c r="J292" s="74"/>
      <c r="K292" s="74"/>
      <c r="L292" s="74"/>
      <c r="M292" s="74"/>
      <c r="N292" s="74"/>
      <c r="O292" s="74"/>
      <c r="P292" s="74"/>
      <c r="Q292" s="74"/>
      <c r="R292" s="74"/>
      <c r="S292" s="74"/>
      <c r="T292" s="74"/>
      <c r="U292" s="74"/>
      <c r="V292" s="74"/>
      <c r="W292" s="74"/>
      <c r="X292" s="74"/>
      <c r="Y292" s="74"/>
      <c r="Z292" s="74"/>
      <c r="AA292" s="74"/>
      <c r="AB292" s="74"/>
    </row>
    <row r="293" spans="1:28" ht="12.75" customHeight="1">
      <c r="A293" s="85">
        <v>45301</v>
      </c>
      <c r="B293" s="32" t="s">
        <v>1212</v>
      </c>
      <c r="C293" s="31" t="s">
        <v>1213</v>
      </c>
      <c r="D293" s="31" t="s">
        <v>575</v>
      </c>
      <c r="E293" s="31" t="s">
        <v>574</v>
      </c>
      <c r="F293" s="86">
        <v>323599</v>
      </c>
      <c r="G293" s="32">
        <v>223</v>
      </c>
      <c r="H293" s="32" t="s">
        <v>860</v>
      </c>
      <c r="I293" s="74"/>
      <c r="J293" s="74"/>
      <c r="K293" s="74"/>
      <c r="L293" s="74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  <c r="Y293" s="74"/>
      <c r="Z293" s="74"/>
      <c r="AA293" s="74"/>
      <c r="AB293" s="74"/>
    </row>
    <row r="294" spans="1:28" ht="12.75" customHeight="1">
      <c r="A294" s="85">
        <v>45301</v>
      </c>
      <c r="B294" s="32" t="s">
        <v>1214</v>
      </c>
      <c r="C294" s="31" t="s">
        <v>1215</v>
      </c>
      <c r="D294" s="31" t="s">
        <v>575</v>
      </c>
      <c r="E294" s="31" t="s">
        <v>574</v>
      </c>
      <c r="F294" s="86">
        <v>566653</v>
      </c>
      <c r="G294" s="32">
        <v>80.25</v>
      </c>
      <c r="H294" s="32" t="s">
        <v>860</v>
      </c>
      <c r="I294" s="74"/>
      <c r="J294" s="74"/>
      <c r="K294" s="74"/>
      <c r="L294" s="74"/>
      <c r="M294" s="74"/>
      <c r="N294" s="74"/>
      <c r="O294" s="74"/>
      <c r="P294" s="74"/>
      <c r="Q294" s="74"/>
      <c r="R294" s="74"/>
      <c r="S294" s="74"/>
      <c r="T294" s="74"/>
      <c r="U294" s="74"/>
      <c r="V294" s="74"/>
      <c r="W294" s="74"/>
      <c r="X294" s="74"/>
      <c r="Y294" s="74"/>
      <c r="Z294" s="74"/>
      <c r="AA294" s="74"/>
      <c r="AB294" s="74"/>
    </row>
    <row r="295" spans="1:28" ht="12.75" customHeight="1">
      <c r="A295" s="85">
        <v>45301</v>
      </c>
      <c r="B295" s="32" t="s">
        <v>750</v>
      </c>
      <c r="C295" s="31" t="s">
        <v>1216</v>
      </c>
      <c r="D295" s="31" t="s">
        <v>575</v>
      </c>
      <c r="E295" s="31" t="s">
        <v>574</v>
      </c>
      <c r="F295" s="86">
        <v>439385</v>
      </c>
      <c r="G295" s="32">
        <v>481.93</v>
      </c>
      <c r="H295" s="32" t="s">
        <v>860</v>
      </c>
      <c r="I295" s="74"/>
      <c r="J295" s="74"/>
      <c r="K295" s="74"/>
      <c r="L295" s="74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  <c r="Y295" s="74"/>
      <c r="Z295" s="74"/>
      <c r="AA295" s="74"/>
      <c r="AB295" s="74"/>
    </row>
    <row r="296" spans="1:28" ht="12.75" customHeight="1">
      <c r="A296" s="85">
        <v>45301</v>
      </c>
      <c r="B296" s="32" t="s">
        <v>1303</v>
      </c>
      <c r="C296" s="31" t="s">
        <v>1304</v>
      </c>
      <c r="D296" s="31" t="s">
        <v>1305</v>
      </c>
      <c r="E296" s="31" t="s">
        <v>574</v>
      </c>
      <c r="F296" s="86">
        <v>192000</v>
      </c>
      <c r="G296" s="32">
        <v>177.09</v>
      </c>
      <c r="H296" s="32" t="s">
        <v>860</v>
      </c>
      <c r="I296" s="74"/>
      <c r="J296" s="74"/>
      <c r="K296" s="74"/>
      <c r="L296" s="74"/>
      <c r="M296" s="74"/>
      <c r="N296" s="74"/>
      <c r="O296" s="74"/>
      <c r="P296" s="74"/>
      <c r="Q296" s="74"/>
      <c r="R296" s="74"/>
      <c r="S296" s="74"/>
      <c r="T296" s="74"/>
      <c r="U296" s="74"/>
      <c r="V296" s="74"/>
      <c r="W296" s="74"/>
      <c r="X296" s="74"/>
      <c r="Y296" s="74"/>
      <c r="Z296" s="74"/>
      <c r="AA296" s="74"/>
      <c r="AB296" s="74"/>
    </row>
    <row r="297" spans="1:28" ht="12.75" customHeight="1">
      <c r="A297" s="85">
        <v>45301</v>
      </c>
      <c r="B297" s="32" t="s">
        <v>1217</v>
      </c>
      <c r="C297" s="31" t="s">
        <v>1218</v>
      </c>
      <c r="D297" s="31" t="s">
        <v>575</v>
      </c>
      <c r="E297" s="31" t="s">
        <v>574</v>
      </c>
      <c r="F297" s="86">
        <v>261834</v>
      </c>
      <c r="G297" s="32">
        <v>215.12</v>
      </c>
      <c r="H297" s="32" t="s">
        <v>860</v>
      </c>
      <c r="I297" s="74"/>
      <c r="J297" s="74"/>
      <c r="K297" s="74"/>
      <c r="L297" s="74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74"/>
      <c r="Z297" s="74"/>
      <c r="AA297" s="74"/>
      <c r="AB297" s="74"/>
    </row>
    <row r="298" spans="1:28" ht="12.75" customHeight="1">
      <c r="A298" s="85">
        <v>45301</v>
      </c>
      <c r="B298" s="32" t="s">
        <v>1219</v>
      </c>
      <c r="C298" s="31" t="s">
        <v>1220</v>
      </c>
      <c r="D298" s="31" t="s">
        <v>878</v>
      </c>
      <c r="E298" s="31" t="s">
        <v>574</v>
      </c>
      <c r="F298" s="86">
        <v>11077332</v>
      </c>
      <c r="G298" s="32">
        <v>25.25</v>
      </c>
      <c r="H298" s="32" t="s">
        <v>860</v>
      </c>
      <c r="I298" s="74"/>
      <c r="J298" s="74"/>
      <c r="K298" s="74"/>
      <c r="L298" s="74"/>
      <c r="M298" s="74"/>
      <c r="N298" s="74"/>
      <c r="O298" s="74"/>
      <c r="P298" s="74"/>
      <c r="Q298" s="74"/>
      <c r="R298" s="74"/>
      <c r="S298" s="74"/>
      <c r="T298" s="74"/>
      <c r="U298" s="74"/>
      <c r="V298" s="74"/>
      <c r="W298" s="74"/>
      <c r="X298" s="74"/>
      <c r="Y298" s="74"/>
      <c r="Z298" s="74"/>
      <c r="AA298" s="74"/>
      <c r="AB298" s="74"/>
    </row>
    <row r="299" spans="1:28" ht="12.75" customHeight="1">
      <c r="A299" s="85">
        <v>45301</v>
      </c>
      <c r="B299" s="32" t="s">
        <v>419</v>
      </c>
      <c r="C299" s="31" t="s">
        <v>1221</v>
      </c>
      <c r="D299" s="31" t="s">
        <v>878</v>
      </c>
      <c r="E299" s="31" t="s">
        <v>574</v>
      </c>
      <c r="F299" s="86">
        <v>3867036</v>
      </c>
      <c r="G299" s="32">
        <v>101.11</v>
      </c>
      <c r="H299" s="32" t="s">
        <v>860</v>
      </c>
      <c r="I299" s="74"/>
      <c r="J299" s="74"/>
      <c r="K299" s="74"/>
      <c r="L299" s="74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  <c r="Y299" s="74"/>
      <c r="Z299" s="74"/>
      <c r="AA299" s="74"/>
      <c r="AB299" s="74"/>
    </row>
    <row r="300" spans="1:28" ht="12.75" customHeight="1">
      <c r="A300" s="85">
        <v>45301</v>
      </c>
      <c r="B300" s="32" t="s">
        <v>419</v>
      </c>
      <c r="C300" s="31" t="s">
        <v>1221</v>
      </c>
      <c r="D300" s="31" t="s">
        <v>575</v>
      </c>
      <c r="E300" s="31" t="s">
        <v>574</v>
      </c>
      <c r="F300" s="86">
        <v>4062264</v>
      </c>
      <c r="G300" s="32">
        <v>101.94</v>
      </c>
      <c r="H300" s="32" t="s">
        <v>860</v>
      </c>
      <c r="I300" s="74"/>
      <c r="J300" s="74"/>
      <c r="K300" s="74"/>
      <c r="L300" s="74"/>
      <c r="M300" s="74"/>
      <c r="N300" s="74"/>
      <c r="O300" s="74"/>
      <c r="P300" s="74"/>
      <c r="Q300" s="74"/>
      <c r="R300" s="74"/>
      <c r="S300" s="74"/>
      <c r="T300" s="74"/>
      <c r="U300" s="74"/>
      <c r="V300" s="74"/>
      <c r="W300" s="74"/>
      <c r="X300" s="74"/>
      <c r="Y300" s="74"/>
      <c r="Z300" s="74"/>
      <c r="AA300" s="74"/>
      <c r="AB300" s="74"/>
    </row>
    <row r="301" spans="1:28" ht="12.75" customHeight="1">
      <c r="A301" s="85">
        <v>45301</v>
      </c>
      <c r="B301" s="32" t="s">
        <v>955</v>
      </c>
      <c r="C301" s="31" t="s">
        <v>956</v>
      </c>
      <c r="D301" s="31" t="s">
        <v>964</v>
      </c>
      <c r="E301" s="31" t="s">
        <v>574</v>
      </c>
      <c r="F301" s="86">
        <v>4628704</v>
      </c>
      <c r="G301" s="32">
        <v>3.33</v>
      </c>
      <c r="H301" s="32" t="s">
        <v>860</v>
      </c>
      <c r="I301" s="74"/>
      <c r="J301" s="74"/>
      <c r="K301" s="74"/>
      <c r="L301" s="74"/>
      <c r="M301" s="74"/>
      <c r="N301" s="74"/>
      <c r="O301" s="74"/>
      <c r="P301" s="74"/>
      <c r="Q301" s="74"/>
      <c r="R301" s="74"/>
      <c r="S301" s="74"/>
      <c r="T301" s="74"/>
      <c r="U301" s="74"/>
      <c r="V301" s="74"/>
      <c r="W301" s="74"/>
      <c r="X301" s="74"/>
      <c r="Y301" s="74"/>
      <c r="Z301" s="74"/>
      <c r="AA301" s="74"/>
      <c r="AB301" s="74"/>
    </row>
    <row r="302" spans="1:28" ht="12.75" customHeight="1">
      <c r="A302" s="85">
        <v>45301</v>
      </c>
      <c r="B302" s="32" t="s">
        <v>955</v>
      </c>
      <c r="C302" s="31" t="s">
        <v>956</v>
      </c>
      <c r="D302" s="31" t="s">
        <v>961</v>
      </c>
      <c r="E302" s="31" t="s">
        <v>574</v>
      </c>
      <c r="F302" s="86">
        <v>8517074</v>
      </c>
      <c r="G302" s="32">
        <v>3.38</v>
      </c>
      <c r="H302" s="32" t="s">
        <v>860</v>
      </c>
      <c r="I302" s="74"/>
      <c r="J302" s="74"/>
      <c r="K302" s="74"/>
      <c r="L302" s="74"/>
      <c r="M302" s="74"/>
      <c r="N302" s="74"/>
      <c r="O302" s="74"/>
      <c r="P302" s="74"/>
      <c r="Q302" s="74"/>
      <c r="R302" s="74"/>
      <c r="S302" s="74"/>
      <c r="T302" s="74"/>
      <c r="U302" s="74"/>
      <c r="V302" s="74"/>
      <c r="W302" s="74"/>
      <c r="X302" s="74"/>
      <c r="Y302" s="74"/>
      <c r="Z302" s="74"/>
      <c r="AA302" s="74"/>
      <c r="AB302" s="74"/>
    </row>
    <row r="303" spans="1:28" ht="12.75" customHeight="1">
      <c r="A303" s="85">
        <v>45301</v>
      </c>
      <c r="B303" s="32" t="s">
        <v>1222</v>
      </c>
      <c r="C303" s="31" t="s">
        <v>1223</v>
      </c>
      <c r="D303" s="31" t="s">
        <v>1224</v>
      </c>
      <c r="E303" s="31" t="s">
        <v>574</v>
      </c>
      <c r="F303" s="86">
        <v>843534</v>
      </c>
      <c r="G303" s="32">
        <v>391.46</v>
      </c>
      <c r="H303" s="32" t="s">
        <v>860</v>
      </c>
      <c r="I303" s="74"/>
      <c r="J303" s="74"/>
      <c r="K303" s="74"/>
      <c r="L303" s="74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  <c r="Y303" s="74"/>
      <c r="Z303" s="74"/>
      <c r="AA303" s="74"/>
      <c r="AB303" s="74"/>
    </row>
    <row r="304" spans="1:28" ht="12.75" customHeight="1">
      <c r="A304" s="85">
        <v>45301</v>
      </c>
      <c r="B304" s="32" t="s">
        <v>1051</v>
      </c>
      <c r="C304" s="31" t="s">
        <v>1052</v>
      </c>
      <c r="D304" s="31" t="s">
        <v>1053</v>
      </c>
      <c r="E304" s="31" t="s">
        <v>574</v>
      </c>
      <c r="F304" s="86">
        <v>40000</v>
      </c>
      <c r="G304" s="32">
        <v>102.95</v>
      </c>
      <c r="H304" s="32" t="s">
        <v>860</v>
      </c>
      <c r="I304" s="74"/>
      <c r="J304" s="74"/>
      <c r="K304" s="74"/>
      <c r="L304" s="74"/>
      <c r="M304" s="74"/>
      <c r="N304" s="74"/>
      <c r="O304" s="74"/>
      <c r="P304" s="74"/>
      <c r="Q304" s="74"/>
      <c r="R304" s="74"/>
      <c r="S304" s="74"/>
      <c r="T304" s="74"/>
      <c r="U304" s="74"/>
      <c r="V304" s="74"/>
      <c r="W304" s="74"/>
      <c r="X304" s="74"/>
      <c r="Y304" s="74"/>
      <c r="Z304" s="74"/>
      <c r="AA304" s="74"/>
      <c r="AB304" s="74"/>
    </row>
    <row r="305" spans="1:28" ht="12.75" customHeight="1">
      <c r="A305" s="85">
        <v>45301</v>
      </c>
      <c r="B305" s="32" t="s">
        <v>1054</v>
      </c>
      <c r="C305" s="31" t="s">
        <v>1055</v>
      </c>
      <c r="D305" s="31" t="s">
        <v>575</v>
      </c>
      <c r="E305" s="31" t="s">
        <v>574</v>
      </c>
      <c r="F305" s="86">
        <v>258778</v>
      </c>
      <c r="G305" s="32">
        <v>435.15</v>
      </c>
      <c r="H305" s="32" t="s">
        <v>860</v>
      </c>
      <c r="I305" s="74"/>
      <c r="J305" s="74"/>
      <c r="K305" s="74"/>
      <c r="L305" s="74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  <c r="Y305" s="74"/>
      <c r="Z305" s="74"/>
      <c r="AA305" s="74"/>
      <c r="AB305" s="74"/>
    </row>
    <row r="306" spans="1:28" ht="12.75" customHeight="1">
      <c r="A306" s="85">
        <v>45301</v>
      </c>
      <c r="B306" s="32" t="s">
        <v>1037</v>
      </c>
      <c r="C306" s="31" t="s">
        <v>1056</v>
      </c>
      <c r="D306" s="31" t="s">
        <v>1011</v>
      </c>
      <c r="E306" s="31" t="s">
        <v>574</v>
      </c>
      <c r="F306" s="86">
        <v>320000</v>
      </c>
      <c r="G306" s="32">
        <v>182.53</v>
      </c>
      <c r="H306" s="32" t="s">
        <v>860</v>
      </c>
      <c r="I306" s="74"/>
      <c r="J306" s="74"/>
      <c r="K306" s="74"/>
      <c r="L306" s="74"/>
      <c r="M306" s="74"/>
      <c r="N306" s="74"/>
      <c r="O306" s="74"/>
      <c r="P306" s="74"/>
      <c r="Q306" s="74"/>
      <c r="R306" s="74"/>
      <c r="S306" s="74"/>
      <c r="T306" s="74"/>
      <c r="U306" s="74"/>
      <c r="V306" s="74"/>
      <c r="W306" s="74"/>
      <c r="X306" s="74"/>
      <c r="Y306" s="74"/>
      <c r="Z306" s="74"/>
      <c r="AA306" s="74"/>
      <c r="AB306" s="74"/>
    </row>
    <row r="307" spans="1:28" ht="12.75" customHeight="1">
      <c r="A307" s="85">
        <v>45301</v>
      </c>
      <c r="B307" s="32" t="s">
        <v>974</v>
      </c>
      <c r="C307" s="31" t="s">
        <v>975</v>
      </c>
      <c r="D307" s="31" t="s">
        <v>875</v>
      </c>
      <c r="E307" s="31" t="s">
        <v>574</v>
      </c>
      <c r="F307" s="86">
        <v>2193894</v>
      </c>
      <c r="G307" s="32">
        <v>2.5</v>
      </c>
      <c r="H307" s="32" t="s">
        <v>860</v>
      </c>
      <c r="I307" s="74"/>
      <c r="J307" s="74"/>
      <c r="K307" s="74"/>
      <c r="L307" s="74"/>
      <c r="M307" s="74"/>
      <c r="N307" s="74"/>
      <c r="O307" s="74"/>
      <c r="P307" s="74"/>
      <c r="Q307" s="74"/>
      <c r="R307" s="74"/>
      <c r="S307" s="74"/>
      <c r="T307" s="74"/>
      <c r="U307" s="74"/>
      <c r="V307" s="74"/>
      <c r="W307" s="74"/>
      <c r="X307" s="74"/>
      <c r="Y307" s="74"/>
      <c r="Z307" s="74"/>
      <c r="AA307" s="74"/>
      <c r="AB307" s="74"/>
    </row>
    <row r="308" spans="1:28" ht="12.75" customHeight="1">
      <c r="A308" s="85">
        <v>45301</v>
      </c>
      <c r="B308" s="32" t="s">
        <v>974</v>
      </c>
      <c r="C308" s="31" t="s">
        <v>975</v>
      </c>
      <c r="D308" s="31" t="s">
        <v>964</v>
      </c>
      <c r="E308" s="31" t="s">
        <v>574</v>
      </c>
      <c r="F308" s="86">
        <v>5505000</v>
      </c>
      <c r="G308" s="32">
        <v>2.57</v>
      </c>
      <c r="H308" s="32" t="s">
        <v>860</v>
      </c>
      <c r="I308" s="74"/>
      <c r="J308" s="74"/>
      <c r="K308" s="74"/>
      <c r="L308" s="74"/>
      <c r="M308" s="74"/>
      <c r="N308" s="74"/>
      <c r="O308" s="74"/>
      <c r="P308" s="74"/>
      <c r="Q308" s="74"/>
      <c r="R308" s="74"/>
      <c r="S308" s="74"/>
      <c r="T308" s="74"/>
      <c r="U308" s="74"/>
      <c r="V308" s="74"/>
      <c r="W308" s="74"/>
      <c r="X308" s="74"/>
      <c r="Y308" s="74"/>
      <c r="Z308" s="74"/>
      <c r="AA308" s="74"/>
      <c r="AB308" s="74"/>
    </row>
    <row r="309" spans="1:28" ht="12.75" customHeight="1">
      <c r="A309" s="85">
        <v>45301</v>
      </c>
      <c r="B309" s="32" t="s">
        <v>1306</v>
      </c>
      <c r="C309" s="31" t="s">
        <v>1307</v>
      </c>
      <c r="D309" s="31" t="s">
        <v>1308</v>
      </c>
      <c r="E309" s="31" t="s">
        <v>574</v>
      </c>
      <c r="F309" s="86">
        <v>58800</v>
      </c>
      <c r="G309" s="32">
        <v>198.27</v>
      </c>
      <c r="H309" s="32" t="s">
        <v>860</v>
      </c>
      <c r="I309" s="74"/>
      <c r="J309" s="74"/>
      <c r="K309" s="74"/>
      <c r="L309" s="74"/>
      <c r="M309" s="74"/>
      <c r="N309" s="74"/>
      <c r="O309" s="74"/>
      <c r="P309" s="74"/>
      <c r="Q309" s="74"/>
      <c r="R309" s="74"/>
      <c r="S309" s="74"/>
      <c r="T309" s="74"/>
      <c r="U309" s="74"/>
      <c r="V309" s="74"/>
      <c r="W309" s="74"/>
      <c r="X309" s="74"/>
      <c r="Y309" s="74"/>
      <c r="Z309" s="74"/>
      <c r="AA309" s="74"/>
      <c r="AB309" s="74"/>
    </row>
    <row r="310" spans="1:28" ht="12.75" customHeight="1">
      <c r="A310" s="85">
        <v>45301</v>
      </c>
      <c r="B310" s="32" t="s">
        <v>1002</v>
      </c>
      <c r="C310" s="31" t="s">
        <v>1003</v>
      </c>
      <c r="D310" s="31" t="s">
        <v>1057</v>
      </c>
      <c r="E310" s="31" t="s">
        <v>574</v>
      </c>
      <c r="F310" s="86">
        <v>120000</v>
      </c>
      <c r="G310" s="32">
        <v>108.12</v>
      </c>
      <c r="H310" s="32" t="s">
        <v>860</v>
      </c>
      <c r="I310" s="74"/>
      <c r="J310" s="74"/>
      <c r="K310" s="74"/>
      <c r="L310" s="74"/>
      <c r="M310" s="74"/>
      <c r="N310" s="74"/>
      <c r="O310" s="74"/>
      <c r="P310" s="74"/>
      <c r="Q310" s="74"/>
      <c r="R310" s="74"/>
      <c r="S310" s="74"/>
      <c r="T310" s="74"/>
      <c r="U310" s="74"/>
      <c r="V310" s="74"/>
      <c r="W310" s="74"/>
      <c r="X310" s="74"/>
      <c r="Y310" s="74"/>
      <c r="Z310" s="74"/>
      <c r="AA310" s="74"/>
      <c r="AB310" s="74"/>
    </row>
    <row r="311" spans="1:28" ht="12.75" customHeight="1">
      <c r="A311" s="85">
        <v>45301</v>
      </c>
      <c r="B311" s="32" t="s">
        <v>1002</v>
      </c>
      <c r="C311" s="31" t="s">
        <v>1003</v>
      </c>
      <c r="D311" s="31" t="s">
        <v>875</v>
      </c>
      <c r="E311" s="31" t="s">
        <v>574</v>
      </c>
      <c r="F311" s="86">
        <v>80000</v>
      </c>
      <c r="G311" s="32">
        <v>112.89</v>
      </c>
      <c r="H311" s="32" t="s">
        <v>860</v>
      </c>
      <c r="I311" s="74"/>
      <c r="J311" s="74"/>
      <c r="K311" s="74"/>
      <c r="L311" s="74"/>
      <c r="M311" s="74"/>
      <c r="N311" s="74"/>
      <c r="O311" s="74"/>
      <c r="P311" s="74"/>
      <c r="Q311" s="74"/>
      <c r="R311" s="74"/>
      <c r="S311" s="74"/>
      <c r="T311" s="74"/>
      <c r="U311" s="74"/>
      <c r="V311" s="74"/>
      <c r="W311" s="74"/>
      <c r="X311" s="74"/>
      <c r="Y311" s="74"/>
      <c r="Z311" s="74"/>
      <c r="AA311" s="74"/>
      <c r="AB311" s="74"/>
    </row>
    <row r="312" spans="1:28" ht="12.75" customHeight="1">
      <c r="A312" s="85">
        <v>45301</v>
      </c>
      <c r="B312" s="32" t="s">
        <v>1225</v>
      </c>
      <c r="C312" s="31" t="s">
        <v>1226</v>
      </c>
      <c r="D312" s="31" t="s">
        <v>1309</v>
      </c>
      <c r="E312" s="31" t="s">
        <v>574</v>
      </c>
      <c r="F312" s="86">
        <v>911359</v>
      </c>
      <c r="G312" s="32">
        <v>26.25</v>
      </c>
      <c r="H312" s="32" t="s">
        <v>860</v>
      </c>
      <c r="I312" s="74"/>
      <c r="J312" s="74"/>
      <c r="K312" s="74"/>
      <c r="L312" s="74"/>
      <c r="M312" s="74"/>
      <c r="N312" s="74"/>
      <c r="O312" s="74"/>
      <c r="P312" s="74"/>
      <c r="Q312" s="74"/>
      <c r="R312" s="74"/>
      <c r="S312" s="74"/>
      <c r="T312" s="74"/>
      <c r="U312" s="74"/>
      <c r="V312" s="74"/>
      <c r="W312" s="74"/>
      <c r="X312" s="74"/>
      <c r="Y312" s="74"/>
      <c r="Z312" s="74"/>
      <c r="AA312" s="74"/>
      <c r="AB312" s="74"/>
    </row>
    <row r="313" spans="1:28" ht="12.75" customHeight="1">
      <c r="A313" s="85">
        <v>45301</v>
      </c>
      <c r="B313" s="32" t="s">
        <v>1225</v>
      </c>
      <c r="C313" s="31" t="s">
        <v>1226</v>
      </c>
      <c r="D313" s="31" t="s">
        <v>1227</v>
      </c>
      <c r="E313" s="31" t="s">
        <v>574</v>
      </c>
      <c r="F313" s="86">
        <v>518720</v>
      </c>
      <c r="G313" s="32">
        <v>27.27</v>
      </c>
      <c r="H313" s="32" t="s">
        <v>860</v>
      </c>
      <c r="I313" s="74"/>
      <c r="J313" s="74"/>
      <c r="K313" s="74"/>
      <c r="L313" s="74"/>
      <c r="M313" s="74"/>
      <c r="N313" s="74"/>
      <c r="O313" s="74"/>
      <c r="P313" s="74"/>
      <c r="Q313" s="74"/>
      <c r="R313" s="74"/>
      <c r="S313" s="74"/>
      <c r="T313" s="74"/>
      <c r="U313" s="74"/>
      <c r="V313" s="74"/>
      <c r="W313" s="74"/>
      <c r="X313" s="74"/>
      <c r="Y313" s="74"/>
      <c r="Z313" s="74"/>
      <c r="AA313" s="74"/>
      <c r="AB313" s="74"/>
    </row>
    <row r="314" spans="1:28" ht="12.75" customHeight="1">
      <c r="A314" s="85">
        <v>45301</v>
      </c>
      <c r="B314" s="32" t="s">
        <v>1225</v>
      </c>
      <c r="C314" s="31" t="s">
        <v>1226</v>
      </c>
      <c r="D314" s="31" t="s">
        <v>1156</v>
      </c>
      <c r="E314" s="31" t="s">
        <v>574</v>
      </c>
      <c r="F314" s="86">
        <v>386864</v>
      </c>
      <c r="G314" s="32">
        <v>26.95</v>
      </c>
      <c r="H314" s="32" t="s">
        <v>860</v>
      </c>
      <c r="I314" s="74"/>
      <c r="J314" s="74"/>
      <c r="K314" s="74"/>
      <c r="L314" s="74"/>
      <c r="M314" s="74"/>
      <c r="N314" s="74"/>
      <c r="O314" s="74"/>
      <c r="P314" s="74"/>
      <c r="Q314" s="74"/>
      <c r="R314" s="74"/>
      <c r="S314" s="74"/>
      <c r="T314" s="74"/>
      <c r="U314" s="74"/>
      <c r="V314" s="74"/>
      <c r="W314" s="74"/>
      <c r="X314" s="74"/>
      <c r="Y314" s="74"/>
      <c r="Z314" s="74"/>
      <c r="AA314" s="74"/>
      <c r="AB314" s="74"/>
    </row>
    <row r="315" spans="1:28" ht="12.75" customHeight="1">
      <c r="A315" s="85">
        <v>45301</v>
      </c>
      <c r="B315" s="32" t="s">
        <v>1225</v>
      </c>
      <c r="C315" s="31" t="s">
        <v>1226</v>
      </c>
      <c r="D315" s="31" t="s">
        <v>1228</v>
      </c>
      <c r="E315" s="31" t="s">
        <v>574</v>
      </c>
      <c r="F315" s="86">
        <v>814103</v>
      </c>
      <c r="G315" s="32">
        <v>26.65</v>
      </c>
      <c r="H315" s="32" t="s">
        <v>860</v>
      </c>
      <c r="I315" s="74"/>
      <c r="J315" s="74"/>
      <c r="K315" s="74"/>
      <c r="L315" s="74"/>
      <c r="M315" s="74"/>
      <c r="N315" s="74"/>
      <c r="O315" s="74"/>
      <c r="P315" s="74"/>
      <c r="Q315" s="74"/>
      <c r="R315" s="74"/>
      <c r="S315" s="74"/>
      <c r="T315" s="74"/>
      <c r="U315" s="74"/>
      <c r="V315" s="74"/>
      <c r="W315" s="74"/>
      <c r="X315" s="74"/>
      <c r="Y315" s="74"/>
      <c r="Z315" s="74"/>
      <c r="AA315" s="74"/>
      <c r="AB315" s="74"/>
    </row>
    <row r="316" spans="1:28" ht="12.75" customHeight="1">
      <c r="A316" s="85">
        <v>45301</v>
      </c>
      <c r="B316" s="32" t="s">
        <v>1310</v>
      </c>
      <c r="C316" s="31" t="s">
        <v>1311</v>
      </c>
      <c r="D316" s="31" t="s">
        <v>1312</v>
      </c>
      <c r="E316" s="31" t="s">
        <v>574</v>
      </c>
      <c r="F316" s="86">
        <v>54000</v>
      </c>
      <c r="G316" s="32">
        <v>35.93</v>
      </c>
      <c r="H316" s="32" t="s">
        <v>860</v>
      </c>
      <c r="I316" s="74"/>
      <c r="J316" s="74"/>
      <c r="K316" s="74"/>
      <c r="L316" s="74"/>
      <c r="M316" s="74"/>
      <c r="N316" s="74"/>
      <c r="O316" s="74"/>
      <c r="P316" s="74"/>
      <c r="Q316" s="74"/>
      <c r="R316" s="74"/>
      <c r="S316" s="74"/>
      <c r="T316" s="74"/>
      <c r="U316" s="74"/>
      <c r="V316" s="74"/>
      <c r="W316" s="74"/>
      <c r="X316" s="74"/>
      <c r="Y316" s="74"/>
      <c r="Z316" s="74"/>
      <c r="AA316" s="74"/>
      <c r="AB316" s="74"/>
    </row>
    <row r="317" spans="1:28" ht="12.75" customHeight="1">
      <c r="A317" s="85">
        <v>45301</v>
      </c>
      <c r="B317" s="32" t="s">
        <v>1229</v>
      </c>
      <c r="C317" s="31" t="s">
        <v>1230</v>
      </c>
      <c r="D317" s="31" t="s">
        <v>575</v>
      </c>
      <c r="E317" s="31" t="s">
        <v>574</v>
      </c>
      <c r="F317" s="86">
        <v>753506</v>
      </c>
      <c r="G317" s="32">
        <v>58.87</v>
      </c>
      <c r="H317" s="32" t="s">
        <v>860</v>
      </c>
      <c r="I317" s="74"/>
      <c r="J317" s="74"/>
      <c r="K317" s="74"/>
      <c r="L317" s="74"/>
      <c r="M317" s="74"/>
      <c r="N317" s="74"/>
      <c r="O317" s="74"/>
      <c r="P317" s="74"/>
      <c r="Q317" s="74"/>
      <c r="R317" s="74"/>
      <c r="S317" s="74"/>
      <c r="T317" s="74"/>
      <c r="U317" s="74"/>
      <c r="V317" s="74"/>
      <c r="W317" s="74"/>
      <c r="X317" s="74"/>
      <c r="Y317" s="74"/>
      <c r="Z317" s="74"/>
      <c r="AA317" s="74"/>
      <c r="AB317" s="74"/>
    </row>
    <row r="318" spans="1:28" ht="12.75" customHeight="1">
      <c r="A318" s="85">
        <v>45301</v>
      </c>
      <c r="B318" s="32" t="s">
        <v>1231</v>
      </c>
      <c r="C318" s="31" t="s">
        <v>1232</v>
      </c>
      <c r="D318" s="31" t="s">
        <v>1235</v>
      </c>
      <c r="E318" s="31" t="s">
        <v>574</v>
      </c>
      <c r="F318" s="86">
        <v>1801301</v>
      </c>
      <c r="G318" s="32">
        <v>2.36</v>
      </c>
      <c r="H318" s="32" t="s">
        <v>860</v>
      </c>
      <c r="I318" s="74"/>
      <c r="J318" s="74"/>
      <c r="K318" s="74"/>
      <c r="L318" s="74"/>
      <c r="M318" s="74"/>
      <c r="N318" s="74"/>
      <c r="O318" s="74"/>
      <c r="P318" s="74"/>
      <c r="Q318" s="74"/>
      <c r="R318" s="74"/>
      <c r="S318" s="74"/>
      <c r="T318" s="74"/>
      <c r="U318" s="74"/>
      <c r="V318" s="74"/>
      <c r="W318" s="74"/>
      <c r="X318" s="74"/>
      <c r="Y318" s="74"/>
      <c r="Z318" s="74"/>
      <c r="AA318" s="74"/>
      <c r="AB318" s="74"/>
    </row>
    <row r="319" spans="1:28" ht="12.75" customHeight="1">
      <c r="A319" s="85">
        <v>45301</v>
      </c>
      <c r="B319" s="32" t="s">
        <v>1231</v>
      </c>
      <c r="C319" s="31" t="s">
        <v>1232</v>
      </c>
      <c r="D319" s="31" t="s">
        <v>1236</v>
      </c>
      <c r="E319" s="31" t="s">
        <v>574</v>
      </c>
      <c r="F319" s="86">
        <v>2460543</v>
      </c>
      <c r="G319" s="32">
        <v>2.38</v>
      </c>
      <c r="H319" s="32" t="s">
        <v>860</v>
      </c>
      <c r="I319" s="74"/>
      <c r="J319" s="74"/>
      <c r="K319" s="74"/>
      <c r="L319" s="74"/>
      <c r="M319" s="74"/>
      <c r="N319" s="74"/>
      <c r="O319" s="74"/>
      <c r="P319" s="74"/>
      <c r="Q319" s="74"/>
      <c r="R319" s="74"/>
      <c r="S319" s="74"/>
      <c r="T319" s="74"/>
      <c r="U319" s="74"/>
      <c r="V319" s="74"/>
      <c r="W319" s="74"/>
      <c r="X319" s="74"/>
      <c r="Y319" s="74"/>
      <c r="Z319" s="74"/>
      <c r="AA319" s="74"/>
      <c r="AB319" s="74"/>
    </row>
    <row r="320" spans="1:28" ht="12.75" customHeight="1">
      <c r="A320" s="85">
        <v>45301</v>
      </c>
      <c r="B320" s="32" t="s">
        <v>1231</v>
      </c>
      <c r="C320" s="31" t="s">
        <v>1232</v>
      </c>
      <c r="D320" s="31" t="s">
        <v>1237</v>
      </c>
      <c r="E320" s="31" t="s">
        <v>574</v>
      </c>
      <c r="F320" s="86">
        <v>1553415</v>
      </c>
      <c r="G320" s="32">
        <v>2.37</v>
      </c>
      <c r="H320" s="32" t="s">
        <v>860</v>
      </c>
      <c r="I320" s="74"/>
      <c r="J320" s="74"/>
      <c r="K320" s="74"/>
      <c r="L320" s="74"/>
      <c r="M320" s="74"/>
      <c r="N320" s="74"/>
      <c r="O320" s="74"/>
      <c r="P320" s="74"/>
      <c r="Q320" s="74"/>
      <c r="R320" s="74"/>
      <c r="S320" s="74"/>
      <c r="T320" s="74"/>
      <c r="U320" s="74"/>
      <c r="V320" s="74"/>
      <c r="W320" s="74"/>
      <c r="X320" s="74"/>
      <c r="Y320" s="74"/>
      <c r="Z320" s="74"/>
      <c r="AA320" s="74"/>
      <c r="AB320" s="74"/>
    </row>
    <row r="321" spans="1:28" ht="12.75" customHeight="1">
      <c r="A321" s="85">
        <v>45301</v>
      </c>
      <c r="B321" s="32" t="s">
        <v>1231</v>
      </c>
      <c r="C321" s="31" t="s">
        <v>1232</v>
      </c>
      <c r="D321" s="31" t="s">
        <v>1233</v>
      </c>
      <c r="E321" s="31" t="s">
        <v>574</v>
      </c>
      <c r="F321" s="86">
        <v>1348687</v>
      </c>
      <c r="G321" s="32">
        <v>2.35</v>
      </c>
      <c r="H321" s="32" t="s">
        <v>860</v>
      </c>
      <c r="I321" s="74"/>
      <c r="J321" s="74"/>
      <c r="K321" s="74"/>
      <c r="L321" s="74"/>
      <c r="M321" s="74"/>
      <c r="N321" s="74"/>
      <c r="O321" s="74"/>
      <c r="P321" s="74"/>
      <c r="Q321" s="74"/>
      <c r="R321" s="74"/>
      <c r="S321" s="74"/>
      <c r="T321" s="74"/>
      <c r="U321" s="74"/>
      <c r="V321" s="74"/>
      <c r="W321" s="74"/>
      <c r="X321" s="74"/>
      <c r="Y321" s="74"/>
      <c r="Z321" s="74"/>
      <c r="AA321" s="74"/>
      <c r="AB321" s="74"/>
    </row>
    <row r="322" spans="1:28" ht="12.75" customHeight="1">
      <c r="A322" s="85">
        <v>45301</v>
      </c>
      <c r="B322" s="32" t="s">
        <v>1238</v>
      </c>
      <c r="C322" s="31" t="s">
        <v>1239</v>
      </c>
      <c r="D322" s="31" t="s">
        <v>900</v>
      </c>
      <c r="E322" s="31" t="s">
        <v>574</v>
      </c>
      <c r="F322" s="86">
        <v>572300</v>
      </c>
      <c r="G322" s="32">
        <v>184.55</v>
      </c>
      <c r="H322" s="32" t="s">
        <v>860</v>
      </c>
      <c r="I322" s="74"/>
      <c r="J322" s="74"/>
      <c r="K322" s="74"/>
      <c r="L322" s="74"/>
      <c r="M322" s="74"/>
      <c r="N322" s="74"/>
      <c r="O322" s="74"/>
      <c r="P322" s="74"/>
      <c r="Q322" s="74"/>
      <c r="R322" s="74"/>
      <c r="S322" s="74"/>
      <c r="T322" s="74"/>
      <c r="U322" s="74"/>
      <c r="V322" s="74"/>
      <c r="W322" s="74"/>
      <c r="X322" s="74"/>
      <c r="Y322" s="74"/>
      <c r="Z322" s="74"/>
      <c r="AA322" s="74"/>
      <c r="AB322" s="74"/>
    </row>
    <row r="323" spans="1:28" ht="12.75" customHeight="1">
      <c r="A323" s="85">
        <v>45301</v>
      </c>
      <c r="B323" s="32" t="s">
        <v>1238</v>
      </c>
      <c r="C323" s="31" t="s">
        <v>1239</v>
      </c>
      <c r="D323" s="31" t="s">
        <v>1005</v>
      </c>
      <c r="E323" s="31" t="s">
        <v>574</v>
      </c>
      <c r="F323" s="86">
        <v>674093</v>
      </c>
      <c r="G323" s="32">
        <v>182.32</v>
      </c>
      <c r="H323" s="32" t="s">
        <v>860</v>
      </c>
      <c r="I323" s="74"/>
      <c r="J323" s="74"/>
      <c r="K323" s="74"/>
      <c r="L323" s="74"/>
      <c r="M323" s="74"/>
      <c r="N323" s="74"/>
      <c r="O323" s="74"/>
      <c r="P323" s="74"/>
      <c r="Q323" s="74"/>
      <c r="R323" s="74"/>
      <c r="S323" s="74"/>
      <c r="T323" s="74"/>
      <c r="U323" s="74"/>
      <c r="V323" s="74"/>
      <c r="W323" s="74"/>
      <c r="X323" s="74"/>
      <c r="Y323" s="74"/>
      <c r="Z323" s="74"/>
      <c r="AA323" s="74"/>
      <c r="AB323" s="74"/>
    </row>
    <row r="324" spans="1:28" ht="12.75" customHeight="1">
      <c r="A324" s="85">
        <v>45301</v>
      </c>
      <c r="B324" s="32" t="s">
        <v>1240</v>
      </c>
      <c r="C324" s="31" t="s">
        <v>1241</v>
      </c>
      <c r="D324" s="31" t="s">
        <v>1236</v>
      </c>
      <c r="E324" s="31" t="s">
        <v>574</v>
      </c>
      <c r="F324" s="86">
        <v>76000</v>
      </c>
      <c r="G324" s="32">
        <v>43.65</v>
      </c>
      <c r="H324" s="32" t="s">
        <v>860</v>
      </c>
      <c r="I324" s="74"/>
      <c r="J324" s="74"/>
      <c r="K324" s="74"/>
      <c r="L324" s="74"/>
      <c r="M324" s="74"/>
      <c r="N324" s="74"/>
      <c r="O324" s="74"/>
      <c r="P324" s="74"/>
      <c r="Q324" s="74"/>
      <c r="R324" s="74"/>
      <c r="S324" s="74"/>
      <c r="T324" s="74"/>
      <c r="U324" s="74"/>
      <c r="V324" s="74"/>
      <c r="W324" s="74"/>
      <c r="X324" s="74"/>
      <c r="Y324" s="74"/>
      <c r="Z324" s="74"/>
      <c r="AA324" s="74"/>
      <c r="AB324" s="74"/>
    </row>
    <row r="325" spans="1:28" ht="12.75" customHeight="1">
      <c r="A325" s="85">
        <v>45301</v>
      </c>
      <c r="B325" s="32" t="s">
        <v>957</v>
      </c>
      <c r="C325" s="31" t="s">
        <v>958</v>
      </c>
      <c r="D325" s="31" t="s">
        <v>878</v>
      </c>
      <c r="E325" s="31" t="s">
        <v>574</v>
      </c>
      <c r="F325" s="86">
        <v>1411793</v>
      </c>
      <c r="G325" s="32">
        <v>34.96</v>
      </c>
      <c r="H325" s="32" t="s">
        <v>860</v>
      </c>
      <c r="I325" s="74"/>
      <c r="J325" s="74"/>
      <c r="K325" s="74"/>
      <c r="L325" s="74"/>
      <c r="M325" s="74"/>
      <c r="N325" s="74"/>
      <c r="O325" s="74"/>
      <c r="P325" s="74"/>
      <c r="Q325" s="74"/>
      <c r="R325" s="74"/>
      <c r="S325" s="74"/>
      <c r="T325" s="74"/>
      <c r="U325" s="74"/>
      <c r="V325" s="74"/>
      <c r="W325" s="74"/>
      <c r="X325" s="74"/>
      <c r="Y325" s="74"/>
      <c r="Z325" s="74"/>
      <c r="AA325" s="74"/>
      <c r="AB325" s="74"/>
    </row>
    <row r="326" spans="1:28" ht="12.75" customHeight="1">
      <c r="A326" s="85">
        <v>45301</v>
      </c>
      <c r="B326" s="32" t="s">
        <v>1243</v>
      </c>
      <c r="C326" s="31" t="s">
        <v>1244</v>
      </c>
      <c r="D326" s="31" t="s">
        <v>575</v>
      </c>
      <c r="E326" s="31" t="s">
        <v>574</v>
      </c>
      <c r="F326" s="86">
        <v>600554</v>
      </c>
      <c r="G326" s="32">
        <v>161.01</v>
      </c>
      <c r="H326" s="32" t="s">
        <v>860</v>
      </c>
      <c r="I326" s="74"/>
      <c r="J326" s="74"/>
      <c r="K326" s="74"/>
      <c r="L326" s="74"/>
      <c r="M326" s="74"/>
      <c r="N326" s="74"/>
      <c r="O326" s="74"/>
      <c r="P326" s="74"/>
      <c r="Q326" s="74"/>
      <c r="R326" s="74"/>
      <c r="S326" s="74"/>
      <c r="T326" s="74"/>
      <c r="U326" s="74"/>
      <c r="V326" s="74"/>
      <c r="W326" s="74"/>
      <c r="X326" s="74"/>
      <c r="Y326" s="74"/>
      <c r="Z326" s="74"/>
      <c r="AA326" s="74"/>
      <c r="AB326" s="74"/>
    </row>
    <row r="327" spans="1:28" ht="12.75" customHeight="1">
      <c r="A327" s="85">
        <v>45301</v>
      </c>
      <c r="B327" s="32" t="s">
        <v>465</v>
      </c>
      <c r="C327" s="31" t="s">
        <v>1245</v>
      </c>
      <c r="D327" s="31" t="s">
        <v>575</v>
      </c>
      <c r="E327" s="31" t="s">
        <v>574</v>
      </c>
      <c r="F327" s="86">
        <v>3596023</v>
      </c>
      <c r="G327" s="32">
        <v>187.7</v>
      </c>
      <c r="H327" s="32" t="s">
        <v>860</v>
      </c>
      <c r="I327" s="74"/>
      <c r="J327" s="74"/>
      <c r="K327" s="74"/>
      <c r="L327" s="74"/>
      <c r="M327" s="74"/>
      <c r="N327" s="74"/>
      <c r="O327" s="74"/>
      <c r="P327" s="74"/>
      <c r="Q327" s="74"/>
      <c r="R327" s="74"/>
      <c r="S327" s="74"/>
      <c r="T327" s="74"/>
      <c r="U327" s="74"/>
      <c r="V327" s="74"/>
      <c r="W327" s="74"/>
      <c r="X327" s="74"/>
      <c r="Y327" s="74"/>
      <c r="Z327" s="74"/>
      <c r="AA327" s="74"/>
      <c r="AB327" s="74"/>
    </row>
    <row r="328" spans="1:28" ht="12.75" customHeight="1">
      <c r="A328" s="85">
        <v>45301</v>
      </c>
      <c r="B328" s="32" t="s">
        <v>1247</v>
      </c>
      <c r="C328" s="31" t="s">
        <v>1248</v>
      </c>
      <c r="D328" s="31" t="s">
        <v>575</v>
      </c>
      <c r="E328" s="31" t="s">
        <v>574</v>
      </c>
      <c r="F328" s="86">
        <v>605526</v>
      </c>
      <c r="G328" s="32">
        <v>290.64</v>
      </c>
      <c r="H328" s="32" t="s">
        <v>860</v>
      </c>
      <c r="I328" s="74"/>
      <c r="J328" s="74"/>
      <c r="K328" s="74"/>
      <c r="L328" s="74"/>
      <c r="M328" s="74"/>
      <c r="N328" s="74"/>
      <c r="O328" s="74"/>
      <c r="P328" s="74"/>
      <c r="Q328" s="74"/>
      <c r="R328" s="74"/>
      <c r="S328" s="74"/>
      <c r="T328" s="74"/>
      <c r="U328" s="74"/>
      <c r="V328" s="74"/>
      <c r="W328" s="74"/>
      <c r="X328" s="74"/>
      <c r="Y328" s="74"/>
      <c r="Z328" s="74"/>
      <c r="AA328" s="74"/>
      <c r="AB328" s="74"/>
    </row>
    <row r="329" spans="1:28" ht="15" customHeight="1">
      <c r="A329" s="85">
        <v>45301</v>
      </c>
      <c r="B329" s="32" t="s">
        <v>473</v>
      </c>
      <c r="C329" s="31" t="s">
        <v>1249</v>
      </c>
      <c r="D329" s="31" t="s">
        <v>575</v>
      </c>
      <c r="E329" s="31" t="s">
        <v>574</v>
      </c>
      <c r="F329" s="86">
        <v>1302783</v>
      </c>
      <c r="G329" s="32">
        <v>1643.93</v>
      </c>
      <c r="H329" s="32" t="s">
        <v>860</v>
      </c>
    </row>
    <row r="330" spans="1:28" ht="15" customHeight="1">
      <c r="A330" s="85">
        <v>45301</v>
      </c>
      <c r="B330" s="32" t="s">
        <v>976</v>
      </c>
      <c r="C330" s="31" t="s">
        <v>977</v>
      </c>
      <c r="D330" s="31" t="s">
        <v>1006</v>
      </c>
      <c r="E330" s="31" t="s">
        <v>574</v>
      </c>
      <c r="F330" s="86">
        <v>295875</v>
      </c>
      <c r="G330" s="32">
        <v>53.94</v>
      </c>
      <c r="H330" s="32" t="s">
        <v>860</v>
      </c>
    </row>
    <row r="331" spans="1:28" ht="15" customHeight="1">
      <c r="A331" s="85">
        <v>45301</v>
      </c>
      <c r="B331" s="32" t="s">
        <v>976</v>
      </c>
      <c r="C331" s="31" t="s">
        <v>977</v>
      </c>
      <c r="D331" s="31" t="s">
        <v>1313</v>
      </c>
      <c r="E331" s="31" t="s">
        <v>574</v>
      </c>
      <c r="F331" s="86">
        <v>700000</v>
      </c>
      <c r="G331" s="32">
        <v>54.05</v>
      </c>
      <c r="H331" s="32" t="s">
        <v>860</v>
      </c>
    </row>
    <row r="332" spans="1:28" ht="15" customHeight="1">
      <c r="A332" s="85">
        <v>45301</v>
      </c>
      <c r="B332" s="32" t="s">
        <v>1058</v>
      </c>
      <c r="C332" s="31" t="s">
        <v>1059</v>
      </c>
      <c r="D332" s="31" t="s">
        <v>575</v>
      </c>
      <c r="E332" s="31" t="s">
        <v>574</v>
      </c>
      <c r="F332" s="86">
        <v>1285314</v>
      </c>
      <c r="G332" s="32">
        <v>115.68</v>
      </c>
      <c r="H332" s="32" t="s">
        <v>860</v>
      </c>
    </row>
    <row r="333" spans="1:28" ht="15" customHeight="1">
      <c r="A333" s="85">
        <v>45301</v>
      </c>
      <c r="B333" s="32" t="s">
        <v>1060</v>
      </c>
      <c r="C333" s="31" t="s">
        <v>1061</v>
      </c>
      <c r="D333" s="31" t="s">
        <v>912</v>
      </c>
      <c r="E333" s="31" t="s">
        <v>574</v>
      </c>
      <c r="F333" s="86">
        <v>63564</v>
      </c>
      <c r="G333" s="32">
        <v>766.71</v>
      </c>
      <c r="H333" s="32" t="s">
        <v>860</v>
      </c>
    </row>
    <row r="334" spans="1:28" ht="15" customHeight="1">
      <c r="A334" s="85">
        <v>45301</v>
      </c>
      <c r="B334" s="32" t="s">
        <v>1007</v>
      </c>
      <c r="C334" s="31" t="s">
        <v>1008</v>
      </c>
      <c r="D334" s="31" t="s">
        <v>978</v>
      </c>
      <c r="E334" s="31" t="s">
        <v>574</v>
      </c>
      <c r="F334" s="86">
        <v>67200</v>
      </c>
      <c r="G334" s="32">
        <v>187.68</v>
      </c>
      <c r="H334" s="32" t="s">
        <v>860</v>
      </c>
    </row>
    <row r="335" spans="1:28" ht="15" customHeight="1">
      <c r="A335" s="85">
        <v>45301</v>
      </c>
      <c r="B335" s="32" t="s">
        <v>1250</v>
      </c>
      <c r="C335" s="31" t="s">
        <v>1251</v>
      </c>
      <c r="D335" s="31" t="s">
        <v>575</v>
      </c>
      <c r="E335" s="31" t="s">
        <v>574</v>
      </c>
      <c r="F335" s="86">
        <v>1215928</v>
      </c>
      <c r="G335" s="32">
        <v>51.18</v>
      </c>
      <c r="H335" s="32" t="s">
        <v>860</v>
      </c>
    </row>
    <row r="336" spans="1:28" ht="15" customHeight="1">
      <c r="A336" s="85">
        <v>45301</v>
      </c>
      <c r="B336" s="32" t="s">
        <v>1250</v>
      </c>
      <c r="C336" s="31" t="s">
        <v>1251</v>
      </c>
      <c r="D336" s="31" t="s">
        <v>913</v>
      </c>
      <c r="E336" s="31" t="s">
        <v>574</v>
      </c>
      <c r="F336" s="86">
        <v>182801</v>
      </c>
      <c r="G336" s="32">
        <v>51.43</v>
      </c>
      <c r="H336" s="32" t="s">
        <v>860</v>
      </c>
    </row>
    <row r="337" spans="1:8" ht="15" customHeight="1">
      <c r="A337" s="85">
        <v>45301</v>
      </c>
      <c r="B337" s="32" t="s">
        <v>1252</v>
      </c>
      <c r="C337" s="31" t="s">
        <v>1253</v>
      </c>
      <c r="D337" s="31" t="s">
        <v>575</v>
      </c>
      <c r="E337" s="31" t="s">
        <v>574</v>
      </c>
      <c r="F337" s="86">
        <v>2466547</v>
      </c>
      <c r="G337" s="32">
        <v>20.62</v>
      </c>
      <c r="H337" s="32" t="s">
        <v>860</v>
      </c>
    </row>
    <row r="338" spans="1:8" ht="15" customHeight="1">
      <c r="A338" s="85">
        <v>45301</v>
      </c>
      <c r="B338" s="32" t="s">
        <v>1252</v>
      </c>
      <c r="C338" s="31" t="s">
        <v>1253</v>
      </c>
      <c r="D338" s="31" t="s">
        <v>878</v>
      </c>
      <c r="E338" s="31" t="s">
        <v>574</v>
      </c>
      <c r="F338" s="86">
        <v>1965157</v>
      </c>
      <c r="G338" s="32">
        <v>20.49</v>
      </c>
      <c r="H338" s="32" t="s">
        <v>860</v>
      </c>
    </row>
    <row r="339" spans="1:8" ht="15" customHeight="1">
      <c r="A339" s="85">
        <v>45301</v>
      </c>
      <c r="B339" s="32" t="s">
        <v>1254</v>
      </c>
      <c r="C339" s="31" t="s">
        <v>1255</v>
      </c>
      <c r="D339" s="31" t="s">
        <v>900</v>
      </c>
      <c r="E339" s="31" t="s">
        <v>574</v>
      </c>
      <c r="F339" s="86">
        <v>621406</v>
      </c>
      <c r="G339" s="32">
        <v>175.72</v>
      </c>
      <c r="H339" s="32" t="s">
        <v>860</v>
      </c>
    </row>
    <row r="340" spans="1:8" ht="15" customHeight="1">
      <c r="A340" s="85">
        <v>45301</v>
      </c>
      <c r="B340" s="32" t="s">
        <v>1254</v>
      </c>
      <c r="C340" s="31" t="s">
        <v>1255</v>
      </c>
      <c r="D340" s="31" t="s">
        <v>1193</v>
      </c>
      <c r="E340" s="31" t="s">
        <v>574</v>
      </c>
      <c r="F340" s="86">
        <v>200688</v>
      </c>
      <c r="G340" s="32">
        <v>174.47</v>
      </c>
      <c r="H340" s="32" t="s">
        <v>860</v>
      </c>
    </row>
    <row r="341" spans="1:8" ht="15" customHeight="1">
      <c r="A341" s="85">
        <v>45301</v>
      </c>
      <c r="B341" s="32" t="s">
        <v>1254</v>
      </c>
      <c r="C341" s="31" t="s">
        <v>1255</v>
      </c>
      <c r="D341" s="31" t="s">
        <v>875</v>
      </c>
      <c r="E341" s="31" t="s">
        <v>574</v>
      </c>
      <c r="F341" s="86">
        <v>536642</v>
      </c>
      <c r="G341" s="32">
        <v>175.9</v>
      </c>
      <c r="H341" s="32" t="s">
        <v>860</v>
      </c>
    </row>
    <row r="342" spans="1:8" ht="15" customHeight="1">
      <c r="A342" s="85">
        <v>45301</v>
      </c>
      <c r="B342" s="32" t="s">
        <v>1254</v>
      </c>
      <c r="C342" s="31" t="s">
        <v>1255</v>
      </c>
      <c r="D342" s="31" t="s">
        <v>1256</v>
      </c>
      <c r="E342" s="31" t="s">
        <v>574</v>
      </c>
      <c r="F342" s="86">
        <v>203311</v>
      </c>
      <c r="G342" s="32">
        <v>171.67</v>
      </c>
      <c r="H342" s="32" t="s">
        <v>860</v>
      </c>
    </row>
    <row r="343" spans="1:8" ht="15" customHeight="1">
      <c r="A343" s="85">
        <v>45301</v>
      </c>
      <c r="B343" s="32" t="s">
        <v>1254</v>
      </c>
      <c r="C343" s="31" t="s">
        <v>1255</v>
      </c>
      <c r="D343" s="31" t="s">
        <v>1005</v>
      </c>
      <c r="E343" s="31" t="s">
        <v>574</v>
      </c>
      <c r="F343" s="86">
        <v>262078</v>
      </c>
      <c r="G343" s="32">
        <v>170.95</v>
      </c>
      <c r="H343" s="32" t="s">
        <v>860</v>
      </c>
    </row>
    <row r="344" spans="1:8" ht="15" customHeight="1">
      <c r="A344" s="85">
        <v>45301</v>
      </c>
      <c r="B344" s="32" t="s">
        <v>1259</v>
      </c>
      <c r="C344" s="31" t="s">
        <v>1260</v>
      </c>
      <c r="D344" s="31" t="s">
        <v>575</v>
      </c>
      <c r="E344" s="31" t="s">
        <v>574</v>
      </c>
      <c r="F344" s="86">
        <v>133013</v>
      </c>
      <c r="G344" s="32">
        <v>1400.74</v>
      </c>
      <c r="H344" s="32" t="s">
        <v>860</v>
      </c>
    </row>
    <row r="345" spans="1:8" ht="15" customHeight="1">
      <c r="A345" s="85">
        <v>45301</v>
      </c>
      <c r="B345" s="32" t="s">
        <v>1261</v>
      </c>
      <c r="C345" s="31" t="s">
        <v>1262</v>
      </c>
      <c r="D345" s="31" t="s">
        <v>913</v>
      </c>
      <c r="E345" s="31" t="s">
        <v>574</v>
      </c>
      <c r="F345" s="86">
        <v>72014</v>
      </c>
      <c r="G345" s="32">
        <v>81.53</v>
      </c>
      <c r="H345" s="32" t="s">
        <v>860</v>
      </c>
    </row>
    <row r="346" spans="1:8" ht="15" customHeight="1">
      <c r="A346" s="85">
        <v>45301</v>
      </c>
      <c r="B346" s="32" t="s">
        <v>1263</v>
      </c>
      <c r="C346" s="31" t="s">
        <v>1264</v>
      </c>
      <c r="D346" s="31" t="s">
        <v>900</v>
      </c>
      <c r="E346" s="31" t="s">
        <v>574</v>
      </c>
      <c r="F346" s="86">
        <v>9200100</v>
      </c>
      <c r="G346" s="32">
        <v>11.32</v>
      </c>
      <c r="H346" s="32" t="s">
        <v>860</v>
      </c>
    </row>
    <row r="347" spans="1:8" ht="15" customHeight="1">
      <c r="A347" s="85">
        <v>45301</v>
      </c>
      <c r="B347" s="32" t="s">
        <v>1314</v>
      </c>
      <c r="C347" s="31" t="s">
        <v>1315</v>
      </c>
      <c r="D347" s="31" t="s">
        <v>1316</v>
      </c>
      <c r="E347" s="31" t="s">
        <v>574</v>
      </c>
      <c r="F347" s="86">
        <v>120000</v>
      </c>
      <c r="G347" s="32">
        <v>126.46</v>
      </c>
      <c r="H347" s="32" t="s">
        <v>860</v>
      </c>
    </row>
    <row r="348" spans="1:8" ht="15" customHeight="1">
      <c r="A348" s="85">
        <v>45301</v>
      </c>
      <c r="B348" s="32" t="s">
        <v>1265</v>
      </c>
      <c r="C348" s="31" t="s">
        <v>1266</v>
      </c>
      <c r="D348" s="31" t="s">
        <v>575</v>
      </c>
      <c r="E348" s="31" t="s">
        <v>574</v>
      </c>
      <c r="F348" s="86">
        <v>1077565</v>
      </c>
      <c r="G348" s="32">
        <v>63.57</v>
      </c>
      <c r="H348" s="32" t="s">
        <v>860</v>
      </c>
    </row>
    <row r="349" spans="1:8" ht="15" customHeight="1">
      <c r="A349" s="85">
        <v>45301</v>
      </c>
      <c r="B349" s="32" t="s">
        <v>1267</v>
      </c>
      <c r="C349" s="31" t="s">
        <v>1268</v>
      </c>
      <c r="D349" s="31" t="s">
        <v>1269</v>
      </c>
      <c r="E349" s="31" t="s">
        <v>574</v>
      </c>
      <c r="F349" s="86">
        <v>1410533</v>
      </c>
      <c r="G349" s="32">
        <v>31.03</v>
      </c>
      <c r="H349" s="32" t="s">
        <v>860</v>
      </c>
    </row>
    <row r="350" spans="1:8" ht="15" customHeight="1">
      <c r="A350" s="85">
        <v>45301</v>
      </c>
      <c r="B350" s="32" t="s">
        <v>1270</v>
      </c>
      <c r="C350" s="31" t="s">
        <v>1271</v>
      </c>
      <c r="D350" s="31" t="s">
        <v>1275</v>
      </c>
      <c r="E350" s="31" t="s">
        <v>574</v>
      </c>
      <c r="F350" s="86">
        <v>52751</v>
      </c>
      <c r="G350" s="32">
        <v>36.14</v>
      </c>
      <c r="H350" s="32" t="s">
        <v>860</v>
      </c>
    </row>
    <row r="351" spans="1:8" ht="15" customHeight="1">
      <c r="A351" s="85">
        <v>45301</v>
      </c>
      <c r="B351" s="32" t="s">
        <v>1270</v>
      </c>
      <c r="C351" s="31" t="s">
        <v>1271</v>
      </c>
      <c r="D351" s="31" t="s">
        <v>1004</v>
      </c>
      <c r="E351" s="31" t="s">
        <v>574</v>
      </c>
      <c r="F351" s="86">
        <v>72650</v>
      </c>
      <c r="G351" s="32">
        <v>35.79</v>
      </c>
      <c r="H351" s="32" t="s">
        <v>860</v>
      </c>
    </row>
    <row r="352" spans="1:8" ht="15" customHeight="1">
      <c r="A352" s="85">
        <v>45301</v>
      </c>
      <c r="B352" s="32" t="s">
        <v>1270</v>
      </c>
      <c r="C352" s="31" t="s">
        <v>1271</v>
      </c>
      <c r="D352" s="31" t="s">
        <v>963</v>
      </c>
      <c r="E352" s="31" t="s">
        <v>574</v>
      </c>
      <c r="F352" s="86">
        <v>56000</v>
      </c>
      <c r="G352" s="32">
        <v>36.24</v>
      </c>
      <c r="H352" s="32" t="s">
        <v>860</v>
      </c>
    </row>
    <row r="353" spans="1:8" ht="15" customHeight="1">
      <c r="A353" s="85">
        <v>45301</v>
      </c>
      <c r="B353" s="32" t="s">
        <v>1270</v>
      </c>
      <c r="C353" s="31" t="s">
        <v>1271</v>
      </c>
      <c r="D353" s="31" t="s">
        <v>1273</v>
      </c>
      <c r="E353" s="31" t="s">
        <v>574</v>
      </c>
      <c r="F353" s="86">
        <v>31158</v>
      </c>
      <c r="G353" s="32">
        <v>36.46</v>
      </c>
      <c r="H353" s="32" t="s">
        <v>860</v>
      </c>
    </row>
    <row r="354" spans="1:8" ht="15" customHeight="1">
      <c r="A354" s="85">
        <v>45301</v>
      </c>
      <c r="B354" s="32" t="s">
        <v>1270</v>
      </c>
      <c r="C354" s="31" t="s">
        <v>1271</v>
      </c>
      <c r="D354" s="31" t="s">
        <v>1317</v>
      </c>
      <c r="E354" s="31" t="s">
        <v>574</v>
      </c>
      <c r="F354" s="86">
        <v>60000</v>
      </c>
      <c r="G354" s="32">
        <v>34.79</v>
      </c>
      <c r="H354" s="32" t="s">
        <v>860</v>
      </c>
    </row>
    <row r="355" spans="1:8" ht="15" customHeight="1">
      <c r="A355" s="85">
        <v>45301</v>
      </c>
      <c r="B355" s="32" t="s">
        <v>1270</v>
      </c>
      <c r="C355" s="31" t="s">
        <v>1271</v>
      </c>
      <c r="D355" s="31" t="s">
        <v>1274</v>
      </c>
      <c r="E355" s="31" t="s">
        <v>574</v>
      </c>
      <c r="F355" s="86">
        <v>128086</v>
      </c>
      <c r="G355" s="32">
        <v>36.270000000000003</v>
      </c>
      <c r="H355" s="32" t="s">
        <v>860</v>
      </c>
    </row>
    <row r="356" spans="1:8" ht="15" customHeight="1">
      <c r="A356" s="85">
        <v>45301</v>
      </c>
      <c r="B356" s="32" t="s">
        <v>1270</v>
      </c>
      <c r="C356" s="31" t="s">
        <v>1271</v>
      </c>
      <c r="D356" s="31" t="s">
        <v>1272</v>
      </c>
      <c r="E356" s="31" t="s">
        <v>574</v>
      </c>
      <c r="F356" s="86">
        <v>105389</v>
      </c>
      <c r="G356" s="32">
        <v>35.409999999999997</v>
      </c>
      <c r="H356" s="32" t="s">
        <v>860</v>
      </c>
    </row>
    <row r="357" spans="1:8" ht="15" customHeight="1">
      <c r="A357" s="85">
        <v>45301</v>
      </c>
      <c r="B357" s="32" t="s">
        <v>979</v>
      </c>
      <c r="C357" s="31" t="s">
        <v>980</v>
      </c>
      <c r="D357" s="31" t="s">
        <v>878</v>
      </c>
      <c r="E357" s="31" t="s">
        <v>574</v>
      </c>
      <c r="F357" s="86">
        <v>4399608</v>
      </c>
      <c r="G357" s="32">
        <v>41.8</v>
      </c>
      <c r="H357" s="32" t="s">
        <v>860</v>
      </c>
    </row>
    <row r="358" spans="1:8" ht="15" customHeight="1">
      <c r="A358" s="85">
        <v>45301</v>
      </c>
      <c r="B358" s="32" t="s">
        <v>979</v>
      </c>
      <c r="C358" s="31" t="s">
        <v>980</v>
      </c>
      <c r="D358" s="31" t="s">
        <v>575</v>
      </c>
      <c r="E358" s="31" t="s">
        <v>574</v>
      </c>
      <c r="F358" s="86">
        <v>4209491</v>
      </c>
      <c r="G358" s="32">
        <v>42.1</v>
      </c>
      <c r="H358" s="32" t="s">
        <v>860</v>
      </c>
    </row>
    <row r="359" spans="1:8" ht="15" customHeight="1">
      <c r="A359" s="85">
        <v>45301</v>
      </c>
      <c r="B359" s="32" t="s">
        <v>532</v>
      </c>
      <c r="C359" s="31" t="s">
        <v>1279</v>
      </c>
      <c r="D359" s="31" t="s">
        <v>575</v>
      </c>
      <c r="E359" s="31" t="s">
        <v>574</v>
      </c>
      <c r="F359" s="86">
        <v>763456</v>
      </c>
      <c r="G359" s="32">
        <v>1162.5999999999999</v>
      </c>
      <c r="H359" s="32" t="s">
        <v>860</v>
      </c>
    </row>
    <row r="360" spans="1:8" ht="15" customHeight="1">
      <c r="A360" s="85">
        <v>45301</v>
      </c>
      <c r="B360" s="32" t="s">
        <v>1318</v>
      </c>
      <c r="C360" s="31" t="s">
        <v>1319</v>
      </c>
      <c r="D360" s="31" t="s">
        <v>1320</v>
      </c>
      <c r="E360" s="31" t="s">
        <v>574</v>
      </c>
      <c r="F360" s="86">
        <v>48000</v>
      </c>
      <c r="G360" s="32">
        <v>23.6</v>
      </c>
      <c r="H360" s="32" t="s">
        <v>860</v>
      </c>
    </row>
    <row r="361" spans="1:8" ht="15" customHeight="1">
      <c r="A361" s="85">
        <v>45301</v>
      </c>
      <c r="B361" s="32" t="s">
        <v>531</v>
      </c>
      <c r="C361" s="31" t="s">
        <v>1283</v>
      </c>
      <c r="D361" s="31" t="s">
        <v>575</v>
      </c>
      <c r="E361" s="31" t="s">
        <v>574</v>
      </c>
      <c r="F361" s="86">
        <v>17198583</v>
      </c>
      <c r="G361" s="32">
        <v>62.55</v>
      </c>
      <c r="H361" s="32" t="s">
        <v>860</v>
      </c>
    </row>
    <row r="362" spans="1:8" ht="15" customHeight="1">
      <c r="A362" s="85">
        <v>45301</v>
      </c>
      <c r="B362" s="32" t="s">
        <v>1284</v>
      </c>
      <c r="C362" s="31" t="s">
        <v>1285</v>
      </c>
      <c r="D362" s="31" t="s">
        <v>575</v>
      </c>
      <c r="E362" s="31" t="s">
        <v>574</v>
      </c>
      <c r="F362" s="86">
        <v>303280</v>
      </c>
      <c r="G362" s="32">
        <v>265.44</v>
      </c>
      <c r="H362" s="32" t="s">
        <v>860</v>
      </c>
    </row>
    <row r="363" spans="1:8" ht="15" customHeight="1">
      <c r="A363" s="85">
        <v>45301</v>
      </c>
      <c r="B363" s="32" t="s">
        <v>1286</v>
      </c>
      <c r="C363" s="31" t="s">
        <v>1287</v>
      </c>
      <c r="D363" s="31" t="s">
        <v>575</v>
      </c>
      <c r="E363" s="31" t="s">
        <v>574</v>
      </c>
      <c r="F363" s="86">
        <v>997200</v>
      </c>
      <c r="G363" s="32">
        <v>142.65</v>
      </c>
      <c r="H363" s="32" t="s">
        <v>860</v>
      </c>
    </row>
    <row r="364" spans="1:8" ht="15" customHeight="1">
      <c r="A364" s="85">
        <v>45301</v>
      </c>
      <c r="B364" s="32" t="s">
        <v>1286</v>
      </c>
      <c r="C364" s="31" t="s">
        <v>1287</v>
      </c>
      <c r="D364" s="31" t="s">
        <v>912</v>
      </c>
      <c r="E364" s="31" t="s">
        <v>574</v>
      </c>
      <c r="F364" s="86">
        <v>335845</v>
      </c>
      <c r="G364" s="32">
        <v>143.56</v>
      </c>
      <c r="H364" s="32" t="s">
        <v>860</v>
      </c>
    </row>
    <row r="365" spans="1:8" ht="15" customHeight="1">
      <c r="A365" s="85">
        <v>45301</v>
      </c>
      <c r="B365" s="32" t="s">
        <v>1286</v>
      </c>
      <c r="C365" s="31" t="s">
        <v>1287</v>
      </c>
      <c r="D365" s="31" t="s">
        <v>878</v>
      </c>
      <c r="E365" s="31" t="s">
        <v>574</v>
      </c>
      <c r="F365" s="86">
        <v>261995</v>
      </c>
      <c r="G365" s="32">
        <v>142.21</v>
      </c>
      <c r="H365" s="32" t="s">
        <v>860</v>
      </c>
    </row>
    <row r="366" spans="1:8" ht="15" customHeight="1">
      <c r="A366" s="85">
        <v>45301</v>
      </c>
      <c r="B366" s="32" t="s">
        <v>1288</v>
      </c>
      <c r="C366" s="31" t="s">
        <v>1289</v>
      </c>
      <c r="D366" s="31" t="s">
        <v>575</v>
      </c>
      <c r="E366" s="31" t="s">
        <v>574</v>
      </c>
      <c r="F366" s="86">
        <v>400372</v>
      </c>
      <c r="G366" s="32">
        <v>299.42</v>
      </c>
      <c r="H366" s="32" t="s">
        <v>860</v>
      </c>
    </row>
    <row r="367" spans="1:8" ht="15" customHeight="1">
      <c r="A367" s="85">
        <v>45301</v>
      </c>
      <c r="B367" s="32" t="s">
        <v>1009</v>
      </c>
      <c r="C367" s="31" t="s">
        <v>1010</v>
      </c>
      <c r="D367" s="31" t="s">
        <v>1290</v>
      </c>
      <c r="E367" s="31" t="s">
        <v>574</v>
      </c>
      <c r="F367" s="86">
        <v>30000</v>
      </c>
      <c r="G367" s="32">
        <v>616</v>
      </c>
      <c r="H367" s="32" t="s">
        <v>860</v>
      </c>
    </row>
    <row r="368" spans="1:8" ht="15" customHeight="1">
      <c r="A368" s="85">
        <v>45301</v>
      </c>
      <c r="B368" s="32" t="s">
        <v>1009</v>
      </c>
      <c r="C368" s="31" t="s">
        <v>1010</v>
      </c>
      <c r="D368" s="31" t="s">
        <v>1302</v>
      </c>
      <c r="E368" s="31" t="s">
        <v>574</v>
      </c>
      <c r="F368" s="86">
        <v>175000</v>
      </c>
      <c r="G368" s="32">
        <v>615.96</v>
      </c>
      <c r="H368" s="32" t="s">
        <v>860</v>
      </c>
    </row>
    <row r="369" spans="1:8" ht="15" customHeight="1">
      <c r="A369" s="85">
        <v>45301</v>
      </c>
      <c r="B369" s="32" t="s">
        <v>1009</v>
      </c>
      <c r="C369" s="31" t="s">
        <v>1010</v>
      </c>
      <c r="D369" s="31" t="s">
        <v>900</v>
      </c>
      <c r="E369" s="31" t="s">
        <v>574</v>
      </c>
      <c r="F369" s="86">
        <v>100000</v>
      </c>
      <c r="G369" s="32">
        <v>621.04999999999995</v>
      </c>
      <c r="H369" s="32" t="s">
        <v>860</v>
      </c>
    </row>
    <row r="370" spans="1:8" ht="15" customHeight="1">
      <c r="A370" s="85">
        <v>45301</v>
      </c>
      <c r="B370" s="32" t="s">
        <v>1062</v>
      </c>
      <c r="C370" s="31" t="s">
        <v>1063</v>
      </c>
      <c r="D370" s="31" t="s">
        <v>575</v>
      </c>
      <c r="E370" s="31" t="s">
        <v>574</v>
      </c>
      <c r="F370" s="86">
        <v>1303053</v>
      </c>
      <c r="G370" s="32">
        <v>104.63</v>
      </c>
      <c r="H370" s="32" t="s">
        <v>860</v>
      </c>
    </row>
    <row r="371" spans="1:8" ht="15" customHeight="1">
      <c r="A371" s="85">
        <v>45301</v>
      </c>
      <c r="B371" s="32" t="s">
        <v>1064</v>
      </c>
      <c r="C371" s="31" t="s">
        <v>1065</v>
      </c>
      <c r="D371" s="31" t="s">
        <v>1066</v>
      </c>
      <c r="E371" s="31" t="s">
        <v>574</v>
      </c>
      <c r="F371" s="86">
        <v>7180987</v>
      </c>
      <c r="G371" s="32">
        <v>1.78</v>
      </c>
      <c r="H371" s="32" t="s">
        <v>860</v>
      </c>
    </row>
    <row r="372" spans="1:8" ht="15" customHeight="1">
      <c r="A372" s="85">
        <v>45301</v>
      </c>
      <c r="B372" s="32" t="s">
        <v>1064</v>
      </c>
      <c r="C372" s="31" t="s">
        <v>1065</v>
      </c>
      <c r="D372" s="31" t="s">
        <v>1036</v>
      </c>
      <c r="E372" s="31" t="s">
        <v>574</v>
      </c>
      <c r="F372" s="86">
        <v>3050000</v>
      </c>
      <c r="G372" s="32">
        <v>1.73</v>
      </c>
      <c r="H372" s="32" t="s">
        <v>860</v>
      </c>
    </row>
    <row r="373" spans="1:8" ht="15" customHeight="1">
      <c r="A373" s="85">
        <v>45301</v>
      </c>
      <c r="B373" s="32" t="s">
        <v>1292</v>
      </c>
      <c r="C373" s="31" t="s">
        <v>1293</v>
      </c>
      <c r="D373" s="31" t="s">
        <v>1321</v>
      </c>
      <c r="E373" s="31" t="s">
        <v>574</v>
      </c>
      <c r="F373" s="86">
        <v>1000000</v>
      </c>
      <c r="G373" s="32">
        <v>69.95</v>
      </c>
      <c r="H373" s="32" t="s">
        <v>860</v>
      </c>
    </row>
    <row r="374" spans="1:8" ht="15" customHeight="1">
      <c r="A374" s="85">
        <v>45301</v>
      </c>
      <c r="B374" s="32" t="s">
        <v>1292</v>
      </c>
      <c r="C374" s="31" t="s">
        <v>1293</v>
      </c>
      <c r="D374" s="31" t="s">
        <v>1322</v>
      </c>
      <c r="E374" s="31" t="s">
        <v>574</v>
      </c>
      <c r="F374" s="86">
        <v>1000000</v>
      </c>
      <c r="G374" s="32">
        <v>69.95</v>
      </c>
      <c r="H374" s="32" t="s">
        <v>860</v>
      </c>
    </row>
    <row r="375" spans="1:8" ht="15" customHeight="1">
      <c r="A375" s="85">
        <v>45301</v>
      </c>
      <c r="B375" s="32" t="s">
        <v>241</v>
      </c>
      <c r="C375" s="31" t="s">
        <v>1067</v>
      </c>
      <c r="D375" s="31" t="s">
        <v>575</v>
      </c>
      <c r="E375" s="31" t="s">
        <v>574</v>
      </c>
      <c r="F375" s="86">
        <v>6510650</v>
      </c>
      <c r="G375" s="32">
        <v>262.32</v>
      </c>
      <c r="H375" s="32" t="s">
        <v>860</v>
      </c>
    </row>
    <row r="376" spans="1:8" ht="15" customHeight="1">
      <c r="A376" s="85">
        <v>45301</v>
      </c>
      <c r="B376" s="32" t="s">
        <v>737</v>
      </c>
      <c r="C376" s="31" t="s">
        <v>981</v>
      </c>
      <c r="D376" s="31" t="s">
        <v>878</v>
      </c>
      <c r="E376" s="31" t="s">
        <v>574</v>
      </c>
      <c r="F376" s="86">
        <v>4955403</v>
      </c>
      <c r="G376" s="32">
        <v>16.829999999999998</v>
      </c>
      <c r="H376" s="32" t="s">
        <v>860</v>
      </c>
    </row>
    <row r="377" spans="1:8" ht="15" customHeight="1">
      <c r="A377" s="85">
        <v>45301</v>
      </c>
      <c r="B377" s="32" t="s">
        <v>737</v>
      </c>
      <c r="C377" s="31" t="s">
        <v>981</v>
      </c>
      <c r="D377" s="31" t="s">
        <v>575</v>
      </c>
      <c r="E377" s="31" t="s">
        <v>574</v>
      </c>
      <c r="F377" s="86">
        <v>3390685</v>
      </c>
      <c r="G377" s="32">
        <v>16.84</v>
      </c>
      <c r="H377" s="32" t="s">
        <v>860</v>
      </c>
    </row>
    <row r="378" spans="1:8" ht="15" customHeight="1">
      <c r="A378" s="85">
        <v>45301</v>
      </c>
      <c r="B378" s="32" t="s">
        <v>1295</v>
      </c>
      <c r="C378" s="31" t="s">
        <v>1296</v>
      </c>
      <c r="D378" s="31" t="s">
        <v>575</v>
      </c>
      <c r="E378" s="31" t="s">
        <v>574</v>
      </c>
      <c r="F378" s="86">
        <v>154622</v>
      </c>
      <c r="G378" s="32">
        <v>218.45</v>
      </c>
      <c r="H378" s="32" t="s">
        <v>860</v>
      </c>
    </row>
    <row r="379" spans="1:8" ht="15" customHeight="1">
      <c r="A379" s="85"/>
      <c r="B379" s="32"/>
      <c r="C379" s="31"/>
      <c r="D379" s="31"/>
      <c r="E379" s="31"/>
      <c r="F379" s="86"/>
      <c r="G379" s="32"/>
      <c r="H379" s="32"/>
    </row>
    <row r="380" spans="1:8" ht="15" customHeight="1">
      <c r="A380" s="85"/>
      <c r="B380" s="32"/>
      <c r="C380" s="31"/>
      <c r="D380" s="31"/>
      <c r="E380" s="31"/>
      <c r="F380" s="86"/>
      <c r="G380" s="32"/>
      <c r="H380" s="32"/>
    </row>
    <row r="381" spans="1:8" ht="15" customHeight="1">
      <c r="A381" s="85"/>
      <c r="B381" s="32"/>
      <c r="C381" s="31"/>
      <c r="D381" s="31"/>
      <c r="E381" s="31"/>
      <c r="F381" s="86"/>
      <c r="G381" s="32"/>
      <c r="H381" s="32"/>
    </row>
    <row r="382" spans="1:8" ht="15" customHeight="1">
      <c r="A382" s="85"/>
      <c r="B382" s="32"/>
      <c r="C382" s="31"/>
      <c r="D382" s="31"/>
      <c r="E382" s="31"/>
      <c r="F382" s="86"/>
      <c r="G382" s="32"/>
      <c r="H382" s="32"/>
    </row>
    <row r="383" spans="1:8" ht="15" customHeight="1">
      <c r="A383" s="85"/>
      <c r="B383" s="32"/>
      <c r="C383" s="31"/>
      <c r="D383" s="31"/>
      <c r="E383" s="31"/>
      <c r="F383" s="86"/>
      <c r="G383" s="32"/>
      <c r="H383" s="32"/>
    </row>
    <row r="384" spans="1:8" ht="15" customHeight="1">
      <c r="A384" s="85"/>
      <c r="B384" s="32"/>
      <c r="C384" s="31"/>
      <c r="D384" s="31"/>
      <c r="E384" s="31"/>
      <c r="F384" s="86"/>
      <c r="G384" s="32"/>
      <c r="H384" s="32"/>
    </row>
    <row r="385" spans="1:8" ht="15" customHeight="1">
      <c r="A385" s="85"/>
      <c r="B385" s="32"/>
      <c r="C385" s="31"/>
      <c r="D385" s="31"/>
      <c r="E385" s="31"/>
      <c r="F385" s="86"/>
      <c r="G385" s="32"/>
      <c r="H385" s="32"/>
    </row>
    <row r="386" spans="1:8" ht="15" customHeight="1">
      <c r="A386" s="85"/>
      <c r="B386" s="32"/>
      <c r="C386" s="31"/>
      <c r="D386" s="31"/>
      <c r="E386" s="31"/>
      <c r="F386" s="86"/>
      <c r="G386" s="32"/>
      <c r="H386" s="32"/>
    </row>
    <row r="387" spans="1:8" ht="15" customHeight="1">
      <c r="A387" s="85"/>
      <c r="B387" s="32"/>
      <c r="C387" s="31"/>
      <c r="D387" s="31"/>
      <c r="E387" s="31"/>
      <c r="F387" s="86"/>
      <c r="G387" s="32"/>
      <c r="H387" s="32"/>
    </row>
    <row r="388" spans="1:8" ht="15" customHeight="1">
      <c r="A388" s="85"/>
      <c r="B388" s="32"/>
      <c r="C388" s="31"/>
      <c r="D388" s="31"/>
      <c r="E388" s="31"/>
      <c r="F388" s="86"/>
      <c r="G388" s="32"/>
      <c r="H388" s="32"/>
    </row>
    <row r="389" spans="1:8" ht="15" customHeight="1">
      <c r="A389" s="85"/>
      <c r="B389" s="32"/>
      <c r="C389" s="31"/>
      <c r="D389" s="31"/>
      <c r="E389" s="31"/>
      <c r="F389" s="86"/>
      <c r="G389" s="32"/>
      <c r="H389" s="32"/>
    </row>
    <row r="390" spans="1:8" ht="15" customHeight="1">
      <c r="A390" s="85"/>
      <c r="B390" s="32"/>
      <c r="C390" s="31"/>
      <c r="D390" s="31"/>
      <c r="E390" s="31"/>
      <c r="F390" s="86"/>
      <c r="G390" s="32"/>
      <c r="H390" s="32"/>
    </row>
    <row r="391" spans="1:8" ht="15" customHeight="1">
      <c r="A391" s="85"/>
      <c r="B391" s="32"/>
      <c r="C391" s="31"/>
      <c r="D391" s="31"/>
      <c r="E391" s="31"/>
      <c r="F391" s="86"/>
      <c r="G391" s="32"/>
      <c r="H391" s="32"/>
    </row>
    <row r="392" spans="1:8" ht="15" customHeight="1">
      <c r="A392" s="85"/>
      <c r="B392" s="32"/>
      <c r="C392" s="31"/>
      <c r="D392" s="31"/>
      <c r="E392" s="31"/>
      <c r="F392" s="86"/>
      <c r="G392" s="32"/>
      <c r="H392" s="32"/>
    </row>
    <row r="393" spans="1:8" ht="15" customHeight="1">
      <c r="A393" s="85"/>
      <c r="B393" s="32"/>
      <c r="C393" s="31"/>
      <c r="D393" s="31"/>
      <c r="E393" s="31"/>
      <c r="F393" s="86"/>
      <c r="G393" s="32"/>
      <c r="H393" s="32"/>
    </row>
    <row r="394" spans="1:8" ht="15" customHeight="1">
      <c r="A394" s="85"/>
      <c r="B394" s="32"/>
      <c r="C394" s="31"/>
      <c r="D394" s="31"/>
      <c r="E394" s="31"/>
      <c r="F394" s="86"/>
      <c r="G394" s="32"/>
      <c r="H394" s="32"/>
    </row>
    <row r="395" spans="1:8" ht="15" customHeight="1">
      <c r="A395" s="85"/>
      <c r="B395" s="32"/>
      <c r="C395" s="31"/>
      <c r="D395" s="31"/>
      <c r="E395" s="31"/>
      <c r="F395" s="86"/>
      <c r="G395" s="32"/>
      <c r="H395" s="32"/>
    </row>
    <row r="396" spans="1:8" ht="15" customHeight="1">
      <c r="A396" s="85"/>
      <c r="B396" s="32"/>
      <c r="C396" s="31"/>
      <c r="D396" s="31"/>
      <c r="E396" s="31"/>
      <c r="F396" s="86"/>
      <c r="G396" s="32"/>
      <c r="H396" s="32"/>
    </row>
    <row r="397" spans="1:8" ht="15" customHeight="1">
      <c r="A397" s="85"/>
      <c r="B397" s="32"/>
      <c r="C397" s="31"/>
      <c r="D397" s="31"/>
      <c r="E397" s="31"/>
      <c r="F397" s="86"/>
      <c r="G397" s="32"/>
      <c r="H397" s="32"/>
    </row>
    <row r="398" spans="1:8" ht="15" customHeight="1">
      <c r="A398" s="85"/>
      <c r="B398" s="32"/>
      <c r="C398" s="31"/>
      <c r="D398" s="31"/>
      <c r="E398" s="31"/>
      <c r="F398" s="86"/>
      <c r="G398" s="32"/>
      <c r="H398" s="32"/>
    </row>
    <row r="399" spans="1:8" ht="15" customHeight="1">
      <c r="A399" s="85"/>
      <c r="B399" s="32"/>
      <c r="C399" s="31"/>
      <c r="D399" s="31"/>
      <c r="E399" s="31"/>
      <c r="F399" s="86"/>
      <c r="G399" s="32"/>
      <c r="H399" s="32"/>
    </row>
    <row r="400" spans="1:8" ht="15" customHeight="1">
      <c r="A400" s="85"/>
      <c r="B400" s="32"/>
      <c r="C400" s="31"/>
      <c r="D400" s="31"/>
      <c r="E400" s="31"/>
      <c r="F400" s="86"/>
      <c r="G400" s="32"/>
      <c r="H400" s="32"/>
    </row>
    <row r="401" spans="1:8" ht="15" customHeight="1">
      <c r="A401" s="85"/>
      <c r="B401" s="32"/>
      <c r="C401" s="31"/>
      <c r="D401" s="31"/>
      <c r="E401" s="31"/>
      <c r="F401" s="86"/>
      <c r="G401" s="32"/>
      <c r="H401" s="32"/>
    </row>
    <row r="402" spans="1:8" ht="15" customHeight="1">
      <c r="A402" s="85"/>
      <c r="B402" s="32"/>
      <c r="C402" s="31"/>
      <c r="D402" s="31"/>
      <c r="E402" s="31"/>
      <c r="F402" s="86"/>
      <c r="G402" s="32"/>
      <c r="H402" s="32"/>
    </row>
    <row r="403" spans="1:8" ht="15" customHeight="1">
      <c r="A403" s="85"/>
      <c r="B403" s="32"/>
      <c r="C403" s="31"/>
      <c r="D403" s="31"/>
      <c r="E403" s="31"/>
      <c r="F403" s="86"/>
      <c r="G403" s="32"/>
      <c r="H403" s="32"/>
    </row>
    <row r="404" spans="1:8" ht="15" customHeight="1">
      <c r="A404" s="85"/>
      <c r="B404" s="32"/>
      <c r="C404" s="31"/>
      <c r="D404" s="31"/>
      <c r="E404" s="31"/>
      <c r="F404" s="86"/>
      <c r="G404" s="32"/>
      <c r="H404" s="32"/>
    </row>
    <row r="405" spans="1:8" ht="15" customHeight="1">
      <c r="A405" s="85"/>
      <c r="B405" s="32"/>
      <c r="C405" s="31"/>
      <c r="D405" s="31"/>
      <c r="E405" s="31"/>
      <c r="F405" s="86"/>
      <c r="G405" s="32"/>
      <c r="H405" s="32"/>
    </row>
    <row r="406" spans="1:8" ht="15" customHeight="1">
      <c r="A406" s="85"/>
      <c r="B406" s="32"/>
      <c r="C406" s="31"/>
      <c r="D406" s="31"/>
      <c r="E406" s="31"/>
      <c r="F406" s="86"/>
      <c r="G406" s="32"/>
      <c r="H406" s="32"/>
    </row>
    <row r="407" spans="1:8" ht="15" customHeight="1">
      <c r="A407" s="85"/>
      <c r="B407" s="32"/>
      <c r="C407" s="31"/>
      <c r="D407" s="31"/>
      <c r="E407" s="31"/>
      <c r="F407" s="86"/>
      <c r="G407" s="32"/>
      <c r="H407" s="32"/>
    </row>
    <row r="408" spans="1:8" ht="15" customHeight="1">
      <c r="A408" s="85"/>
      <c r="B408" s="32"/>
      <c r="C408" s="31"/>
      <c r="D408" s="31"/>
      <c r="E408" s="31"/>
      <c r="F408" s="86"/>
      <c r="G408" s="32"/>
      <c r="H408" s="32"/>
    </row>
    <row r="409" spans="1:8" ht="15" customHeight="1">
      <c r="A409" s="85"/>
      <c r="B409" s="32"/>
      <c r="C409" s="31"/>
      <c r="D409" s="31"/>
      <c r="E409" s="31"/>
      <c r="F409" s="86"/>
      <c r="G409" s="32"/>
      <c r="H409" s="32"/>
    </row>
    <row r="410" spans="1:8" ht="15" customHeight="1">
      <c r="A410" s="85"/>
      <c r="B410" s="32"/>
      <c r="C410" s="31"/>
      <c r="D410" s="31"/>
      <c r="E410" s="31"/>
      <c r="F410" s="86"/>
      <c r="G410" s="32"/>
      <c r="H410" s="32"/>
    </row>
    <row r="411" spans="1:8" ht="15" customHeight="1">
      <c r="A411" s="85"/>
      <c r="B411" s="32"/>
      <c r="C411" s="31"/>
      <c r="D411" s="31"/>
      <c r="E411" s="31"/>
      <c r="F411" s="86"/>
      <c r="G411" s="32"/>
      <c r="H411" s="32"/>
    </row>
    <row r="412" spans="1:8" ht="15" customHeight="1">
      <c r="A412" s="85"/>
      <c r="B412" s="32"/>
      <c r="C412" s="31"/>
      <c r="D412" s="31"/>
      <c r="E412" s="31"/>
      <c r="F412" s="86"/>
      <c r="G412" s="32"/>
      <c r="H412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459"/>
  <sheetViews>
    <sheetView zoomScale="80" zoomScaleNormal="80" workbookViewId="0">
      <selection activeCell="F15" sqref="F15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5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7"/>
      <c r="G2" s="87"/>
      <c r="H2" s="87"/>
      <c r="I2" s="87"/>
      <c r="J2" s="22"/>
      <c r="K2" s="87"/>
      <c r="L2" s="87"/>
      <c r="M2" s="87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0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1" t="s">
        <v>924</v>
      </c>
      <c r="D6" s="1"/>
      <c r="E6" s="1"/>
      <c r="F6" s="6"/>
      <c r="G6" s="6"/>
      <c r="H6" s="6"/>
      <c r="I6" s="6"/>
      <c r="J6" s="1"/>
      <c r="K6" s="6"/>
      <c r="L6" s="6"/>
      <c r="M6" s="92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2">
        <f>Main!B10</f>
        <v>45302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3" t="s">
        <v>576</v>
      </c>
      <c r="C8" s="93"/>
      <c r="D8" s="93"/>
      <c r="E8" s="93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4" t="s">
        <v>16</v>
      </c>
      <c r="B9" s="95" t="s">
        <v>565</v>
      </c>
      <c r="C9" s="95"/>
      <c r="D9" s="96" t="s">
        <v>577</v>
      </c>
      <c r="E9" s="95" t="s">
        <v>578</v>
      </c>
      <c r="F9" s="95" t="s">
        <v>579</v>
      </c>
      <c r="G9" s="95" t="s">
        <v>580</v>
      </c>
      <c r="H9" s="95" t="s">
        <v>581</v>
      </c>
      <c r="I9" s="95" t="s">
        <v>582</v>
      </c>
      <c r="J9" s="94" t="s">
        <v>583</v>
      </c>
      <c r="K9" s="95" t="s">
        <v>584</v>
      </c>
      <c r="L9" s="97" t="s">
        <v>585</v>
      </c>
      <c r="M9" s="97" t="s">
        <v>586</v>
      </c>
      <c r="N9" s="95" t="s">
        <v>587</v>
      </c>
      <c r="O9" s="296" t="s">
        <v>588</v>
      </c>
      <c r="P9" s="230" t="s">
        <v>589</v>
      </c>
      <c r="Q9" s="230" t="s">
        <v>872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22">
        <v>1</v>
      </c>
      <c r="B10" s="218">
        <v>45238</v>
      </c>
      <c r="C10" s="223"/>
      <c r="D10" s="227" t="s">
        <v>429</v>
      </c>
      <c r="E10" s="224" t="s">
        <v>886</v>
      </c>
      <c r="F10" s="217" t="s">
        <v>885</v>
      </c>
      <c r="G10" s="219">
        <v>102.9</v>
      </c>
      <c r="H10" s="217"/>
      <c r="I10" s="217" t="s">
        <v>877</v>
      </c>
      <c r="J10" s="219" t="s">
        <v>591</v>
      </c>
      <c r="K10" s="219"/>
      <c r="L10" s="221"/>
      <c r="M10" s="225"/>
      <c r="N10" s="219"/>
      <c r="O10" s="226"/>
      <c r="P10" s="221">
        <f>VLOOKUP(D10,'MidCap Intra'!$B$11:$C$568,2,0)</f>
        <v>110.7</v>
      </c>
      <c r="Q10" s="272">
        <v>45280</v>
      </c>
      <c r="S10" s="37" t="s">
        <v>592</v>
      </c>
    </row>
    <row r="11" spans="1:27" ht="15" customHeight="1">
      <c r="A11" s="316">
        <v>2</v>
      </c>
      <c r="B11" s="317">
        <v>45250</v>
      </c>
      <c r="C11" s="318"/>
      <c r="D11" s="319" t="s">
        <v>300</v>
      </c>
      <c r="E11" s="320" t="s">
        <v>590</v>
      </c>
      <c r="F11" s="220">
        <v>36.450000000000003</v>
      </c>
      <c r="G11" s="215">
        <v>34.35</v>
      </c>
      <c r="H11" s="220">
        <v>38.6</v>
      </c>
      <c r="I11" s="220" t="s">
        <v>879</v>
      </c>
      <c r="J11" s="321" t="s">
        <v>940</v>
      </c>
      <c r="K11" s="321">
        <f>H11-F11</f>
        <v>2.1499999999999986</v>
      </c>
      <c r="L11" s="322">
        <f>(F11*-0.3)/100</f>
        <v>-0.10935</v>
      </c>
      <c r="M11" s="323">
        <f t="shared" ref="M11" si="0">(K11+L11)/F11</f>
        <v>5.5984910836762644E-2</v>
      </c>
      <c r="N11" s="321" t="s">
        <v>593</v>
      </c>
      <c r="O11" s="324">
        <v>45294</v>
      </c>
      <c r="P11" s="325"/>
      <c r="Q11" s="272">
        <v>45280</v>
      </c>
      <c r="S11" s="37" t="s">
        <v>592</v>
      </c>
    </row>
    <row r="12" spans="1:27" ht="15" customHeight="1">
      <c r="A12" s="222">
        <v>3</v>
      </c>
      <c r="B12" s="218">
        <v>45265</v>
      </c>
      <c r="C12" s="223"/>
      <c r="D12" s="227" t="s">
        <v>437</v>
      </c>
      <c r="E12" s="224" t="s">
        <v>590</v>
      </c>
      <c r="F12" s="217" t="s">
        <v>891</v>
      </c>
      <c r="G12" s="219">
        <v>254</v>
      </c>
      <c r="H12" s="217"/>
      <c r="I12" s="217" t="s">
        <v>890</v>
      </c>
      <c r="J12" s="219" t="s">
        <v>591</v>
      </c>
      <c r="K12" s="219"/>
      <c r="L12" s="221"/>
      <c r="M12" s="225"/>
      <c r="N12" s="219"/>
      <c r="O12" s="226"/>
      <c r="P12" s="221">
        <f>VLOOKUP(D12,'MidCap Intra'!$B$11:$C$568,2,0)</f>
        <v>265.3</v>
      </c>
      <c r="Q12" s="272">
        <v>45280</v>
      </c>
      <c r="S12" s="37" t="s">
        <v>592</v>
      </c>
    </row>
    <row r="13" spans="1:27" ht="15" customHeight="1">
      <c r="A13" s="297">
        <v>4</v>
      </c>
      <c r="B13" s="298">
        <v>45268</v>
      </c>
      <c r="C13" s="299"/>
      <c r="D13" s="300" t="s">
        <v>846</v>
      </c>
      <c r="E13" s="301" t="s">
        <v>590</v>
      </c>
      <c r="F13" s="294">
        <v>1975</v>
      </c>
      <c r="G13" s="295">
        <v>1870</v>
      </c>
      <c r="H13" s="294">
        <v>1860</v>
      </c>
      <c r="I13" s="294" t="s">
        <v>893</v>
      </c>
      <c r="J13" s="302" t="s">
        <v>914</v>
      </c>
      <c r="K13" s="302">
        <f t="shared" ref="K13" si="1">H13-F13</f>
        <v>-115</v>
      </c>
      <c r="L13" s="303">
        <f>(F13*-0.3)/100</f>
        <v>-5.9249999999999998</v>
      </c>
      <c r="M13" s="304">
        <f t="shared" ref="M13" si="2">(K13+L13)/F13</f>
        <v>-6.1227848101265823E-2</v>
      </c>
      <c r="N13" s="302" t="s">
        <v>603</v>
      </c>
      <c r="O13" s="305">
        <v>45292</v>
      </c>
      <c r="P13" s="306"/>
      <c r="Q13" s="272">
        <v>45280</v>
      </c>
      <c r="S13" s="37" t="s">
        <v>592</v>
      </c>
    </row>
    <row r="14" spans="1:27" ht="15" customHeight="1">
      <c r="A14" s="222">
        <v>5</v>
      </c>
      <c r="B14" s="218">
        <v>45278</v>
      </c>
      <c r="C14" s="223"/>
      <c r="D14" s="227" t="s">
        <v>215</v>
      </c>
      <c r="E14" s="224" t="s">
        <v>590</v>
      </c>
      <c r="F14" s="217" t="s">
        <v>898</v>
      </c>
      <c r="G14" s="219">
        <v>593</v>
      </c>
      <c r="H14" s="217"/>
      <c r="I14" s="217" t="s">
        <v>899</v>
      </c>
      <c r="J14" s="219" t="s">
        <v>591</v>
      </c>
      <c r="K14" s="219"/>
      <c r="L14" s="221"/>
      <c r="M14" s="225"/>
      <c r="N14" s="219"/>
      <c r="O14" s="226"/>
      <c r="P14" s="221">
        <f>VLOOKUP(D14,'MidCap Intra'!$B$11:$C$568,2,0)</f>
        <v>641.95000000000005</v>
      </c>
      <c r="Q14" s="272"/>
      <c r="S14" s="37" t="s">
        <v>592</v>
      </c>
    </row>
    <row r="15" spans="1:27" ht="15" customHeight="1">
      <c r="A15" s="222">
        <v>6</v>
      </c>
      <c r="B15" s="218">
        <v>45280</v>
      </c>
      <c r="C15" s="223"/>
      <c r="D15" s="227" t="s">
        <v>353</v>
      </c>
      <c r="E15" s="224" t="s">
        <v>590</v>
      </c>
      <c r="F15" s="217" t="s">
        <v>901</v>
      </c>
      <c r="G15" s="219">
        <v>1035</v>
      </c>
      <c r="H15" s="217"/>
      <c r="I15" s="217" t="s">
        <v>902</v>
      </c>
      <c r="J15" s="219" t="s">
        <v>591</v>
      </c>
      <c r="K15" s="219"/>
      <c r="L15" s="221"/>
      <c r="M15" s="225"/>
      <c r="N15" s="219"/>
      <c r="O15" s="226"/>
      <c r="P15" s="221">
        <f>VLOOKUP(D15,'MidCap Intra'!$B$11:$C$568,2,0)</f>
        <v>1144.95</v>
      </c>
      <c r="Q15" s="272"/>
      <c r="S15" s="37" t="s">
        <v>592</v>
      </c>
    </row>
    <row r="16" spans="1:27" ht="15" customHeight="1">
      <c r="A16" s="222">
        <v>7</v>
      </c>
      <c r="B16" s="218">
        <v>45288</v>
      </c>
      <c r="C16" s="223"/>
      <c r="D16" s="227" t="s">
        <v>555</v>
      </c>
      <c r="E16" s="224" t="s">
        <v>590</v>
      </c>
      <c r="F16" s="217" t="s">
        <v>906</v>
      </c>
      <c r="G16" s="219">
        <v>1645</v>
      </c>
      <c r="H16" s="217"/>
      <c r="I16" s="217" t="s">
        <v>907</v>
      </c>
      <c r="J16" s="219" t="s">
        <v>591</v>
      </c>
      <c r="K16" s="219"/>
      <c r="L16" s="221"/>
      <c r="M16" s="225"/>
      <c r="N16" s="219"/>
      <c r="O16" s="226"/>
      <c r="P16" s="221">
        <f>VLOOKUP(D16,'MidCap Intra'!$B$11:$C$568,2,0)</f>
        <v>1740.75</v>
      </c>
      <c r="Q16" s="272"/>
      <c r="S16" s="37" t="s">
        <v>592</v>
      </c>
    </row>
    <row r="17" spans="1:39" ht="15" customHeight="1">
      <c r="A17" s="316">
        <v>8</v>
      </c>
      <c r="B17" s="317">
        <v>45289</v>
      </c>
      <c r="C17" s="318"/>
      <c r="D17" s="319" t="s">
        <v>910</v>
      </c>
      <c r="E17" s="320" t="s">
        <v>590</v>
      </c>
      <c r="F17" s="220">
        <v>251.5</v>
      </c>
      <c r="G17" s="215">
        <v>229</v>
      </c>
      <c r="H17" s="220">
        <v>279.5</v>
      </c>
      <c r="I17" s="220" t="s">
        <v>911</v>
      </c>
      <c r="J17" s="321" t="s">
        <v>945</v>
      </c>
      <c r="K17" s="321">
        <f>H17-F17</f>
        <v>28</v>
      </c>
      <c r="L17" s="322">
        <f>(F17*-0.3)/100</f>
        <v>-0.75450000000000006</v>
      </c>
      <c r="M17" s="323">
        <f t="shared" ref="M17" si="3">(K17+L17)/F17</f>
        <v>0.10833200795228629</v>
      </c>
      <c r="N17" s="321" t="s">
        <v>593</v>
      </c>
      <c r="O17" s="324">
        <v>45295</v>
      </c>
      <c r="P17" s="325"/>
      <c r="Q17" s="272"/>
      <c r="S17" s="37" t="s">
        <v>592</v>
      </c>
    </row>
    <row r="18" spans="1:39" ht="15" customHeight="1">
      <c r="A18" s="316">
        <v>9</v>
      </c>
      <c r="B18" s="317">
        <v>45292</v>
      </c>
      <c r="C18" s="318"/>
      <c r="D18" s="319" t="s">
        <v>194</v>
      </c>
      <c r="E18" s="320" t="s">
        <v>590</v>
      </c>
      <c r="F18" s="220">
        <v>206.5</v>
      </c>
      <c r="G18" s="215">
        <v>192</v>
      </c>
      <c r="H18" s="220">
        <v>219</v>
      </c>
      <c r="I18" s="220" t="s">
        <v>923</v>
      </c>
      <c r="J18" s="321" t="s">
        <v>987</v>
      </c>
      <c r="K18" s="321">
        <f>H18-F18</f>
        <v>12.5</v>
      </c>
      <c r="L18" s="322">
        <f>(F18*-0.3)/100</f>
        <v>-0.61949999999999994</v>
      </c>
      <c r="M18" s="323">
        <f t="shared" ref="M18" si="4">(K18+L18)/F18</f>
        <v>5.7532687651331717E-2</v>
      </c>
      <c r="N18" s="321" t="s">
        <v>593</v>
      </c>
      <c r="O18" s="324">
        <v>45299</v>
      </c>
      <c r="P18" s="325"/>
      <c r="Q18" s="272"/>
      <c r="S18" s="37"/>
    </row>
    <row r="19" spans="1:39" ht="15" customHeight="1">
      <c r="A19" s="222">
        <v>10</v>
      </c>
      <c r="B19" s="218">
        <v>45294</v>
      </c>
      <c r="C19" s="223"/>
      <c r="D19" s="227" t="s">
        <v>229</v>
      </c>
      <c r="E19" s="224" t="s">
        <v>590</v>
      </c>
      <c r="F19" s="217" t="s">
        <v>933</v>
      </c>
      <c r="G19" s="219">
        <v>3540</v>
      </c>
      <c r="H19" s="217"/>
      <c r="I19" s="217" t="s">
        <v>934</v>
      </c>
      <c r="J19" s="219" t="s">
        <v>591</v>
      </c>
      <c r="K19" s="219"/>
      <c r="L19" s="221"/>
      <c r="M19" s="225"/>
      <c r="N19" s="219"/>
      <c r="O19" s="226"/>
      <c r="P19" s="221">
        <f>VLOOKUP(D19,'MidCap Intra'!$B$11:$C$568,2,0)</f>
        <v>3737.9</v>
      </c>
      <c r="Q19" s="272"/>
      <c r="S19" s="37"/>
    </row>
    <row r="20" spans="1:39" ht="15" customHeight="1">
      <c r="A20" s="222">
        <v>11</v>
      </c>
      <c r="B20" s="218">
        <v>45294</v>
      </c>
      <c r="C20" s="223"/>
      <c r="D20" s="227" t="s">
        <v>175</v>
      </c>
      <c r="E20" s="224" t="s">
        <v>590</v>
      </c>
      <c r="F20" s="217" t="s">
        <v>935</v>
      </c>
      <c r="G20" s="219">
        <v>9340</v>
      </c>
      <c r="H20" s="217"/>
      <c r="I20" s="217" t="s">
        <v>936</v>
      </c>
      <c r="J20" s="219" t="s">
        <v>591</v>
      </c>
      <c r="K20" s="219"/>
      <c r="L20" s="221"/>
      <c r="M20" s="225"/>
      <c r="N20" s="219"/>
      <c r="O20" s="226"/>
      <c r="P20" s="221">
        <f>VLOOKUP(D20,'MidCap Intra'!$B$11:$C$568,2,0)</f>
        <v>10017</v>
      </c>
      <c r="Q20" s="272"/>
      <c r="S20" s="37"/>
    </row>
    <row r="21" spans="1:39" ht="15" customHeight="1">
      <c r="A21" s="222">
        <v>12</v>
      </c>
      <c r="B21" s="218">
        <v>45294</v>
      </c>
      <c r="C21" s="223"/>
      <c r="D21" s="227" t="s">
        <v>165</v>
      </c>
      <c r="E21" s="224" t="s">
        <v>590</v>
      </c>
      <c r="F21" s="217" t="s">
        <v>937</v>
      </c>
      <c r="G21" s="219">
        <v>397</v>
      </c>
      <c r="H21" s="217"/>
      <c r="I21" s="217" t="s">
        <v>938</v>
      </c>
      <c r="J21" s="219" t="s">
        <v>591</v>
      </c>
      <c r="K21" s="219"/>
      <c r="L21" s="221"/>
      <c r="M21" s="225"/>
      <c r="N21" s="219"/>
      <c r="O21" s="226"/>
      <c r="P21" s="221">
        <f>VLOOKUP(D21,'MidCap Intra'!$B$11:$C$568,2,0)</f>
        <v>427.3</v>
      </c>
      <c r="Q21" s="272"/>
      <c r="S21" s="37"/>
    </row>
    <row r="22" spans="1:39" ht="15" customHeight="1">
      <c r="A22" s="222">
        <v>13</v>
      </c>
      <c r="B22" s="218">
        <v>45296</v>
      </c>
      <c r="C22" s="223"/>
      <c r="D22" s="227" t="s">
        <v>106</v>
      </c>
      <c r="E22" s="224" t="s">
        <v>590</v>
      </c>
      <c r="F22" s="217" t="s">
        <v>984</v>
      </c>
      <c r="G22" s="219">
        <v>3590</v>
      </c>
      <c r="H22" s="217"/>
      <c r="I22" s="217" t="s">
        <v>985</v>
      </c>
      <c r="J22" s="219" t="s">
        <v>591</v>
      </c>
      <c r="K22" s="219"/>
      <c r="L22" s="221"/>
      <c r="M22" s="225"/>
      <c r="N22" s="219"/>
      <c r="O22" s="226"/>
      <c r="P22" s="221">
        <f>VLOOKUP(D22,'MidCap Intra'!$B$11:$C$568,2,0)</f>
        <v>3902.65</v>
      </c>
      <c r="Q22" s="272"/>
      <c r="S22" s="37"/>
    </row>
    <row r="23" spans="1:39" ht="15" customHeight="1">
      <c r="A23" s="222">
        <v>14</v>
      </c>
      <c r="B23" s="218">
        <v>45299</v>
      </c>
      <c r="C23" s="223"/>
      <c r="D23" s="227" t="s">
        <v>82</v>
      </c>
      <c r="E23" s="224" t="s">
        <v>590</v>
      </c>
      <c r="F23" s="217" t="s">
        <v>988</v>
      </c>
      <c r="G23" s="219">
        <v>258</v>
      </c>
      <c r="H23" s="217"/>
      <c r="I23" s="217" t="s">
        <v>989</v>
      </c>
      <c r="J23" s="219" t="s">
        <v>591</v>
      </c>
      <c r="K23" s="219"/>
      <c r="L23" s="221"/>
      <c r="M23" s="225"/>
      <c r="N23" s="219"/>
      <c r="O23" s="226"/>
      <c r="P23" s="221">
        <f>VLOOKUP(D23,'MidCap Intra'!$B$11:$C$568,2,0)</f>
        <v>281.45</v>
      </c>
      <c r="Q23" s="272"/>
      <c r="S23" s="37"/>
    </row>
    <row r="24" spans="1:39" ht="15" customHeight="1">
      <c r="A24" s="222">
        <v>15</v>
      </c>
      <c r="B24" s="218">
        <v>45301</v>
      </c>
      <c r="C24" s="223"/>
      <c r="D24" s="227" t="s">
        <v>401</v>
      </c>
      <c r="E24" s="224" t="s">
        <v>590</v>
      </c>
      <c r="F24" s="217" t="s">
        <v>1071</v>
      </c>
      <c r="G24" s="219">
        <v>2990</v>
      </c>
      <c r="H24" s="217"/>
      <c r="I24" s="217" t="s">
        <v>1072</v>
      </c>
      <c r="J24" s="219" t="s">
        <v>591</v>
      </c>
      <c r="K24" s="219"/>
      <c r="L24" s="221"/>
      <c r="M24" s="225"/>
      <c r="N24" s="219"/>
      <c r="O24" s="226"/>
      <c r="P24" s="221">
        <f>VLOOKUP(D24,'MidCap Intra'!$B$11:$C$568,2,0)</f>
        <v>3371.95</v>
      </c>
      <c r="Q24" s="272"/>
      <c r="S24" s="37"/>
    </row>
    <row r="25" spans="1:39" ht="15" customHeight="1">
      <c r="A25" s="222"/>
      <c r="B25" s="218"/>
      <c r="C25" s="223"/>
      <c r="D25" s="227"/>
      <c r="E25" s="224"/>
      <c r="F25" s="217"/>
      <c r="G25" s="219"/>
      <c r="H25" s="217"/>
      <c r="I25" s="217"/>
      <c r="J25" s="219"/>
      <c r="K25" s="219"/>
      <c r="L25" s="221"/>
      <c r="M25" s="225"/>
      <c r="N25" s="219"/>
      <c r="O25" s="226"/>
      <c r="P25" s="221"/>
      <c r="Q25" s="272"/>
      <c r="S25" s="37"/>
    </row>
    <row r="26" spans="1:39" ht="15" customHeight="1">
      <c r="A26" s="222"/>
      <c r="B26" s="218"/>
      <c r="C26" s="223"/>
      <c r="D26" s="227"/>
      <c r="E26" s="224"/>
      <c r="F26" s="217"/>
      <c r="G26" s="219"/>
      <c r="H26" s="217"/>
      <c r="I26" s="217"/>
      <c r="J26" s="219"/>
      <c r="K26" s="219"/>
      <c r="L26" s="221"/>
      <c r="M26" s="225"/>
      <c r="N26" s="219"/>
      <c r="O26" s="226"/>
      <c r="P26" s="221"/>
      <c r="Q26" s="272"/>
      <c r="S26" s="37"/>
    </row>
    <row r="28" spans="1:39" ht="14.25" customHeight="1">
      <c r="A28" s="103"/>
      <c r="B28" s="104"/>
      <c r="C28" s="105"/>
      <c r="D28" s="106"/>
      <c r="E28" s="107"/>
      <c r="F28" s="107"/>
      <c r="G28" s="103"/>
      <c r="H28" s="107"/>
      <c r="I28" s="108"/>
      <c r="J28" s="109"/>
      <c r="K28" s="109"/>
      <c r="L28" s="110"/>
      <c r="M28" s="111"/>
      <c r="N28" s="112"/>
      <c r="O28" s="113"/>
      <c r="P28" s="114"/>
      <c r="Q28" s="114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</row>
    <row r="29" spans="1:39" ht="12" customHeight="1">
      <c r="A29" s="115" t="s">
        <v>594</v>
      </c>
      <c r="B29" s="116"/>
      <c r="C29" s="117"/>
      <c r="E29" s="118"/>
      <c r="F29" s="118"/>
      <c r="G29" s="118"/>
      <c r="H29" s="118"/>
      <c r="I29" s="118"/>
      <c r="J29" s="119"/>
      <c r="K29" s="118"/>
      <c r="L29" s="120"/>
      <c r="M29" s="55"/>
      <c r="N29" s="119"/>
      <c r="O29" s="11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</row>
    <row r="30" spans="1:39" ht="12" customHeight="1">
      <c r="A30" s="121" t="s">
        <v>595</v>
      </c>
      <c r="B30" s="115"/>
      <c r="C30" s="115"/>
      <c r="D30" s="115"/>
      <c r="E30" s="37"/>
      <c r="F30" s="122" t="s">
        <v>596</v>
      </c>
      <c r="G30" s="6"/>
      <c r="H30" s="6"/>
      <c r="I30" s="6"/>
      <c r="J30" s="123"/>
      <c r="K30" s="124"/>
      <c r="L30" s="124"/>
      <c r="M30" s="125"/>
      <c r="N30" s="1"/>
      <c r="O30" s="126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12" customHeight="1">
      <c r="A31" s="115" t="s">
        <v>597</v>
      </c>
      <c r="B31" s="115"/>
      <c r="C31" s="115"/>
      <c r="D31" s="115" t="s">
        <v>598</v>
      </c>
      <c r="E31" s="6"/>
      <c r="F31" s="122" t="s">
        <v>599</v>
      </c>
      <c r="G31" s="6"/>
      <c r="H31" s="6"/>
      <c r="I31" s="6"/>
      <c r="J31" s="123"/>
      <c r="K31" s="124"/>
      <c r="L31" s="124"/>
      <c r="M31" s="125"/>
      <c r="N31" s="1"/>
      <c r="O31" s="126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2" customHeight="1">
      <c r="A32" s="115"/>
      <c r="B32" s="115"/>
      <c r="C32" s="115"/>
      <c r="D32" s="115"/>
      <c r="E32" s="6"/>
      <c r="F32" s="6"/>
      <c r="G32" s="6"/>
      <c r="H32" s="6"/>
      <c r="I32" s="6"/>
      <c r="J32" s="127"/>
      <c r="K32" s="124"/>
      <c r="L32" s="124"/>
      <c r="M32" s="6"/>
      <c r="N32" s="128"/>
      <c r="O32" s="1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2" customHeight="1">
      <c r="A33" s="234"/>
      <c r="B33" s="234"/>
      <c r="C33" s="234"/>
      <c r="D33" s="234"/>
      <c r="E33" s="235"/>
      <c r="F33" s="235"/>
      <c r="G33" s="235"/>
      <c r="H33" s="235"/>
      <c r="I33" s="235"/>
      <c r="J33" s="236"/>
      <c r="K33" s="237"/>
      <c r="L33" s="237"/>
      <c r="M33" s="235"/>
      <c r="N33" s="238"/>
      <c r="O33" s="239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4.25" customHeight="1">
      <c r="A34" s="115"/>
      <c r="B34" s="115"/>
      <c r="C34" s="115"/>
      <c r="D34" s="115"/>
      <c r="E34" s="6"/>
      <c r="F34" s="6"/>
      <c r="G34" s="6"/>
      <c r="H34" s="6"/>
      <c r="I34" s="6"/>
      <c r="J34" s="127"/>
      <c r="K34" s="124"/>
      <c r="L34" s="125"/>
      <c r="M34" s="6"/>
      <c r="N34" s="128"/>
      <c r="O34" s="1"/>
      <c r="P34" s="37"/>
      <c r="Q34" s="37"/>
      <c r="R34" s="37"/>
      <c r="S34" s="6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.75" customHeight="1">
      <c r="A35" s="138" t="s">
        <v>604</v>
      </c>
      <c r="B35" s="138"/>
      <c r="C35" s="138"/>
      <c r="D35" s="138"/>
      <c r="E35" s="6"/>
      <c r="F35" s="6"/>
      <c r="G35" s="6"/>
      <c r="H35" s="6"/>
      <c r="I35" s="6"/>
      <c r="J35" s="6"/>
      <c r="K35" s="6"/>
      <c r="L35" s="6"/>
      <c r="M35" s="6"/>
      <c r="N35" s="6"/>
      <c r="O35" s="24"/>
      <c r="R35" s="37"/>
      <c r="S35" s="6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38.25" customHeight="1">
      <c r="A36" s="95" t="s">
        <v>16</v>
      </c>
      <c r="B36" s="95" t="s">
        <v>565</v>
      </c>
      <c r="C36" s="95"/>
      <c r="D36" s="96" t="s">
        <v>577</v>
      </c>
      <c r="E36" s="95" t="s">
        <v>578</v>
      </c>
      <c r="F36" s="95" t="s">
        <v>579</v>
      </c>
      <c r="G36" s="95" t="s">
        <v>600</v>
      </c>
      <c r="H36" s="95" t="s">
        <v>581</v>
      </c>
      <c r="I36" s="228" t="s">
        <v>582</v>
      </c>
      <c r="J36" s="230" t="s">
        <v>583</v>
      </c>
      <c r="K36" s="229" t="s">
        <v>605</v>
      </c>
      <c r="L36" s="97" t="s">
        <v>585</v>
      </c>
      <c r="M36" s="139" t="s">
        <v>606</v>
      </c>
      <c r="N36" s="95" t="s">
        <v>607</v>
      </c>
      <c r="O36" s="94" t="s">
        <v>587</v>
      </c>
      <c r="P36" s="96" t="s">
        <v>588</v>
      </c>
      <c r="Q36" s="276"/>
      <c r="R36" s="37"/>
      <c r="S36" s="6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12.75" customHeight="1">
      <c r="A37" s="220">
        <v>1</v>
      </c>
      <c r="B37" s="274">
        <v>45292</v>
      </c>
      <c r="C37" s="248"/>
      <c r="D37" s="248" t="s">
        <v>915</v>
      </c>
      <c r="E37" s="220" t="s">
        <v>602</v>
      </c>
      <c r="F37" s="220">
        <v>1463</v>
      </c>
      <c r="G37" s="220">
        <v>1448</v>
      </c>
      <c r="H37" s="220">
        <v>1479</v>
      </c>
      <c r="I37" s="215" t="s">
        <v>918</v>
      </c>
      <c r="J37" s="307" t="s">
        <v>919</v>
      </c>
      <c r="K37" s="231">
        <f t="shared" ref="K37:K38" si="5">H37-F37</f>
        <v>16</v>
      </c>
      <c r="L37" s="277">
        <f t="shared" ref="L37:L38" si="6">(H37*N37)*0.03%</f>
        <v>310.58999999999997</v>
      </c>
      <c r="M37" s="232">
        <f t="shared" ref="M37:M38" si="7">(K37*N37)-L37</f>
        <v>10889.41</v>
      </c>
      <c r="N37" s="231">
        <v>700</v>
      </c>
      <c r="O37" s="102" t="s">
        <v>593</v>
      </c>
      <c r="P37" s="233">
        <v>45292</v>
      </c>
      <c r="Q37" s="270"/>
      <c r="R37" s="140"/>
      <c r="S37" s="55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141"/>
      <c r="AH37" s="142"/>
      <c r="AI37" s="140"/>
      <c r="AJ37" s="140"/>
      <c r="AK37" s="141"/>
      <c r="AL37" s="141"/>
      <c r="AM37" s="141"/>
    </row>
    <row r="38" spans="1:39" ht="12.75" customHeight="1">
      <c r="A38" s="294">
        <v>2</v>
      </c>
      <c r="B38" s="308">
        <v>45292</v>
      </c>
      <c r="C38" s="309"/>
      <c r="D38" s="309" t="s">
        <v>916</v>
      </c>
      <c r="E38" s="294" t="s">
        <v>602</v>
      </c>
      <c r="F38" s="294">
        <v>2857</v>
      </c>
      <c r="G38" s="294">
        <v>2820</v>
      </c>
      <c r="H38" s="294">
        <v>2820</v>
      </c>
      <c r="I38" s="295" t="s">
        <v>920</v>
      </c>
      <c r="J38" s="310" t="s">
        <v>930</v>
      </c>
      <c r="K38" s="311">
        <f t="shared" si="5"/>
        <v>-37</v>
      </c>
      <c r="L38" s="312">
        <f t="shared" si="6"/>
        <v>253.79999999999998</v>
      </c>
      <c r="M38" s="313">
        <f t="shared" si="7"/>
        <v>-11353.8</v>
      </c>
      <c r="N38" s="311">
        <v>300</v>
      </c>
      <c r="O38" s="314" t="s">
        <v>603</v>
      </c>
      <c r="P38" s="315">
        <v>45293</v>
      </c>
      <c r="Q38" s="270"/>
      <c r="R38" s="140"/>
      <c r="S38" s="55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141"/>
      <c r="AH38" s="142"/>
      <c r="AI38" s="140"/>
      <c r="AJ38" s="140"/>
      <c r="AK38" s="141"/>
      <c r="AL38" s="141"/>
      <c r="AM38" s="141"/>
    </row>
    <row r="39" spans="1:39" ht="12.75" customHeight="1">
      <c r="A39" s="294">
        <v>3</v>
      </c>
      <c r="B39" s="308">
        <v>45292</v>
      </c>
      <c r="C39" s="309"/>
      <c r="D39" s="309" t="s">
        <v>917</v>
      </c>
      <c r="E39" s="294" t="s">
        <v>602</v>
      </c>
      <c r="F39" s="294">
        <v>870</v>
      </c>
      <c r="G39" s="294">
        <v>860</v>
      </c>
      <c r="H39" s="294">
        <v>860</v>
      </c>
      <c r="I39" s="295" t="s">
        <v>921</v>
      </c>
      <c r="J39" s="310" t="s">
        <v>929</v>
      </c>
      <c r="K39" s="311">
        <f t="shared" ref="K39" si="8">H39-F39</f>
        <v>-10</v>
      </c>
      <c r="L39" s="312">
        <f t="shared" ref="L39" si="9">(H39*N39)*0.03%</f>
        <v>258</v>
      </c>
      <c r="M39" s="313">
        <f t="shared" ref="M39" si="10">(K39*N39)-L39</f>
        <v>-10258</v>
      </c>
      <c r="N39" s="311">
        <v>1000</v>
      </c>
      <c r="O39" s="314" t="s">
        <v>603</v>
      </c>
      <c r="P39" s="315">
        <v>45293</v>
      </c>
      <c r="Q39" s="270"/>
      <c r="R39" s="140"/>
      <c r="S39" s="55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141"/>
      <c r="AH39" s="142"/>
      <c r="AI39" s="140"/>
      <c r="AJ39" s="140"/>
      <c r="AK39" s="141"/>
      <c r="AL39" s="141"/>
      <c r="AM39" s="141"/>
    </row>
    <row r="40" spans="1:39" ht="12.75" customHeight="1">
      <c r="A40" s="294">
        <v>4</v>
      </c>
      <c r="B40" s="308">
        <v>45293</v>
      </c>
      <c r="C40" s="309"/>
      <c r="D40" s="309" t="s">
        <v>915</v>
      </c>
      <c r="E40" s="294" t="s">
        <v>602</v>
      </c>
      <c r="F40" s="294">
        <v>1460</v>
      </c>
      <c r="G40" s="294">
        <v>1445</v>
      </c>
      <c r="H40" s="294">
        <v>1445</v>
      </c>
      <c r="I40" s="295" t="s">
        <v>931</v>
      </c>
      <c r="J40" s="310" t="s">
        <v>932</v>
      </c>
      <c r="K40" s="311">
        <f t="shared" ref="K40:K41" si="11">H40-F40</f>
        <v>-15</v>
      </c>
      <c r="L40" s="312">
        <f t="shared" ref="L40:L41" si="12">(H40*N40)*0.03%</f>
        <v>303.45</v>
      </c>
      <c r="M40" s="313">
        <f t="shared" ref="M40:M41" si="13">(K40*N40)-L40</f>
        <v>-10803.45</v>
      </c>
      <c r="N40" s="311">
        <v>700</v>
      </c>
      <c r="O40" s="314" t="s">
        <v>603</v>
      </c>
      <c r="P40" s="315">
        <v>45294</v>
      </c>
      <c r="Q40" s="270"/>
      <c r="R40" s="140"/>
      <c r="S40" s="55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141"/>
      <c r="AH40" s="142"/>
      <c r="AI40" s="140"/>
      <c r="AJ40" s="140"/>
      <c r="AK40" s="141"/>
      <c r="AL40" s="141"/>
      <c r="AM40" s="141"/>
    </row>
    <row r="41" spans="1:39" ht="12.75" customHeight="1">
      <c r="A41" s="333">
        <v>5</v>
      </c>
      <c r="B41" s="334">
        <v>45295</v>
      </c>
      <c r="C41" s="335"/>
      <c r="D41" s="335" t="s">
        <v>946</v>
      </c>
      <c r="E41" s="333" t="s">
        <v>602</v>
      </c>
      <c r="F41" s="333">
        <v>2626</v>
      </c>
      <c r="G41" s="333">
        <v>2592</v>
      </c>
      <c r="H41" s="333">
        <v>2627</v>
      </c>
      <c r="I41" s="336" t="s">
        <v>947</v>
      </c>
      <c r="J41" s="337" t="s">
        <v>806</v>
      </c>
      <c r="K41" s="338">
        <f t="shared" si="11"/>
        <v>1</v>
      </c>
      <c r="L41" s="339">
        <f t="shared" si="12"/>
        <v>236.42999999999998</v>
      </c>
      <c r="M41" s="340">
        <f t="shared" si="13"/>
        <v>63.570000000000022</v>
      </c>
      <c r="N41" s="338">
        <v>300</v>
      </c>
      <c r="O41" s="341" t="s">
        <v>610</v>
      </c>
      <c r="P41" s="342">
        <v>45296</v>
      </c>
      <c r="Q41" s="270"/>
      <c r="R41" s="140"/>
      <c r="S41" s="55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41"/>
      <c r="AH41" s="142"/>
      <c r="AI41" s="140"/>
      <c r="AJ41" s="140"/>
      <c r="AK41" s="141"/>
      <c r="AL41" s="141"/>
      <c r="AM41" s="141"/>
    </row>
    <row r="42" spans="1:39" ht="12.75" customHeight="1">
      <c r="A42" s="294">
        <v>6</v>
      </c>
      <c r="B42" s="308">
        <v>45295</v>
      </c>
      <c r="C42" s="309"/>
      <c r="D42" s="309" t="s">
        <v>951</v>
      </c>
      <c r="E42" s="294" t="s">
        <v>602</v>
      </c>
      <c r="F42" s="294">
        <v>2724</v>
      </c>
      <c r="G42" s="294">
        <v>2693</v>
      </c>
      <c r="H42" s="294">
        <v>2693</v>
      </c>
      <c r="I42" s="295" t="s">
        <v>982</v>
      </c>
      <c r="J42" s="310" t="s">
        <v>983</v>
      </c>
      <c r="K42" s="311">
        <f t="shared" ref="K42" si="14">H42-F42</f>
        <v>-31</v>
      </c>
      <c r="L42" s="312">
        <f t="shared" ref="L42" si="15">(H42*N42)*0.03%</f>
        <v>323.15999999999997</v>
      </c>
      <c r="M42" s="313">
        <f t="shared" ref="M42" si="16">(K42*N42)-L42</f>
        <v>-12723.16</v>
      </c>
      <c r="N42" s="311">
        <v>400</v>
      </c>
      <c r="O42" s="314" t="s">
        <v>603</v>
      </c>
      <c r="P42" s="315">
        <v>45296</v>
      </c>
      <c r="Q42" s="270"/>
      <c r="R42" s="140"/>
      <c r="S42" s="55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41"/>
      <c r="AH42" s="142"/>
      <c r="AI42" s="140"/>
      <c r="AJ42" s="140"/>
      <c r="AK42" s="141"/>
      <c r="AL42" s="141"/>
      <c r="AM42" s="141"/>
    </row>
    <row r="43" spans="1:39" ht="12.75" customHeight="1">
      <c r="A43" s="217">
        <v>7</v>
      </c>
      <c r="B43" s="278">
        <v>45299</v>
      </c>
      <c r="C43" s="271"/>
      <c r="D43" s="271" t="s">
        <v>990</v>
      </c>
      <c r="E43" s="217" t="s">
        <v>602</v>
      </c>
      <c r="F43" s="217" t="s">
        <v>991</v>
      </c>
      <c r="G43" s="217">
        <v>9880</v>
      </c>
      <c r="H43" s="217"/>
      <c r="I43" s="219" t="s">
        <v>992</v>
      </c>
      <c r="J43" s="216" t="s">
        <v>591</v>
      </c>
      <c r="K43" s="98"/>
      <c r="L43" s="101"/>
      <c r="M43" s="273"/>
      <c r="N43" s="98"/>
      <c r="O43" s="100"/>
      <c r="P43" s="280"/>
      <c r="Q43" s="270"/>
      <c r="R43" s="140"/>
      <c r="S43" s="55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41"/>
      <c r="AH43" s="142"/>
      <c r="AI43" s="140"/>
      <c r="AJ43" s="140"/>
      <c r="AK43" s="141"/>
      <c r="AL43" s="141"/>
      <c r="AM43" s="141"/>
    </row>
    <row r="44" spans="1:39" ht="12.75" customHeight="1">
      <c r="A44" s="217">
        <v>8</v>
      </c>
      <c r="B44" s="278">
        <v>45301</v>
      </c>
      <c r="C44" s="271"/>
      <c r="D44" s="271" t="s">
        <v>1068</v>
      </c>
      <c r="E44" s="217" t="s">
        <v>602</v>
      </c>
      <c r="F44" s="217" t="s">
        <v>1069</v>
      </c>
      <c r="G44" s="217">
        <v>238</v>
      </c>
      <c r="H44" s="217"/>
      <c r="I44" s="219" t="s">
        <v>1070</v>
      </c>
      <c r="J44" s="216" t="s">
        <v>591</v>
      </c>
      <c r="K44" s="98"/>
      <c r="L44" s="101"/>
      <c r="M44" s="273"/>
      <c r="N44" s="98"/>
      <c r="O44" s="100"/>
      <c r="P44" s="280"/>
      <c r="Q44" s="270"/>
      <c r="R44" s="140"/>
      <c r="S44" s="55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41"/>
      <c r="AH44" s="142"/>
      <c r="AI44" s="140"/>
      <c r="AJ44" s="140"/>
      <c r="AK44" s="141"/>
      <c r="AL44" s="141"/>
      <c r="AM44" s="141"/>
    </row>
    <row r="45" spans="1:39" ht="12.75" customHeight="1">
      <c r="A45" s="217">
        <v>9</v>
      </c>
      <c r="B45" s="278">
        <v>45301</v>
      </c>
      <c r="C45" s="271"/>
      <c r="D45" s="271" t="s">
        <v>1073</v>
      </c>
      <c r="E45" s="217" t="s">
        <v>602</v>
      </c>
      <c r="F45" s="217" t="s">
        <v>1074</v>
      </c>
      <c r="G45" s="217">
        <v>2595</v>
      </c>
      <c r="H45" s="217"/>
      <c r="I45" s="219" t="s">
        <v>1075</v>
      </c>
      <c r="J45" s="216" t="s">
        <v>591</v>
      </c>
      <c r="K45" s="98"/>
      <c r="L45" s="101"/>
      <c r="M45" s="273"/>
      <c r="N45" s="98"/>
      <c r="O45" s="100"/>
      <c r="P45" s="280"/>
      <c r="Q45" s="270"/>
      <c r="R45" s="140"/>
      <c r="S45" s="55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41"/>
      <c r="AH45" s="142"/>
      <c r="AI45" s="140"/>
      <c r="AJ45" s="140"/>
      <c r="AK45" s="141"/>
      <c r="AL45" s="141"/>
      <c r="AM45" s="141"/>
    </row>
    <row r="46" spans="1:39" ht="12.75" customHeight="1">
      <c r="A46" s="217"/>
      <c r="B46" s="278"/>
      <c r="C46" s="271"/>
      <c r="D46" s="271"/>
      <c r="E46" s="217"/>
      <c r="F46" s="217"/>
      <c r="G46" s="217"/>
      <c r="H46" s="217"/>
      <c r="I46" s="219"/>
      <c r="J46" s="216"/>
      <c r="K46" s="98"/>
      <c r="L46" s="101"/>
      <c r="M46" s="273"/>
      <c r="N46" s="98"/>
      <c r="O46" s="100"/>
      <c r="P46" s="280"/>
      <c r="Q46" s="270"/>
      <c r="R46" s="140"/>
      <c r="S46" s="55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41"/>
      <c r="AH46" s="142"/>
      <c r="AI46" s="140"/>
      <c r="AJ46" s="140"/>
      <c r="AK46" s="141"/>
      <c r="AL46" s="141"/>
      <c r="AM46" s="141"/>
    </row>
    <row r="47" spans="1:39" ht="12.75" customHeight="1">
      <c r="A47" s="217"/>
      <c r="B47" s="278"/>
      <c r="C47" s="271"/>
      <c r="D47" s="271"/>
      <c r="E47" s="217"/>
      <c r="F47" s="217"/>
      <c r="G47" s="217"/>
      <c r="H47" s="217"/>
      <c r="I47" s="219"/>
      <c r="J47" s="216"/>
      <c r="K47" s="98"/>
      <c r="L47" s="279"/>
      <c r="M47" s="273"/>
      <c r="N47" s="98"/>
      <c r="O47" s="100"/>
      <c r="P47" s="280"/>
      <c r="Q47" s="270"/>
      <c r="R47" s="140"/>
      <c r="S47" s="55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41"/>
      <c r="AH47" s="142"/>
      <c r="AI47" s="140"/>
      <c r="AJ47" s="140"/>
      <c r="AK47" s="141"/>
      <c r="AL47" s="141"/>
      <c r="AM47" s="141"/>
    </row>
    <row r="49" spans="1:39" ht="12.75" customHeight="1">
      <c r="A49" s="141"/>
      <c r="B49" s="144"/>
      <c r="C49" s="140"/>
      <c r="D49" s="140"/>
      <c r="E49" s="141"/>
      <c r="F49" s="141"/>
      <c r="G49" s="141"/>
      <c r="H49" s="145"/>
      <c r="I49" s="145"/>
      <c r="J49" s="145"/>
      <c r="K49" s="140"/>
      <c r="L49" s="141"/>
      <c r="M49" s="141"/>
      <c r="N49" s="141"/>
      <c r="O49" s="145"/>
      <c r="P49" s="145"/>
      <c r="Q49" s="145"/>
      <c r="R49" s="140"/>
      <c r="S49" s="55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41"/>
      <c r="AH49" s="142"/>
      <c r="AI49" s="140"/>
      <c r="AJ49" s="140"/>
      <c r="AK49" s="141"/>
      <c r="AL49" s="141"/>
      <c r="AM49" s="141"/>
    </row>
    <row r="50" spans="1:39">
      <c r="A50" s="146" t="s">
        <v>608</v>
      </c>
      <c r="B50" s="146"/>
      <c r="C50" s="146"/>
      <c r="D50" s="146"/>
      <c r="E50" s="147"/>
      <c r="F50" s="108"/>
      <c r="G50" s="108"/>
      <c r="H50" s="108"/>
      <c r="I50" s="108"/>
      <c r="J50" s="1"/>
      <c r="K50" s="6"/>
      <c r="L50" s="6"/>
      <c r="M50" s="6"/>
      <c r="N50" s="1"/>
      <c r="O50" s="1"/>
      <c r="P50" s="37"/>
      <c r="Q50" s="37"/>
      <c r="R50" s="37"/>
      <c r="S50" s="6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37"/>
      <c r="AH50" s="37"/>
      <c r="AI50" s="37"/>
      <c r="AJ50" s="37"/>
      <c r="AK50" s="37"/>
      <c r="AL50" s="37"/>
      <c r="AM50" s="37"/>
    </row>
    <row r="51" spans="1:39" ht="38.25">
      <c r="A51" s="95" t="s">
        <v>16</v>
      </c>
      <c r="B51" s="95" t="s">
        <v>565</v>
      </c>
      <c r="C51" s="95"/>
      <c r="D51" s="96" t="s">
        <v>577</v>
      </c>
      <c r="E51" s="95" t="s">
        <v>578</v>
      </c>
      <c r="F51" s="95" t="s">
        <v>579</v>
      </c>
      <c r="G51" s="95" t="s">
        <v>600</v>
      </c>
      <c r="H51" s="95" t="s">
        <v>581</v>
      </c>
      <c r="I51" s="95" t="s">
        <v>582</v>
      </c>
      <c r="J51" s="94" t="s">
        <v>583</v>
      </c>
      <c r="K51" s="94" t="s">
        <v>609</v>
      </c>
      <c r="L51" s="97" t="s">
        <v>585</v>
      </c>
      <c r="M51" s="139" t="s">
        <v>606</v>
      </c>
      <c r="N51" s="95" t="s">
        <v>607</v>
      </c>
      <c r="O51" s="95" t="s">
        <v>587</v>
      </c>
      <c r="P51" s="96" t="s">
        <v>588</v>
      </c>
      <c r="Q51" s="275"/>
      <c r="R51" s="37"/>
      <c r="S51" s="6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37"/>
      <c r="AH51" s="37"/>
      <c r="AI51" s="37"/>
      <c r="AJ51" s="37"/>
      <c r="AK51" s="37"/>
      <c r="AL51" s="37"/>
      <c r="AM51" s="37"/>
    </row>
    <row r="52" spans="1:39" ht="12.75" customHeight="1">
      <c r="A52" s="365">
        <v>1</v>
      </c>
      <c r="B52" s="367">
        <v>45289</v>
      </c>
      <c r="C52" s="309"/>
      <c r="D52" s="309" t="s">
        <v>908</v>
      </c>
      <c r="E52" s="294" t="s">
        <v>602</v>
      </c>
      <c r="F52" s="294">
        <v>300</v>
      </c>
      <c r="G52" s="294"/>
      <c r="H52" s="294"/>
      <c r="I52" s="295"/>
      <c r="J52" s="363" t="s">
        <v>941</v>
      </c>
      <c r="K52" s="326">
        <f>H52-F52</f>
        <v>-300</v>
      </c>
      <c r="L52" s="327">
        <v>25</v>
      </c>
      <c r="M52" s="370">
        <v>-2975</v>
      </c>
      <c r="N52" s="311">
        <v>15</v>
      </c>
      <c r="O52" s="372" t="s">
        <v>603</v>
      </c>
      <c r="P52" s="374">
        <v>45294</v>
      </c>
      <c r="Q52" s="270"/>
      <c r="R52" s="140"/>
      <c r="S52" s="369" t="s">
        <v>592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41"/>
      <c r="AH52" s="142"/>
      <c r="AI52" s="140"/>
      <c r="AJ52" s="140"/>
      <c r="AK52" s="141"/>
      <c r="AL52" s="141"/>
      <c r="AM52" s="141"/>
    </row>
    <row r="53" spans="1:39" ht="12.75" customHeight="1">
      <c r="A53" s="366"/>
      <c r="B53" s="368"/>
      <c r="C53" s="309"/>
      <c r="D53" s="309" t="s">
        <v>909</v>
      </c>
      <c r="E53" s="294" t="s">
        <v>889</v>
      </c>
      <c r="F53" s="294">
        <v>105</v>
      </c>
      <c r="G53" s="294"/>
      <c r="H53" s="294"/>
      <c r="I53" s="294"/>
      <c r="J53" s="364"/>
      <c r="K53" s="326">
        <f>F53-H53</f>
        <v>105</v>
      </c>
      <c r="L53" s="327">
        <v>25</v>
      </c>
      <c r="M53" s="371"/>
      <c r="N53" s="311">
        <v>15</v>
      </c>
      <c r="O53" s="373"/>
      <c r="P53" s="375"/>
      <c r="Q53" s="270"/>
      <c r="R53" s="140"/>
      <c r="S53" s="369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41"/>
      <c r="AH53" s="142"/>
      <c r="AI53" s="140"/>
      <c r="AJ53" s="140"/>
      <c r="AK53" s="141"/>
      <c r="AL53" s="141"/>
      <c r="AM53" s="141"/>
    </row>
    <row r="54" spans="1:39" ht="12.75" customHeight="1">
      <c r="A54" s="331">
        <v>2</v>
      </c>
      <c r="B54" s="332">
        <v>45295</v>
      </c>
      <c r="C54" s="248"/>
      <c r="D54" s="248" t="s">
        <v>948</v>
      </c>
      <c r="E54" s="220" t="s">
        <v>602</v>
      </c>
      <c r="F54" s="220">
        <v>300</v>
      </c>
      <c r="G54" s="220">
        <v>240</v>
      </c>
      <c r="H54" s="215">
        <v>362.5</v>
      </c>
      <c r="I54" s="215" t="s">
        <v>949</v>
      </c>
      <c r="J54" s="328" t="s">
        <v>950</v>
      </c>
      <c r="K54" s="329">
        <f>H54-F54</f>
        <v>62.5</v>
      </c>
      <c r="L54" s="330">
        <v>50</v>
      </c>
      <c r="M54" s="232">
        <f t="shared" ref="M54" si="17">(K54*N54)-L54</f>
        <v>887.5</v>
      </c>
      <c r="N54" s="231">
        <v>15</v>
      </c>
      <c r="O54" s="102" t="s">
        <v>593</v>
      </c>
      <c r="P54" s="233">
        <v>45295</v>
      </c>
      <c r="Q54" s="270"/>
      <c r="R54" s="140"/>
      <c r="S54" s="55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41"/>
      <c r="AH54" s="142"/>
      <c r="AI54" s="140"/>
      <c r="AJ54" s="140"/>
      <c r="AK54" s="141"/>
      <c r="AL54" s="141"/>
      <c r="AM54" s="141"/>
    </row>
    <row r="55" spans="1:39" ht="12.75" customHeight="1">
      <c r="A55" s="343">
        <v>3</v>
      </c>
      <c r="B55" s="344">
        <v>45299</v>
      </c>
      <c r="C55" s="309"/>
      <c r="D55" s="309" t="s">
        <v>993</v>
      </c>
      <c r="E55" s="294" t="s">
        <v>602</v>
      </c>
      <c r="F55" s="294">
        <v>91.5</v>
      </c>
      <c r="G55" s="294">
        <v>60</v>
      </c>
      <c r="H55" s="294">
        <v>37.5</v>
      </c>
      <c r="I55" s="295" t="s">
        <v>994</v>
      </c>
      <c r="J55" s="345" t="s">
        <v>1012</v>
      </c>
      <c r="K55" s="326">
        <f>H55-F55</f>
        <v>-54</v>
      </c>
      <c r="L55" s="327">
        <v>50</v>
      </c>
      <c r="M55" s="313">
        <f t="shared" ref="M55" si="18">(K55*N55)-L55</f>
        <v>-2750</v>
      </c>
      <c r="N55" s="311">
        <v>50</v>
      </c>
      <c r="O55" s="314" t="s">
        <v>603</v>
      </c>
      <c r="P55" s="315">
        <v>45300</v>
      </c>
      <c r="Q55" s="270"/>
      <c r="R55" s="140"/>
      <c r="S55" s="55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41"/>
      <c r="AH55" s="142"/>
      <c r="AI55" s="140"/>
      <c r="AJ55" s="140"/>
      <c r="AK55" s="141"/>
      <c r="AL55" s="141"/>
      <c r="AM55" s="141"/>
    </row>
    <row r="56" spans="1:39" ht="12.75" customHeight="1">
      <c r="A56" s="346">
        <v>4</v>
      </c>
      <c r="B56" s="347">
        <v>45300</v>
      </c>
      <c r="C56" s="335"/>
      <c r="D56" s="335" t="s">
        <v>1013</v>
      </c>
      <c r="E56" s="333" t="s">
        <v>1014</v>
      </c>
      <c r="F56" s="333">
        <v>280</v>
      </c>
      <c r="G56" s="333">
        <v>180</v>
      </c>
      <c r="H56" s="333">
        <v>280</v>
      </c>
      <c r="I56" s="336" t="s">
        <v>1015</v>
      </c>
      <c r="J56" s="348" t="s">
        <v>1016</v>
      </c>
      <c r="K56" s="349">
        <f>H56-F56</f>
        <v>0</v>
      </c>
      <c r="L56" s="350">
        <v>50</v>
      </c>
      <c r="M56" s="340">
        <f t="shared" ref="M56:M57" si="19">(K56*N56)-L56</f>
        <v>-50</v>
      </c>
      <c r="N56" s="338">
        <v>15</v>
      </c>
      <c r="O56" s="341" t="s">
        <v>603</v>
      </c>
      <c r="P56" s="342">
        <v>45300</v>
      </c>
      <c r="Q56" s="270"/>
      <c r="R56" s="140"/>
      <c r="S56" s="55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41"/>
      <c r="AH56" s="142"/>
      <c r="AI56" s="140"/>
      <c r="AJ56" s="140"/>
      <c r="AK56" s="141"/>
      <c r="AL56" s="141"/>
      <c r="AM56" s="141"/>
    </row>
    <row r="57" spans="1:39" ht="12.75" customHeight="1">
      <c r="A57" s="343">
        <v>5</v>
      </c>
      <c r="B57" s="344">
        <v>45300</v>
      </c>
      <c r="C57" s="309"/>
      <c r="D57" s="309" t="s">
        <v>1017</v>
      </c>
      <c r="E57" s="294" t="s">
        <v>602</v>
      </c>
      <c r="F57" s="294">
        <v>16</v>
      </c>
      <c r="G57" s="294">
        <v>0</v>
      </c>
      <c r="H57" s="294">
        <v>0</v>
      </c>
      <c r="I57" s="295" t="s">
        <v>1018</v>
      </c>
      <c r="J57" s="345" t="s">
        <v>1019</v>
      </c>
      <c r="K57" s="326">
        <f>H57-F57</f>
        <v>-16</v>
      </c>
      <c r="L57" s="327">
        <v>25</v>
      </c>
      <c r="M57" s="313">
        <f t="shared" si="19"/>
        <v>-665</v>
      </c>
      <c r="N57" s="311">
        <v>40</v>
      </c>
      <c r="O57" s="314" t="s">
        <v>603</v>
      </c>
      <c r="P57" s="315">
        <v>45300</v>
      </c>
      <c r="Q57" s="270"/>
      <c r="R57" s="140"/>
      <c r="S57" s="55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41"/>
      <c r="AH57" s="142"/>
      <c r="AI57" s="140"/>
      <c r="AJ57" s="140"/>
      <c r="AK57" s="141"/>
      <c r="AL57" s="141"/>
      <c r="AM57" s="141"/>
    </row>
    <row r="58" spans="1:39" ht="12.75" customHeight="1">
      <c r="A58" s="217"/>
      <c r="B58" s="278"/>
      <c r="C58" s="271"/>
      <c r="D58" s="271"/>
      <c r="E58" s="217"/>
      <c r="F58" s="217"/>
      <c r="G58" s="217"/>
      <c r="H58" s="217"/>
      <c r="I58" s="219"/>
      <c r="J58" s="219"/>
      <c r="K58" s="217"/>
      <c r="L58" s="281"/>
      <c r="M58" s="283"/>
      <c r="N58" s="217"/>
      <c r="O58" s="219"/>
      <c r="P58" s="278"/>
      <c r="Q58" s="270"/>
      <c r="R58" s="140"/>
      <c r="S58" s="55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41"/>
      <c r="AH58" s="142"/>
      <c r="AI58" s="140"/>
      <c r="AJ58" s="140"/>
      <c r="AK58" s="141"/>
      <c r="AL58" s="141"/>
      <c r="AM58" s="141"/>
    </row>
    <row r="59" spans="1:39" ht="38.25" customHeight="1">
      <c r="A59" s="93" t="s">
        <v>614</v>
      </c>
      <c r="B59" s="148"/>
      <c r="C59" s="148"/>
      <c r="D59" s="149"/>
      <c r="E59" s="129"/>
      <c r="F59" s="6"/>
      <c r="G59" s="6"/>
      <c r="H59" s="130"/>
      <c r="I59" s="150"/>
      <c r="J59" s="1"/>
      <c r="K59" s="6"/>
      <c r="L59" s="6"/>
      <c r="M59" s="6"/>
      <c r="N59" s="1"/>
      <c r="O59" s="1"/>
      <c r="R59" s="1"/>
      <c r="S59" s="6"/>
      <c r="T59" s="1"/>
      <c r="U59" s="1"/>
      <c r="V59" s="1"/>
      <c r="W59" s="1"/>
      <c r="X59" s="1"/>
      <c r="Y59" s="6"/>
      <c r="Z59" s="1"/>
      <c r="AA59" s="1"/>
      <c r="AB59" s="1"/>
      <c r="AC59" s="1"/>
      <c r="AD59" s="1"/>
      <c r="AE59" s="6"/>
      <c r="AF59" s="1"/>
      <c r="AG59" s="1"/>
      <c r="AH59" s="1"/>
      <c r="AI59" s="1"/>
      <c r="AJ59" s="1"/>
      <c r="AK59" s="6"/>
      <c r="AL59" s="1"/>
    </row>
    <row r="60" spans="1:39" ht="38.25">
      <c r="A60" s="94" t="s">
        <v>16</v>
      </c>
      <c r="B60" s="95" t="s">
        <v>565</v>
      </c>
      <c r="C60" s="95"/>
      <c r="D60" s="96" t="s">
        <v>577</v>
      </c>
      <c r="E60" s="95" t="s">
        <v>578</v>
      </c>
      <c r="F60" s="95" t="s">
        <v>579</v>
      </c>
      <c r="G60" s="95" t="s">
        <v>580</v>
      </c>
      <c r="H60" s="95" t="s">
        <v>581</v>
      </c>
      <c r="I60" s="95" t="s">
        <v>582</v>
      </c>
      <c r="J60" s="94" t="s">
        <v>583</v>
      </c>
      <c r="K60" s="133" t="s">
        <v>601</v>
      </c>
      <c r="L60" s="134" t="s">
        <v>585</v>
      </c>
      <c r="M60" s="97" t="s">
        <v>586</v>
      </c>
      <c r="N60" s="95" t="s">
        <v>587</v>
      </c>
      <c r="O60" s="96" t="s">
        <v>588</v>
      </c>
      <c r="P60" s="228" t="s">
        <v>589</v>
      </c>
      <c r="Q60" s="230" t="s">
        <v>872</v>
      </c>
      <c r="R60" s="37"/>
      <c r="S60" s="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</row>
    <row r="61" spans="1:39" ht="14.25" customHeight="1">
      <c r="A61" s="98">
        <v>1</v>
      </c>
      <c r="B61" s="99">
        <v>45252</v>
      </c>
      <c r="C61" s="143"/>
      <c r="D61" s="143" t="s">
        <v>365</v>
      </c>
      <c r="E61" s="98" t="s">
        <v>590</v>
      </c>
      <c r="F61" s="98" t="s">
        <v>882</v>
      </c>
      <c r="G61" s="98">
        <v>2480</v>
      </c>
      <c r="H61" s="98"/>
      <c r="I61" s="98" t="s">
        <v>883</v>
      </c>
      <c r="J61" s="100" t="s">
        <v>591</v>
      </c>
      <c r="K61" s="100"/>
      <c r="L61" s="101"/>
      <c r="M61" s="285"/>
      <c r="N61" s="282"/>
      <c r="O61" s="286"/>
      <c r="P61" s="221">
        <f>VLOOKUP(D61,'MidCap Intra'!$B$11:$C$568,2,0)</f>
        <v>2761.25</v>
      </c>
      <c r="Q61" s="218"/>
      <c r="R61" s="37"/>
      <c r="S61" s="37" t="s">
        <v>592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</row>
    <row r="62" spans="1:39" ht="14.25" customHeight="1">
      <c r="A62" s="98">
        <v>2</v>
      </c>
      <c r="B62" s="99">
        <v>45261</v>
      </c>
      <c r="C62" s="143"/>
      <c r="D62" s="143" t="s">
        <v>406</v>
      </c>
      <c r="E62" s="98" t="s">
        <v>590</v>
      </c>
      <c r="F62" s="98" t="s">
        <v>887</v>
      </c>
      <c r="G62" s="98">
        <v>477</v>
      </c>
      <c r="H62" s="98"/>
      <c r="I62" s="98" t="s">
        <v>888</v>
      </c>
      <c r="J62" s="100" t="s">
        <v>591</v>
      </c>
      <c r="K62" s="100"/>
      <c r="L62" s="284"/>
      <c r="M62" s="225"/>
      <c r="N62" s="219"/>
      <c r="O62" s="226"/>
      <c r="P62" s="221">
        <f>VLOOKUP(D62,'MidCap Intra'!$B$11:$C$568,2,0)</f>
        <v>566.25</v>
      </c>
      <c r="Q62" s="218"/>
      <c r="R62" s="37"/>
      <c r="S62" s="37" t="s">
        <v>592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</row>
    <row r="63" spans="1:39" ht="14.25" customHeight="1">
      <c r="A63" s="98">
        <v>3</v>
      </c>
      <c r="B63" s="99">
        <v>45271</v>
      </c>
      <c r="C63" s="143"/>
      <c r="D63" s="143" t="s">
        <v>447</v>
      </c>
      <c r="E63" s="98" t="s">
        <v>590</v>
      </c>
      <c r="F63" s="98" t="s">
        <v>895</v>
      </c>
      <c r="G63" s="98">
        <v>390</v>
      </c>
      <c r="H63" s="98"/>
      <c r="I63" s="98" t="s">
        <v>894</v>
      </c>
      <c r="J63" s="100" t="s">
        <v>591</v>
      </c>
      <c r="K63" s="100"/>
      <c r="L63" s="284"/>
      <c r="M63" s="225"/>
      <c r="N63" s="219"/>
      <c r="O63" s="226"/>
      <c r="P63" s="221">
        <f>VLOOKUP(D63,'MidCap Intra'!$B$11:$C$568,2,0)</f>
        <v>450.5</v>
      </c>
      <c r="Q63" s="218"/>
      <c r="R63" s="37"/>
      <c r="S63" s="37" t="s">
        <v>592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</row>
    <row r="64" spans="1:39" ht="14.25" customHeight="1">
      <c r="A64" s="98"/>
      <c r="B64" s="99"/>
      <c r="C64" s="143"/>
      <c r="D64" s="143"/>
      <c r="E64" s="98"/>
      <c r="F64" s="98"/>
      <c r="G64" s="98"/>
      <c r="H64" s="98"/>
      <c r="I64" s="98"/>
      <c r="J64" s="100"/>
      <c r="K64" s="100"/>
      <c r="L64" s="284"/>
      <c r="M64" s="225"/>
      <c r="N64" s="219"/>
      <c r="O64" s="226"/>
      <c r="P64" s="218"/>
      <c r="Q64" s="218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</row>
    <row r="65" spans="1:27" ht="12.75" customHeight="1">
      <c r="A65" s="98"/>
      <c r="B65" s="99"/>
      <c r="C65" s="143"/>
      <c r="D65" s="143"/>
      <c r="E65" s="98"/>
      <c r="F65" s="98"/>
      <c r="G65" s="98"/>
      <c r="H65" s="98"/>
      <c r="I65" s="98"/>
      <c r="J65" s="100"/>
      <c r="K65" s="100"/>
      <c r="L65" s="284"/>
      <c r="M65" s="287"/>
      <c r="N65" s="219"/>
      <c r="O65" s="219"/>
      <c r="P65" s="218"/>
      <c r="Q65" s="218"/>
      <c r="S65" s="6"/>
      <c r="T65" s="1"/>
      <c r="U65" s="1"/>
      <c r="V65" s="1"/>
      <c r="W65" s="1"/>
      <c r="X65" s="1"/>
      <c r="Y65" s="1"/>
      <c r="Z65" s="1"/>
    </row>
    <row r="66" spans="1:27" ht="12.75" customHeight="1">
      <c r="A66" s="115" t="s">
        <v>594</v>
      </c>
      <c r="B66" s="115"/>
      <c r="C66" s="115"/>
      <c r="D66" s="115"/>
      <c r="E66" s="37"/>
      <c r="F66" s="122" t="s">
        <v>596</v>
      </c>
      <c r="G66" s="55"/>
      <c r="H66" s="55"/>
      <c r="I66" s="55"/>
      <c r="J66" s="6"/>
      <c r="K66" s="135"/>
      <c r="L66" s="136"/>
      <c r="M66" s="6"/>
      <c r="N66" s="105"/>
      <c r="O66" s="151"/>
      <c r="P66" s="1"/>
      <c r="Q66" s="239"/>
      <c r="R66" s="1"/>
      <c r="S66" s="6"/>
      <c r="T66" s="1"/>
      <c r="U66" s="1"/>
      <c r="V66" s="1"/>
      <c r="W66" s="1"/>
      <c r="X66" s="1"/>
      <c r="Y66" s="1"/>
      <c r="Z66" s="1"/>
      <c r="AA66" s="1"/>
    </row>
    <row r="67" spans="1:27" ht="12.75" customHeight="1">
      <c r="A67" s="121" t="s">
        <v>595</v>
      </c>
      <c r="B67" s="115"/>
      <c r="C67" s="115"/>
      <c r="D67" s="115"/>
      <c r="E67" s="6"/>
      <c r="F67" s="122" t="s">
        <v>599</v>
      </c>
      <c r="G67" s="6"/>
      <c r="H67" s="6" t="s">
        <v>616</v>
      </c>
      <c r="I67" s="6"/>
      <c r="J67" s="1"/>
      <c r="K67" s="6"/>
      <c r="L67" s="6"/>
      <c r="M67" s="6"/>
      <c r="N67" s="1"/>
      <c r="O67" s="1"/>
      <c r="R67" s="1"/>
      <c r="S67" s="6"/>
      <c r="T67" s="1"/>
      <c r="U67" s="1"/>
      <c r="V67" s="1"/>
      <c r="W67" s="1"/>
      <c r="X67" s="1"/>
      <c r="Y67" s="1"/>
      <c r="Z67" s="1"/>
      <c r="AA67" s="1"/>
    </row>
    <row r="68" spans="1:27" ht="12.75" customHeight="1">
      <c r="A68" s="121"/>
      <c r="B68" s="115"/>
      <c r="C68" s="115"/>
      <c r="D68" s="115"/>
      <c r="E68" s="6"/>
      <c r="F68" s="122"/>
      <c r="G68" s="6"/>
      <c r="H68" s="6"/>
      <c r="I68" s="6"/>
      <c r="J68" s="1"/>
      <c r="K68" s="6"/>
      <c r="L68" s="6"/>
      <c r="M68" s="6"/>
      <c r="N68" s="1"/>
      <c r="O68" s="1"/>
      <c r="R68" s="1"/>
      <c r="S68" s="55"/>
      <c r="T68" s="1"/>
      <c r="U68" s="1"/>
      <c r="V68" s="1"/>
      <c r="W68" s="1"/>
      <c r="X68" s="1"/>
      <c r="Y68" s="1"/>
      <c r="Z68" s="1"/>
      <c r="AA68" s="1"/>
    </row>
    <row r="69" spans="1:27" ht="12.75" customHeight="1">
      <c r="A69" s="121"/>
      <c r="B69" s="115"/>
      <c r="C69" s="115"/>
      <c r="D69" s="115"/>
      <c r="E69" s="6"/>
      <c r="F69" s="122"/>
      <c r="G69" s="55"/>
      <c r="H69" s="37"/>
      <c r="I69" s="55"/>
      <c r="J69" s="6"/>
      <c r="K69" s="135"/>
      <c r="L69" s="136"/>
      <c r="M69" s="6"/>
      <c r="N69" s="105"/>
      <c r="O69" s="137"/>
      <c r="P69" s="1"/>
      <c r="Q69" s="239"/>
      <c r="R69" s="1"/>
      <c r="S69" s="6"/>
      <c r="T69" s="1"/>
      <c r="U69" s="1"/>
      <c r="V69" s="1"/>
      <c r="W69" s="1"/>
      <c r="X69" s="1"/>
      <c r="Y69" s="1"/>
      <c r="Z69" s="1"/>
      <c r="AA69" s="1"/>
    </row>
    <row r="70" spans="1:27" ht="12.75" customHeight="1">
      <c r="A70" s="121"/>
      <c r="B70" s="115"/>
      <c r="C70" s="115"/>
      <c r="D70" s="115"/>
      <c r="E70" s="6"/>
      <c r="F70" s="122"/>
      <c r="G70" s="55"/>
      <c r="H70" s="37"/>
      <c r="I70" s="55"/>
      <c r="J70" s="6"/>
      <c r="K70" s="135"/>
      <c r="L70" s="136"/>
      <c r="M70" s="6"/>
      <c r="N70" s="105"/>
      <c r="O70" s="137"/>
      <c r="P70" s="1"/>
      <c r="Q70" s="239"/>
      <c r="R70" s="1"/>
      <c r="S70" s="6"/>
      <c r="T70" s="1"/>
      <c r="U70" s="1"/>
      <c r="V70" s="1"/>
      <c r="W70" s="1"/>
      <c r="X70" s="1"/>
      <c r="Y70" s="1"/>
      <c r="Z70" s="1"/>
      <c r="AA70" s="1"/>
    </row>
    <row r="71" spans="1:27" ht="12.75" customHeight="1">
      <c r="A71" s="121"/>
      <c r="B71" s="115"/>
      <c r="C71" s="115"/>
      <c r="D71" s="115"/>
      <c r="E71" s="6"/>
      <c r="F71" s="122"/>
      <c r="G71" s="55"/>
      <c r="H71" s="37"/>
      <c r="I71" s="55"/>
      <c r="J71" s="6"/>
      <c r="K71" s="135"/>
      <c r="L71" s="136"/>
      <c r="M71" s="6"/>
      <c r="N71" s="105"/>
      <c r="O71" s="137"/>
      <c r="P71" s="1"/>
      <c r="Q71" s="239"/>
      <c r="R71" s="1"/>
      <c r="S71" s="6"/>
      <c r="T71" s="1"/>
      <c r="U71" s="1"/>
      <c r="V71" s="1"/>
      <c r="W71" s="1"/>
      <c r="X71" s="1"/>
      <c r="Y71" s="1"/>
      <c r="Z71" s="1"/>
      <c r="AA71" s="1"/>
    </row>
    <row r="72" spans="1:27" ht="12.75" customHeight="1">
      <c r="A72" s="121"/>
      <c r="B72" s="115"/>
      <c r="C72" s="115"/>
      <c r="D72" s="115"/>
      <c r="E72" s="6"/>
      <c r="F72" s="122"/>
      <c r="G72" s="55"/>
      <c r="H72" s="37"/>
      <c r="I72" s="55"/>
      <c r="J72" s="6"/>
      <c r="K72" s="135"/>
      <c r="L72" s="136"/>
      <c r="M72" s="6"/>
      <c r="N72" s="105"/>
      <c r="O72" s="137"/>
      <c r="P72" s="1"/>
      <c r="Q72" s="239"/>
      <c r="R72" s="1"/>
      <c r="S72" s="6"/>
      <c r="T72" s="1"/>
      <c r="U72" s="1"/>
      <c r="V72" s="1"/>
      <c r="W72" s="1"/>
      <c r="X72" s="1"/>
      <c r="Y72" s="1"/>
      <c r="Z72" s="1"/>
      <c r="AA72" s="1"/>
    </row>
    <row r="73" spans="1:27" ht="12.75" customHeight="1">
      <c r="A73" s="121"/>
      <c r="B73" s="115"/>
      <c r="C73" s="115"/>
      <c r="D73" s="115"/>
      <c r="E73" s="6"/>
      <c r="F73" s="122"/>
      <c r="G73" s="55"/>
      <c r="H73" s="37"/>
      <c r="I73" s="55"/>
      <c r="J73" s="6"/>
      <c r="K73" s="135"/>
      <c r="L73" s="136"/>
      <c r="M73" s="6"/>
      <c r="N73" s="105"/>
      <c r="O73" s="137"/>
      <c r="P73" s="1"/>
      <c r="Q73" s="239"/>
      <c r="R73" s="1"/>
      <c r="S73" s="6"/>
      <c r="T73" s="1"/>
      <c r="U73" s="1"/>
      <c r="V73" s="1"/>
      <c r="W73" s="1"/>
      <c r="X73" s="1"/>
      <c r="Y73" s="1"/>
      <c r="Z73" s="1"/>
      <c r="AA73" s="1"/>
    </row>
    <row r="74" spans="1:27" ht="12.75" customHeight="1">
      <c r="A74" s="121"/>
      <c r="B74" s="115"/>
      <c r="C74" s="115"/>
      <c r="D74" s="115"/>
      <c r="E74" s="6"/>
      <c r="F74" s="122"/>
      <c r="G74" s="55"/>
      <c r="H74" s="37"/>
      <c r="I74" s="55"/>
      <c r="J74" s="6"/>
      <c r="K74" s="135"/>
      <c r="L74" s="136"/>
      <c r="M74" s="6"/>
      <c r="N74" s="105"/>
      <c r="O74" s="137"/>
      <c r="P74" s="1"/>
      <c r="Q74" s="239"/>
      <c r="R74" s="1"/>
      <c r="S74" s="6"/>
      <c r="T74" s="1"/>
      <c r="U74" s="1"/>
      <c r="V74" s="1"/>
      <c r="W74" s="1"/>
      <c r="X74" s="1"/>
      <c r="Y74" s="1"/>
      <c r="Z74" s="1"/>
      <c r="AA74" s="1"/>
    </row>
    <row r="75" spans="1:27" ht="12.75" customHeight="1">
      <c r="A75" s="55"/>
      <c r="B75" s="104"/>
      <c r="C75" s="104"/>
      <c r="D75" s="37"/>
      <c r="E75" s="55"/>
      <c r="F75" s="55"/>
      <c r="G75" s="55"/>
      <c r="H75" s="37"/>
      <c r="I75" s="55"/>
      <c r="J75" s="6"/>
      <c r="K75" s="135"/>
      <c r="L75" s="136"/>
      <c r="M75" s="6"/>
      <c r="N75" s="105"/>
      <c r="O75" s="137"/>
      <c r="P75" s="1"/>
      <c r="Q75" s="239"/>
      <c r="R75" s="1"/>
      <c r="S75" s="6"/>
      <c r="T75" s="1"/>
      <c r="U75" s="1"/>
      <c r="V75" s="1"/>
      <c r="W75" s="1"/>
      <c r="X75" s="1"/>
      <c r="Y75" s="1"/>
      <c r="Z75" s="1"/>
      <c r="AA75" s="1"/>
    </row>
    <row r="76" spans="1:27" ht="38.25" customHeight="1">
      <c r="A76" s="37"/>
      <c r="B76" s="152" t="s">
        <v>617</v>
      </c>
      <c r="C76" s="152"/>
      <c r="D76" s="152"/>
      <c r="E76" s="152"/>
      <c r="F76" s="6"/>
      <c r="G76" s="6"/>
      <c r="H76" s="131"/>
      <c r="I76" s="6"/>
      <c r="J76" s="131"/>
      <c r="K76" s="132"/>
      <c r="L76" s="6"/>
      <c r="M76" s="6"/>
      <c r="N76" s="1"/>
      <c r="O76" s="1"/>
      <c r="P76" s="1"/>
      <c r="Q76" s="239"/>
      <c r="R76" s="1"/>
      <c r="S76" s="6"/>
      <c r="T76" s="1"/>
      <c r="U76" s="1"/>
      <c r="V76" s="1"/>
      <c r="W76" s="1"/>
      <c r="X76" s="1"/>
      <c r="Y76" s="1"/>
      <c r="Z76" s="1"/>
      <c r="AA76" s="1"/>
    </row>
    <row r="77" spans="1:27" ht="12.75" customHeight="1">
      <c r="A77" s="94" t="s">
        <v>16</v>
      </c>
      <c r="B77" s="95" t="s">
        <v>565</v>
      </c>
      <c r="C77" s="95"/>
      <c r="D77" s="96" t="s">
        <v>577</v>
      </c>
      <c r="E77" s="95" t="s">
        <v>578</v>
      </c>
      <c r="F77" s="95" t="s">
        <v>579</v>
      </c>
      <c r="G77" s="95" t="s">
        <v>618</v>
      </c>
      <c r="H77" s="95" t="s">
        <v>619</v>
      </c>
      <c r="I77" s="95" t="s">
        <v>582</v>
      </c>
      <c r="J77" s="153" t="s">
        <v>583</v>
      </c>
      <c r="K77" s="95" t="s">
        <v>584</v>
      </c>
      <c r="L77" s="95" t="s">
        <v>620</v>
      </c>
      <c r="M77" s="95" t="s">
        <v>587</v>
      </c>
      <c r="N77" s="96" t="s">
        <v>588</v>
      </c>
      <c r="O77" s="1"/>
      <c r="P77" s="1"/>
      <c r="Q77" s="239"/>
      <c r="R77" s="1"/>
      <c r="S77" s="6"/>
      <c r="T77" s="1"/>
      <c r="U77" s="1"/>
      <c r="V77" s="1"/>
      <c r="W77" s="1"/>
      <c r="X77" s="1"/>
      <c r="Y77" s="1"/>
      <c r="Z77" s="1"/>
      <c r="AA77" s="1"/>
    </row>
    <row r="78" spans="1:27" ht="12.75" customHeight="1">
      <c r="A78" s="154">
        <v>1</v>
      </c>
      <c r="B78" s="155">
        <v>41579</v>
      </c>
      <c r="C78" s="155"/>
      <c r="D78" s="156" t="s">
        <v>621</v>
      </c>
      <c r="E78" s="157" t="s">
        <v>590</v>
      </c>
      <c r="F78" s="158">
        <v>82</v>
      </c>
      <c r="G78" s="157" t="s">
        <v>622</v>
      </c>
      <c r="H78" s="157">
        <v>100</v>
      </c>
      <c r="I78" s="159">
        <v>100</v>
      </c>
      <c r="J78" s="160" t="s">
        <v>623</v>
      </c>
      <c r="K78" s="161">
        <f t="shared" ref="K78:K130" si="20">H78-F78</f>
        <v>18</v>
      </c>
      <c r="L78" s="162">
        <f t="shared" ref="L78:L130" si="21">K78/F78</f>
        <v>0.21951219512195122</v>
      </c>
      <c r="M78" s="157" t="s">
        <v>593</v>
      </c>
      <c r="N78" s="163">
        <v>42657</v>
      </c>
      <c r="O78" s="1"/>
      <c r="P78" s="1"/>
      <c r="Q78" s="239"/>
      <c r="R78" s="1"/>
      <c r="S78" s="6"/>
      <c r="T78" s="1"/>
      <c r="U78" s="1"/>
      <c r="V78" s="1"/>
      <c r="W78" s="1"/>
      <c r="X78" s="1"/>
      <c r="Y78" s="1"/>
      <c r="Z78" s="1"/>
      <c r="AA78" s="1"/>
    </row>
    <row r="79" spans="1:27" ht="12.75" customHeight="1">
      <c r="A79" s="154">
        <v>2</v>
      </c>
      <c r="B79" s="155">
        <v>41794</v>
      </c>
      <c r="C79" s="155"/>
      <c r="D79" s="156" t="s">
        <v>624</v>
      </c>
      <c r="E79" s="157" t="s">
        <v>602</v>
      </c>
      <c r="F79" s="158">
        <v>257</v>
      </c>
      <c r="G79" s="157" t="s">
        <v>622</v>
      </c>
      <c r="H79" s="157">
        <v>300</v>
      </c>
      <c r="I79" s="159">
        <v>300</v>
      </c>
      <c r="J79" s="160" t="s">
        <v>623</v>
      </c>
      <c r="K79" s="161">
        <f t="shared" si="20"/>
        <v>43</v>
      </c>
      <c r="L79" s="162">
        <f t="shared" si="21"/>
        <v>0.16731517509727625</v>
      </c>
      <c r="M79" s="157" t="s">
        <v>593</v>
      </c>
      <c r="N79" s="163">
        <v>41822</v>
      </c>
      <c r="O79" s="1"/>
      <c r="P79" s="1"/>
      <c r="Q79" s="239"/>
      <c r="R79" s="1"/>
      <c r="S79" s="6"/>
      <c r="T79" s="1"/>
      <c r="U79" s="1"/>
      <c r="V79" s="1"/>
      <c r="W79" s="1"/>
      <c r="X79" s="1"/>
      <c r="Y79" s="1"/>
      <c r="Z79" s="1"/>
      <c r="AA79" s="1"/>
    </row>
    <row r="80" spans="1:27" ht="12.75" customHeight="1">
      <c r="A80" s="154">
        <v>3</v>
      </c>
      <c r="B80" s="155">
        <v>41828</v>
      </c>
      <c r="C80" s="155"/>
      <c r="D80" s="156" t="s">
        <v>625</v>
      </c>
      <c r="E80" s="157" t="s">
        <v>602</v>
      </c>
      <c r="F80" s="158">
        <v>393</v>
      </c>
      <c r="G80" s="157" t="s">
        <v>622</v>
      </c>
      <c r="H80" s="157">
        <v>468</v>
      </c>
      <c r="I80" s="159">
        <v>468</v>
      </c>
      <c r="J80" s="160" t="s">
        <v>623</v>
      </c>
      <c r="K80" s="161">
        <f t="shared" si="20"/>
        <v>75</v>
      </c>
      <c r="L80" s="162">
        <f t="shared" si="21"/>
        <v>0.19083969465648856</v>
      </c>
      <c r="M80" s="157" t="s">
        <v>593</v>
      </c>
      <c r="N80" s="163">
        <v>41863</v>
      </c>
      <c r="O80" s="1"/>
      <c r="P80" s="1"/>
      <c r="Q80" s="239"/>
      <c r="R80" s="1"/>
      <c r="S80" s="6"/>
      <c r="T80" s="1"/>
      <c r="U80" s="1"/>
      <c r="V80" s="1"/>
      <c r="W80" s="1"/>
      <c r="X80" s="1"/>
      <c r="Y80" s="1"/>
      <c r="Z80" s="1"/>
      <c r="AA80" s="1"/>
    </row>
    <row r="81" spans="1:27" ht="12.75" customHeight="1">
      <c r="A81" s="154">
        <v>4</v>
      </c>
      <c r="B81" s="155">
        <v>41857</v>
      </c>
      <c r="C81" s="155"/>
      <c r="D81" s="156" t="s">
        <v>626</v>
      </c>
      <c r="E81" s="157" t="s">
        <v>602</v>
      </c>
      <c r="F81" s="158">
        <v>205</v>
      </c>
      <c r="G81" s="157" t="s">
        <v>622</v>
      </c>
      <c r="H81" s="157">
        <v>275</v>
      </c>
      <c r="I81" s="159">
        <v>250</v>
      </c>
      <c r="J81" s="160" t="s">
        <v>623</v>
      </c>
      <c r="K81" s="161">
        <f t="shared" si="20"/>
        <v>70</v>
      </c>
      <c r="L81" s="162">
        <f t="shared" si="21"/>
        <v>0.34146341463414637</v>
      </c>
      <c r="M81" s="157" t="s">
        <v>593</v>
      </c>
      <c r="N81" s="163">
        <v>41962</v>
      </c>
      <c r="O81" s="1"/>
      <c r="P81" s="1"/>
      <c r="Q81" s="239"/>
      <c r="R81" s="1"/>
      <c r="S81" s="6"/>
      <c r="T81" s="1"/>
      <c r="U81" s="1"/>
      <c r="V81" s="1"/>
      <c r="W81" s="1"/>
      <c r="X81" s="1"/>
      <c r="Y81" s="1"/>
      <c r="Z81" s="1"/>
      <c r="AA81" s="1"/>
    </row>
    <row r="82" spans="1:27" ht="12.75" customHeight="1">
      <c r="A82" s="154">
        <v>5</v>
      </c>
      <c r="B82" s="155">
        <v>41886</v>
      </c>
      <c r="C82" s="155"/>
      <c r="D82" s="156" t="s">
        <v>627</v>
      </c>
      <c r="E82" s="157" t="s">
        <v>602</v>
      </c>
      <c r="F82" s="158">
        <v>162</v>
      </c>
      <c r="G82" s="157" t="s">
        <v>622</v>
      </c>
      <c r="H82" s="157">
        <v>190</v>
      </c>
      <c r="I82" s="159">
        <v>190</v>
      </c>
      <c r="J82" s="160" t="s">
        <v>623</v>
      </c>
      <c r="K82" s="161">
        <f t="shared" si="20"/>
        <v>28</v>
      </c>
      <c r="L82" s="162">
        <f t="shared" si="21"/>
        <v>0.1728395061728395</v>
      </c>
      <c r="M82" s="157" t="s">
        <v>593</v>
      </c>
      <c r="N82" s="163">
        <v>42006</v>
      </c>
      <c r="O82" s="1"/>
      <c r="P82" s="1"/>
      <c r="Q82" s="239"/>
      <c r="R82" s="1"/>
      <c r="S82" s="6"/>
      <c r="T82" s="1"/>
      <c r="U82" s="1"/>
      <c r="V82" s="1"/>
      <c r="W82" s="1"/>
      <c r="X82" s="1"/>
      <c r="Y82" s="1"/>
      <c r="Z82" s="1"/>
      <c r="AA82" s="1"/>
    </row>
    <row r="83" spans="1:27" ht="12.75" customHeight="1">
      <c r="A83" s="154">
        <v>6</v>
      </c>
      <c r="B83" s="155">
        <v>41886</v>
      </c>
      <c r="C83" s="155"/>
      <c r="D83" s="156" t="s">
        <v>628</v>
      </c>
      <c r="E83" s="157" t="s">
        <v>602</v>
      </c>
      <c r="F83" s="158">
        <v>75</v>
      </c>
      <c r="G83" s="157" t="s">
        <v>622</v>
      </c>
      <c r="H83" s="157">
        <v>91.5</v>
      </c>
      <c r="I83" s="159" t="s">
        <v>615</v>
      </c>
      <c r="J83" s="160" t="s">
        <v>629</v>
      </c>
      <c r="K83" s="161">
        <f t="shared" si="20"/>
        <v>16.5</v>
      </c>
      <c r="L83" s="162">
        <f t="shared" si="21"/>
        <v>0.22</v>
      </c>
      <c r="M83" s="157" t="s">
        <v>593</v>
      </c>
      <c r="N83" s="163">
        <v>41954</v>
      </c>
      <c r="O83" s="1"/>
      <c r="P83" s="1"/>
      <c r="Q83" s="239"/>
      <c r="R83" s="1"/>
      <c r="S83" s="6"/>
      <c r="T83" s="1"/>
      <c r="U83" s="1"/>
      <c r="V83" s="1"/>
      <c r="W83" s="1"/>
      <c r="X83" s="1"/>
      <c r="Y83" s="1"/>
      <c r="Z83" s="1"/>
      <c r="AA83" s="1"/>
    </row>
    <row r="84" spans="1:27" ht="12.75" customHeight="1">
      <c r="A84" s="154">
        <v>7</v>
      </c>
      <c r="B84" s="155">
        <v>41913</v>
      </c>
      <c r="C84" s="155"/>
      <c r="D84" s="156" t="s">
        <v>630</v>
      </c>
      <c r="E84" s="157" t="s">
        <v>602</v>
      </c>
      <c r="F84" s="158">
        <v>850</v>
      </c>
      <c r="G84" s="157" t="s">
        <v>622</v>
      </c>
      <c r="H84" s="157">
        <v>982.5</v>
      </c>
      <c r="I84" s="159">
        <v>1050</v>
      </c>
      <c r="J84" s="160" t="s">
        <v>631</v>
      </c>
      <c r="K84" s="161">
        <f t="shared" si="20"/>
        <v>132.5</v>
      </c>
      <c r="L84" s="162">
        <f t="shared" si="21"/>
        <v>0.15588235294117647</v>
      </c>
      <c r="M84" s="157" t="s">
        <v>593</v>
      </c>
      <c r="N84" s="163">
        <v>42039</v>
      </c>
      <c r="O84" s="1"/>
      <c r="P84" s="1"/>
      <c r="Q84" s="239"/>
      <c r="R84" s="1"/>
      <c r="S84" s="6"/>
      <c r="T84" s="1"/>
      <c r="U84" s="1"/>
      <c r="V84" s="1"/>
      <c r="W84" s="1"/>
      <c r="X84" s="1"/>
      <c r="Y84" s="1"/>
      <c r="Z84" s="1"/>
      <c r="AA84" s="1"/>
    </row>
    <row r="85" spans="1:27" ht="12.75" customHeight="1">
      <c r="A85" s="154">
        <v>8</v>
      </c>
      <c r="B85" s="155">
        <v>41913</v>
      </c>
      <c r="C85" s="155"/>
      <c r="D85" s="156" t="s">
        <v>632</v>
      </c>
      <c r="E85" s="157" t="s">
        <v>602</v>
      </c>
      <c r="F85" s="158">
        <v>475</v>
      </c>
      <c r="G85" s="157" t="s">
        <v>622</v>
      </c>
      <c r="H85" s="157">
        <v>515</v>
      </c>
      <c r="I85" s="159">
        <v>600</v>
      </c>
      <c r="J85" s="160" t="s">
        <v>633</v>
      </c>
      <c r="K85" s="161">
        <f t="shared" si="20"/>
        <v>40</v>
      </c>
      <c r="L85" s="162">
        <f t="shared" si="21"/>
        <v>8.4210526315789472E-2</v>
      </c>
      <c r="M85" s="157" t="s">
        <v>593</v>
      </c>
      <c r="N85" s="163">
        <v>41939</v>
      </c>
      <c r="O85" s="1"/>
      <c r="P85" s="1"/>
      <c r="Q85" s="239"/>
      <c r="R85" s="1"/>
      <c r="S85" s="6"/>
      <c r="T85" s="1"/>
      <c r="U85" s="1"/>
      <c r="V85" s="1"/>
      <c r="W85" s="1"/>
      <c r="X85" s="1"/>
      <c r="Y85" s="1"/>
      <c r="Z85" s="1"/>
      <c r="AA85" s="1"/>
    </row>
    <row r="86" spans="1:27" ht="12.75" customHeight="1">
      <c r="A86" s="154">
        <v>9</v>
      </c>
      <c r="B86" s="155">
        <v>41913</v>
      </c>
      <c r="C86" s="155"/>
      <c r="D86" s="156" t="s">
        <v>634</v>
      </c>
      <c r="E86" s="157" t="s">
        <v>602</v>
      </c>
      <c r="F86" s="158">
        <v>86</v>
      </c>
      <c r="G86" s="157" t="s">
        <v>622</v>
      </c>
      <c r="H86" s="157">
        <v>99</v>
      </c>
      <c r="I86" s="159">
        <v>140</v>
      </c>
      <c r="J86" s="160" t="s">
        <v>635</v>
      </c>
      <c r="K86" s="161">
        <f t="shared" si="20"/>
        <v>13</v>
      </c>
      <c r="L86" s="162">
        <f t="shared" si="21"/>
        <v>0.15116279069767441</v>
      </c>
      <c r="M86" s="157" t="s">
        <v>593</v>
      </c>
      <c r="N86" s="163">
        <v>41939</v>
      </c>
      <c r="O86" s="1"/>
      <c r="P86" s="1"/>
      <c r="Q86" s="239"/>
      <c r="R86" s="1"/>
      <c r="S86" s="6"/>
      <c r="T86" s="1"/>
      <c r="U86" s="1"/>
      <c r="V86" s="1"/>
      <c r="W86" s="1"/>
      <c r="X86" s="1"/>
      <c r="Y86" s="1"/>
      <c r="Z86" s="1"/>
      <c r="AA86" s="1"/>
    </row>
    <row r="87" spans="1:27" ht="12.75" customHeight="1">
      <c r="A87" s="154">
        <v>10</v>
      </c>
      <c r="B87" s="155">
        <v>41926</v>
      </c>
      <c r="C87" s="155"/>
      <c r="D87" s="156" t="s">
        <v>636</v>
      </c>
      <c r="E87" s="157" t="s">
        <v>602</v>
      </c>
      <c r="F87" s="158">
        <v>496.6</v>
      </c>
      <c r="G87" s="157" t="s">
        <v>622</v>
      </c>
      <c r="H87" s="157">
        <v>621</v>
      </c>
      <c r="I87" s="159">
        <v>580</v>
      </c>
      <c r="J87" s="160" t="s">
        <v>623</v>
      </c>
      <c r="K87" s="161">
        <f t="shared" si="20"/>
        <v>124.39999999999998</v>
      </c>
      <c r="L87" s="162">
        <f t="shared" si="21"/>
        <v>0.25050342327829234</v>
      </c>
      <c r="M87" s="157" t="s">
        <v>593</v>
      </c>
      <c r="N87" s="163">
        <v>42605</v>
      </c>
      <c r="O87" s="1"/>
      <c r="P87" s="1"/>
      <c r="Q87" s="239"/>
      <c r="R87" s="1"/>
      <c r="S87" s="6"/>
      <c r="T87" s="1"/>
      <c r="U87" s="1"/>
      <c r="V87" s="1"/>
      <c r="W87" s="1"/>
      <c r="X87" s="1"/>
      <c r="Y87" s="1"/>
      <c r="Z87" s="1"/>
      <c r="AA87" s="1"/>
    </row>
    <row r="88" spans="1:27" ht="12.75" customHeight="1">
      <c r="A88" s="154">
        <v>11</v>
      </c>
      <c r="B88" s="155">
        <v>41926</v>
      </c>
      <c r="C88" s="155"/>
      <c r="D88" s="156" t="s">
        <v>637</v>
      </c>
      <c r="E88" s="157" t="s">
        <v>602</v>
      </c>
      <c r="F88" s="158">
        <v>2481.9</v>
      </c>
      <c r="G88" s="157" t="s">
        <v>622</v>
      </c>
      <c r="H88" s="157">
        <v>2840</v>
      </c>
      <c r="I88" s="159">
        <v>2870</v>
      </c>
      <c r="J88" s="160" t="s">
        <v>638</v>
      </c>
      <c r="K88" s="161">
        <f t="shared" si="20"/>
        <v>358.09999999999991</v>
      </c>
      <c r="L88" s="162">
        <f t="shared" si="21"/>
        <v>0.14428462065353154</v>
      </c>
      <c r="M88" s="157" t="s">
        <v>593</v>
      </c>
      <c r="N88" s="163">
        <v>42017</v>
      </c>
      <c r="O88" s="1"/>
      <c r="P88" s="1"/>
      <c r="Q88" s="239"/>
      <c r="R88" s="1"/>
      <c r="S88" s="6"/>
      <c r="T88" s="1"/>
      <c r="U88" s="1"/>
      <c r="V88" s="1"/>
      <c r="W88" s="1"/>
      <c r="X88" s="1"/>
      <c r="Y88" s="1"/>
      <c r="Z88" s="1"/>
      <c r="AA88" s="1"/>
    </row>
    <row r="89" spans="1:27" ht="12.75" customHeight="1">
      <c r="A89" s="154">
        <v>12</v>
      </c>
      <c r="B89" s="155">
        <v>41928</v>
      </c>
      <c r="C89" s="155"/>
      <c r="D89" s="156" t="s">
        <v>639</v>
      </c>
      <c r="E89" s="157" t="s">
        <v>602</v>
      </c>
      <c r="F89" s="158">
        <v>84.5</v>
      </c>
      <c r="G89" s="157" t="s">
        <v>622</v>
      </c>
      <c r="H89" s="157">
        <v>93</v>
      </c>
      <c r="I89" s="159">
        <v>110</v>
      </c>
      <c r="J89" s="160" t="s">
        <v>640</v>
      </c>
      <c r="K89" s="161">
        <f t="shared" si="20"/>
        <v>8.5</v>
      </c>
      <c r="L89" s="162">
        <f t="shared" si="21"/>
        <v>0.10059171597633136</v>
      </c>
      <c r="M89" s="157" t="s">
        <v>593</v>
      </c>
      <c r="N89" s="163">
        <v>41939</v>
      </c>
      <c r="O89" s="1"/>
      <c r="P89" s="1"/>
      <c r="Q89" s="239"/>
      <c r="R89" s="1"/>
      <c r="S89" s="6"/>
      <c r="T89" s="1"/>
      <c r="U89" s="1"/>
      <c r="V89" s="1"/>
      <c r="W89" s="1"/>
      <c r="X89" s="1"/>
      <c r="Y89" s="1"/>
      <c r="Z89" s="1"/>
      <c r="AA89" s="1"/>
    </row>
    <row r="90" spans="1:27" ht="12.75" customHeight="1">
      <c r="A90" s="154">
        <v>13</v>
      </c>
      <c r="B90" s="155">
        <v>41928</v>
      </c>
      <c r="C90" s="155"/>
      <c r="D90" s="156" t="s">
        <v>641</v>
      </c>
      <c r="E90" s="157" t="s">
        <v>602</v>
      </c>
      <c r="F90" s="158">
        <v>401</v>
      </c>
      <c r="G90" s="157" t="s">
        <v>622</v>
      </c>
      <c r="H90" s="157">
        <v>428</v>
      </c>
      <c r="I90" s="159">
        <v>450</v>
      </c>
      <c r="J90" s="160" t="s">
        <v>642</v>
      </c>
      <c r="K90" s="161">
        <f t="shared" si="20"/>
        <v>27</v>
      </c>
      <c r="L90" s="162">
        <f t="shared" si="21"/>
        <v>6.7331670822942641E-2</v>
      </c>
      <c r="M90" s="157" t="s">
        <v>593</v>
      </c>
      <c r="N90" s="163">
        <v>42020</v>
      </c>
      <c r="O90" s="1"/>
      <c r="P90" s="1"/>
      <c r="Q90" s="239"/>
      <c r="R90" s="1"/>
      <c r="S90" s="6"/>
      <c r="T90" s="1"/>
      <c r="U90" s="1"/>
      <c r="V90" s="1"/>
      <c r="W90" s="1"/>
      <c r="X90" s="1"/>
      <c r="Y90" s="1"/>
      <c r="Z90" s="1"/>
      <c r="AA90" s="1"/>
    </row>
    <row r="91" spans="1:27" ht="12.75" customHeight="1">
      <c r="A91" s="154">
        <v>14</v>
      </c>
      <c r="B91" s="155">
        <v>41928</v>
      </c>
      <c r="C91" s="155"/>
      <c r="D91" s="156" t="s">
        <v>643</v>
      </c>
      <c r="E91" s="157" t="s">
        <v>602</v>
      </c>
      <c r="F91" s="158">
        <v>101</v>
      </c>
      <c r="G91" s="157" t="s">
        <v>622</v>
      </c>
      <c r="H91" s="157">
        <v>112</v>
      </c>
      <c r="I91" s="159">
        <v>120</v>
      </c>
      <c r="J91" s="160" t="s">
        <v>644</v>
      </c>
      <c r="K91" s="161">
        <f t="shared" si="20"/>
        <v>11</v>
      </c>
      <c r="L91" s="162">
        <f t="shared" si="21"/>
        <v>0.10891089108910891</v>
      </c>
      <c r="M91" s="157" t="s">
        <v>593</v>
      </c>
      <c r="N91" s="163">
        <v>41939</v>
      </c>
      <c r="O91" s="1"/>
      <c r="P91" s="1"/>
      <c r="Q91" s="239"/>
      <c r="R91" s="1"/>
      <c r="S91" s="6"/>
      <c r="T91" s="1"/>
      <c r="U91" s="1"/>
      <c r="V91" s="1"/>
      <c r="W91" s="1"/>
      <c r="X91" s="1"/>
      <c r="Y91" s="1"/>
      <c r="Z91" s="1"/>
      <c r="AA91" s="1"/>
    </row>
    <row r="92" spans="1:27" ht="12.75" customHeight="1">
      <c r="A92" s="154">
        <v>15</v>
      </c>
      <c r="B92" s="155">
        <v>41954</v>
      </c>
      <c r="C92" s="155"/>
      <c r="D92" s="156" t="s">
        <v>645</v>
      </c>
      <c r="E92" s="157" t="s">
        <v>602</v>
      </c>
      <c r="F92" s="158">
        <v>59</v>
      </c>
      <c r="G92" s="157" t="s">
        <v>622</v>
      </c>
      <c r="H92" s="157">
        <v>76</v>
      </c>
      <c r="I92" s="159">
        <v>76</v>
      </c>
      <c r="J92" s="160" t="s">
        <v>623</v>
      </c>
      <c r="K92" s="161">
        <f t="shared" si="20"/>
        <v>17</v>
      </c>
      <c r="L92" s="162">
        <f t="shared" si="21"/>
        <v>0.28813559322033899</v>
      </c>
      <c r="M92" s="157" t="s">
        <v>593</v>
      </c>
      <c r="N92" s="163">
        <v>43032</v>
      </c>
      <c r="O92" s="1"/>
      <c r="P92" s="1"/>
      <c r="Q92" s="239"/>
      <c r="R92" s="1"/>
      <c r="S92" s="6"/>
      <c r="T92" s="1"/>
      <c r="U92" s="1"/>
      <c r="V92" s="1"/>
      <c r="W92" s="1"/>
      <c r="X92" s="1"/>
      <c r="Y92" s="1"/>
      <c r="Z92" s="1"/>
      <c r="AA92" s="1"/>
    </row>
    <row r="93" spans="1:27" ht="12.75" customHeight="1">
      <c r="A93" s="154">
        <v>16</v>
      </c>
      <c r="B93" s="155">
        <v>41954</v>
      </c>
      <c r="C93" s="155"/>
      <c r="D93" s="156" t="s">
        <v>634</v>
      </c>
      <c r="E93" s="157" t="s">
        <v>602</v>
      </c>
      <c r="F93" s="158">
        <v>99</v>
      </c>
      <c r="G93" s="157" t="s">
        <v>622</v>
      </c>
      <c r="H93" s="157">
        <v>120</v>
      </c>
      <c r="I93" s="159">
        <v>120</v>
      </c>
      <c r="J93" s="160" t="s">
        <v>611</v>
      </c>
      <c r="K93" s="161">
        <f t="shared" si="20"/>
        <v>21</v>
      </c>
      <c r="L93" s="162">
        <f t="shared" si="21"/>
        <v>0.21212121212121213</v>
      </c>
      <c r="M93" s="157" t="s">
        <v>593</v>
      </c>
      <c r="N93" s="163">
        <v>41960</v>
      </c>
      <c r="O93" s="1"/>
      <c r="P93" s="1"/>
      <c r="Q93" s="239"/>
      <c r="R93" s="1"/>
      <c r="S93" s="6"/>
      <c r="T93" s="1"/>
      <c r="U93" s="1"/>
      <c r="V93" s="1"/>
      <c r="W93" s="1"/>
      <c r="X93" s="1"/>
      <c r="Y93" s="1"/>
      <c r="Z93" s="1"/>
      <c r="AA93" s="1"/>
    </row>
    <row r="94" spans="1:27" ht="12.75" customHeight="1">
      <c r="A94" s="154">
        <v>17</v>
      </c>
      <c r="B94" s="155">
        <v>41956</v>
      </c>
      <c r="C94" s="155"/>
      <c r="D94" s="156" t="s">
        <v>646</v>
      </c>
      <c r="E94" s="157" t="s">
        <v>602</v>
      </c>
      <c r="F94" s="158">
        <v>22</v>
      </c>
      <c r="G94" s="157" t="s">
        <v>622</v>
      </c>
      <c r="H94" s="157">
        <v>33.549999999999997</v>
      </c>
      <c r="I94" s="159">
        <v>32</v>
      </c>
      <c r="J94" s="160" t="s">
        <v>647</v>
      </c>
      <c r="K94" s="161">
        <f t="shared" si="20"/>
        <v>11.549999999999997</v>
      </c>
      <c r="L94" s="162">
        <f t="shared" si="21"/>
        <v>0.52499999999999991</v>
      </c>
      <c r="M94" s="157" t="s">
        <v>593</v>
      </c>
      <c r="N94" s="163">
        <v>42188</v>
      </c>
      <c r="O94" s="1"/>
      <c r="P94" s="1"/>
      <c r="Q94" s="239"/>
      <c r="R94" s="1"/>
      <c r="S94" s="6"/>
      <c r="T94" s="1"/>
      <c r="U94" s="1"/>
      <c r="V94" s="1"/>
      <c r="W94" s="1"/>
      <c r="X94" s="1"/>
      <c r="Y94" s="1"/>
      <c r="Z94" s="1"/>
      <c r="AA94" s="1"/>
    </row>
    <row r="95" spans="1:27" ht="12.75" customHeight="1">
      <c r="A95" s="154">
        <v>18</v>
      </c>
      <c r="B95" s="155">
        <v>41976</v>
      </c>
      <c r="C95" s="155"/>
      <c r="D95" s="156" t="s">
        <v>648</v>
      </c>
      <c r="E95" s="157" t="s">
        <v>602</v>
      </c>
      <c r="F95" s="158">
        <v>440</v>
      </c>
      <c r="G95" s="157" t="s">
        <v>622</v>
      </c>
      <c r="H95" s="157">
        <v>520</v>
      </c>
      <c r="I95" s="159">
        <v>520</v>
      </c>
      <c r="J95" s="160" t="s">
        <v>649</v>
      </c>
      <c r="K95" s="161">
        <f t="shared" si="20"/>
        <v>80</v>
      </c>
      <c r="L95" s="162">
        <f t="shared" si="21"/>
        <v>0.18181818181818182</v>
      </c>
      <c r="M95" s="157" t="s">
        <v>593</v>
      </c>
      <c r="N95" s="163">
        <v>42208</v>
      </c>
      <c r="O95" s="1"/>
      <c r="P95" s="1"/>
      <c r="Q95" s="239"/>
      <c r="R95" s="1"/>
      <c r="S95" s="6"/>
      <c r="T95" s="1"/>
      <c r="U95" s="1"/>
      <c r="V95" s="1"/>
      <c r="W95" s="1"/>
      <c r="X95" s="1"/>
      <c r="Y95" s="1"/>
      <c r="Z95" s="1"/>
      <c r="AA95" s="1"/>
    </row>
    <row r="96" spans="1:27" ht="12.75" customHeight="1">
      <c r="A96" s="154">
        <v>19</v>
      </c>
      <c r="B96" s="155">
        <v>41976</v>
      </c>
      <c r="C96" s="155"/>
      <c r="D96" s="156" t="s">
        <v>650</v>
      </c>
      <c r="E96" s="157" t="s">
        <v>602</v>
      </c>
      <c r="F96" s="158">
        <v>360</v>
      </c>
      <c r="G96" s="157" t="s">
        <v>622</v>
      </c>
      <c r="H96" s="157">
        <v>427</v>
      </c>
      <c r="I96" s="159">
        <v>425</v>
      </c>
      <c r="J96" s="160" t="s">
        <v>651</v>
      </c>
      <c r="K96" s="161">
        <f t="shared" si="20"/>
        <v>67</v>
      </c>
      <c r="L96" s="162">
        <f t="shared" si="21"/>
        <v>0.18611111111111112</v>
      </c>
      <c r="M96" s="157" t="s">
        <v>593</v>
      </c>
      <c r="N96" s="163">
        <v>42058</v>
      </c>
      <c r="O96" s="1"/>
      <c r="P96" s="1"/>
      <c r="Q96" s="239"/>
      <c r="R96" s="1"/>
      <c r="S96" s="6"/>
      <c r="T96" s="1"/>
      <c r="U96" s="1"/>
      <c r="V96" s="1"/>
      <c r="W96" s="1"/>
      <c r="X96" s="1"/>
      <c r="Y96" s="1"/>
      <c r="Z96" s="1"/>
      <c r="AA96" s="1"/>
    </row>
    <row r="97" spans="1:27" ht="12.75" customHeight="1">
      <c r="A97" s="154">
        <v>20</v>
      </c>
      <c r="B97" s="155">
        <v>42012</v>
      </c>
      <c r="C97" s="155"/>
      <c r="D97" s="156" t="s">
        <v>652</v>
      </c>
      <c r="E97" s="157" t="s">
        <v>602</v>
      </c>
      <c r="F97" s="158">
        <v>360</v>
      </c>
      <c r="G97" s="157" t="s">
        <v>622</v>
      </c>
      <c r="H97" s="157">
        <v>455</v>
      </c>
      <c r="I97" s="159">
        <v>420</v>
      </c>
      <c r="J97" s="160" t="s">
        <v>653</v>
      </c>
      <c r="K97" s="161">
        <f t="shared" si="20"/>
        <v>95</v>
      </c>
      <c r="L97" s="162">
        <f t="shared" si="21"/>
        <v>0.2638888888888889</v>
      </c>
      <c r="M97" s="157" t="s">
        <v>593</v>
      </c>
      <c r="N97" s="163">
        <v>42024</v>
      </c>
      <c r="O97" s="1"/>
      <c r="P97" s="1"/>
      <c r="Q97" s="239"/>
      <c r="R97" s="1"/>
      <c r="S97" s="6"/>
      <c r="T97" s="1"/>
      <c r="U97" s="1"/>
      <c r="V97" s="1"/>
      <c r="W97" s="1"/>
      <c r="X97" s="1"/>
      <c r="Y97" s="1"/>
      <c r="Z97" s="1"/>
      <c r="AA97" s="1"/>
    </row>
    <row r="98" spans="1:27" ht="12.75" customHeight="1">
      <c r="A98" s="154">
        <v>21</v>
      </c>
      <c r="B98" s="155">
        <v>42012</v>
      </c>
      <c r="C98" s="155"/>
      <c r="D98" s="156" t="s">
        <v>654</v>
      </c>
      <c r="E98" s="157" t="s">
        <v>602</v>
      </c>
      <c r="F98" s="158">
        <v>130</v>
      </c>
      <c r="G98" s="157"/>
      <c r="H98" s="157">
        <v>175.5</v>
      </c>
      <c r="I98" s="159">
        <v>165</v>
      </c>
      <c r="J98" s="160" t="s">
        <v>655</v>
      </c>
      <c r="K98" s="161">
        <f t="shared" si="20"/>
        <v>45.5</v>
      </c>
      <c r="L98" s="162">
        <f t="shared" si="21"/>
        <v>0.35</v>
      </c>
      <c r="M98" s="157" t="s">
        <v>593</v>
      </c>
      <c r="N98" s="163">
        <v>43088</v>
      </c>
      <c r="O98" s="1"/>
      <c r="P98" s="1"/>
      <c r="Q98" s="239"/>
      <c r="R98" s="1"/>
      <c r="S98" s="6"/>
      <c r="T98" s="1"/>
      <c r="U98" s="1"/>
      <c r="V98" s="1"/>
      <c r="W98" s="1"/>
      <c r="X98" s="1"/>
      <c r="Y98" s="1"/>
      <c r="Z98" s="1"/>
      <c r="AA98" s="1"/>
    </row>
    <row r="99" spans="1:27" ht="12.75" customHeight="1">
      <c r="A99" s="154">
        <v>22</v>
      </c>
      <c r="B99" s="155">
        <v>42040</v>
      </c>
      <c r="C99" s="155"/>
      <c r="D99" s="156" t="s">
        <v>403</v>
      </c>
      <c r="E99" s="157" t="s">
        <v>590</v>
      </c>
      <c r="F99" s="158">
        <v>98</v>
      </c>
      <c r="G99" s="157"/>
      <c r="H99" s="157">
        <v>120</v>
      </c>
      <c r="I99" s="159">
        <v>120</v>
      </c>
      <c r="J99" s="160" t="s">
        <v>623</v>
      </c>
      <c r="K99" s="161">
        <f t="shared" si="20"/>
        <v>22</v>
      </c>
      <c r="L99" s="162">
        <f t="shared" si="21"/>
        <v>0.22448979591836735</v>
      </c>
      <c r="M99" s="157" t="s">
        <v>593</v>
      </c>
      <c r="N99" s="163">
        <v>42753</v>
      </c>
      <c r="O99" s="1"/>
      <c r="P99" s="1"/>
      <c r="Q99" s="239"/>
      <c r="R99" s="1"/>
      <c r="S99" s="6"/>
      <c r="T99" s="1"/>
      <c r="U99" s="1"/>
      <c r="V99" s="1"/>
      <c r="W99" s="1"/>
      <c r="X99" s="1"/>
      <c r="Y99" s="1"/>
      <c r="Z99" s="1"/>
      <c r="AA99" s="1"/>
    </row>
    <row r="100" spans="1:27" ht="12.75" customHeight="1">
      <c r="A100" s="154">
        <v>23</v>
      </c>
      <c r="B100" s="155">
        <v>42040</v>
      </c>
      <c r="C100" s="155"/>
      <c r="D100" s="156" t="s">
        <v>656</v>
      </c>
      <c r="E100" s="157" t="s">
        <v>590</v>
      </c>
      <c r="F100" s="158">
        <v>196</v>
      </c>
      <c r="G100" s="157"/>
      <c r="H100" s="157">
        <v>262</v>
      </c>
      <c r="I100" s="159">
        <v>255</v>
      </c>
      <c r="J100" s="160" t="s">
        <v>623</v>
      </c>
      <c r="K100" s="161">
        <f t="shared" si="20"/>
        <v>66</v>
      </c>
      <c r="L100" s="162">
        <f t="shared" si="21"/>
        <v>0.33673469387755101</v>
      </c>
      <c r="M100" s="157" t="s">
        <v>593</v>
      </c>
      <c r="N100" s="163">
        <v>42599</v>
      </c>
      <c r="O100" s="1"/>
      <c r="P100" s="1"/>
      <c r="Q100" s="239"/>
      <c r="R100" s="1"/>
      <c r="S100" s="6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>
      <c r="A101" s="164">
        <v>24</v>
      </c>
      <c r="B101" s="165">
        <v>42067</v>
      </c>
      <c r="C101" s="165"/>
      <c r="D101" s="166" t="s">
        <v>402</v>
      </c>
      <c r="E101" s="167" t="s">
        <v>590</v>
      </c>
      <c r="F101" s="168">
        <v>235</v>
      </c>
      <c r="G101" s="168"/>
      <c r="H101" s="169">
        <v>77</v>
      </c>
      <c r="I101" s="169" t="s">
        <v>657</v>
      </c>
      <c r="J101" s="170" t="s">
        <v>658</v>
      </c>
      <c r="K101" s="171">
        <f t="shared" si="20"/>
        <v>-158</v>
      </c>
      <c r="L101" s="172">
        <f t="shared" si="21"/>
        <v>-0.67234042553191486</v>
      </c>
      <c r="M101" s="168" t="s">
        <v>603</v>
      </c>
      <c r="N101" s="165">
        <v>43522</v>
      </c>
      <c r="O101" s="1"/>
      <c r="P101" s="1"/>
      <c r="Q101" s="239"/>
      <c r="R101" s="1"/>
      <c r="S101" s="6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>
      <c r="A102" s="154">
        <v>25</v>
      </c>
      <c r="B102" s="155">
        <v>42067</v>
      </c>
      <c r="C102" s="155"/>
      <c r="D102" s="156" t="s">
        <v>659</v>
      </c>
      <c r="E102" s="157" t="s">
        <v>590</v>
      </c>
      <c r="F102" s="158">
        <v>185</v>
      </c>
      <c r="G102" s="157"/>
      <c r="H102" s="157">
        <v>224</v>
      </c>
      <c r="I102" s="159" t="s">
        <v>660</v>
      </c>
      <c r="J102" s="160" t="s">
        <v>623</v>
      </c>
      <c r="K102" s="161">
        <f t="shared" si="20"/>
        <v>39</v>
      </c>
      <c r="L102" s="162">
        <f t="shared" si="21"/>
        <v>0.21081081081081082</v>
      </c>
      <c r="M102" s="157" t="s">
        <v>593</v>
      </c>
      <c r="N102" s="163">
        <v>42647</v>
      </c>
      <c r="O102" s="1"/>
      <c r="P102" s="1"/>
      <c r="Q102" s="239"/>
      <c r="R102" s="1"/>
      <c r="S102" s="6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>
      <c r="A103" s="164">
        <v>26</v>
      </c>
      <c r="B103" s="165">
        <v>42090</v>
      </c>
      <c r="C103" s="165"/>
      <c r="D103" s="173" t="s">
        <v>661</v>
      </c>
      <c r="E103" s="168" t="s">
        <v>590</v>
      </c>
      <c r="F103" s="168">
        <v>49.5</v>
      </c>
      <c r="G103" s="169"/>
      <c r="H103" s="169">
        <v>15.85</v>
      </c>
      <c r="I103" s="169">
        <v>67</v>
      </c>
      <c r="J103" s="170" t="s">
        <v>662</v>
      </c>
      <c r="K103" s="169">
        <f t="shared" si="20"/>
        <v>-33.65</v>
      </c>
      <c r="L103" s="174">
        <f t="shared" si="21"/>
        <v>-0.67979797979797973</v>
      </c>
      <c r="M103" s="168" t="s">
        <v>603</v>
      </c>
      <c r="N103" s="175">
        <v>43627</v>
      </c>
      <c r="O103" s="1"/>
      <c r="P103" s="1"/>
      <c r="Q103" s="239"/>
      <c r="R103" s="1"/>
      <c r="S103" s="6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>
      <c r="A104" s="154">
        <v>27</v>
      </c>
      <c r="B104" s="155">
        <v>42093</v>
      </c>
      <c r="C104" s="155"/>
      <c r="D104" s="156" t="s">
        <v>663</v>
      </c>
      <c r="E104" s="157" t="s">
        <v>590</v>
      </c>
      <c r="F104" s="158">
        <v>183.5</v>
      </c>
      <c r="G104" s="157"/>
      <c r="H104" s="157">
        <v>219</v>
      </c>
      <c r="I104" s="159">
        <v>218</v>
      </c>
      <c r="J104" s="160" t="s">
        <v>664</v>
      </c>
      <c r="K104" s="161">
        <f t="shared" si="20"/>
        <v>35.5</v>
      </c>
      <c r="L104" s="162">
        <f t="shared" si="21"/>
        <v>0.19346049046321526</v>
      </c>
      <c r="M104" s="157" t="s">
        <v>593</v>
      </c>
      <c r="N104" s="163">
        <v>42103</v>
      </c>
      <c r="O104" s="1"/>
      <c r="P104" s="1"/>
      <c r="Q104" s="239"/>
      <c r="R104" s="1"/>
      <c r="S104" s="6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>
      <c r="A105" s="154">
        <v>28</v>
      </c>
      <c r="B105" s="155">
        <v>42114</v>
      </c>
      <c r="C105" s="155"/>
      <c r="D105" s="156" t="s">
        <v>665</v>
      </c>
      <c r="E105" s="157" t="s">
        <v>590</v>
      </c>
      <c r="F105" s="158">
        <f>(227+237)/2</f>
        <v>232</v>
      </c>
      <c r="G105" s="157"/>
      <c r="H105" s="157">
        <v>298</v>
      </c>
      <c r="I105" s="159">
        <v>298</v>
      </c>
      <c r="J105" s="160" t="s">
        <v>623</v>
      </c>
      <c r="K105" s="161">
        <f t="shared" si="20"/>
        <v>66</v>
      </c>
      <c r="L105" s="162">
        <f t="shared" si="21"/>
        <v>0.28448275862068967</v>
      </c>
      <c r="M105" s="157" t="s">
        <v>593</v>
      </c>
      <c r="N105" s="163">
        <v>42823</v>
      </c>
      <c r="O105" s="1"/>
      <c r="P105" s="1"/>
      <c r="Q105" s="239"/>
      <c r="R105" s="1"/>
      <c r="S105" s="6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>
      <c r="A106" s="154">
        <v>29</v>
      </c>
      <c r="B106" s="155">
        <v>42128</v>
      </c>
      <c r="C106" s="155"/>
      <c r="D106" s="156" t="s">
        <v>666</v>
      </c>
      <c r="E106" s="157" t="s">
        <v>602</v>
      </c>
      <c r="F106" s="158">
        <v>385</v>
      </c>
      <c r="G106" s="157"/>
      <c r="H106" s="157">
        <f>212.5+331</f>
        <v>543.5</v>
      </c>
      <c r="I106" s="159">
        <v>510</v>
      </c>
      <c r="J106" s="160" t="s">
        <v>667</v>
      </c>
      <c r="K106" s="161">
        <f t="shared" si="20"/>
        <v>158.5</v>
      </c>
      <c r="L106" s="162">
        <f t="shared" si="21"/>
        <v>0.41168831168831171</v>
      </c>
      <c r="M106" s="157" t="s">
        <v>593</v>
      </c>
      <c r="N106" s="163">
        <v>42235</v>
      </c>
      <c r="O106" s="1"/>
      <c r="P106" s="1"/>
      <c r="Q106" s="239"/>
      <c r="R106" s="1"/>
      <c r="S106" s="6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>
      <c r="A107" s="154">
        <v>30</v>
      </c>
      <c r="B107" s="155">
        <v>42128</v>
      </c>
      <c r="C107" s="155"/>
      <c r="D107" s="156" t="s">
        <v>668</v>
      </c>
      <c r="E107" s="157" t="s">
        <v>602</v>
      </c>
      <c r="F107" s="158">
        <v>115.5</v>
      </c>
      <c r="G107" s="157"/>
      <c r="H107" s="157">
        <v>146</v>
      </c>
      <c r="I107" s="159">
        <v>142</v>
      </c>
      <c r="J107" s="160" t="s">
        <v>669</v>
      </c>
      <c r="K107" s="161">
        <f t="shared" si="20"/>
        <v>30.5</v>
      </c>
      <c r="L107" s="162">
        <f t="shared" si="21"/>
        <v>0.26406926406926406</v>
      </c>
      <c r="M107" s="157" t="s">
        <v>593</v>
      </c>
      <c r="N107" s="163">
        <v>42202</v>
      </c>
      <c r="O107" s="1"/>
      <c r="P107" s="1"/>
      <c r="Q107" s="239"/>
      <c r="R107" s="1"/>
      <c r="S107" s="6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>
      <c r="A108" s="154">
        <v>31</v>
      </c>
      <c r="B108" s="155">
        <v>42151</v>
      </c>
      <c r="C108" s="155"/>
      <c r="D108" s="156" t="s">
        <v>540</v>
      </c>
      <c r="E108" s="157" t="s">
        <v>602</v>
      </c>
      <c r="F108" s="158">
        <v>237.5</v>
      </c>
      <c r="G108" s="157"/>
      <c r="H108" s="157">
        <v>279.5</v>
      </c>
      <c r="I108" s="159">
        <v>278</v>
      </c>
      <c r="J108" s="160" t="s">
        <v>623</v>
      </c>
      <c r="K108" s="161">
        <f t="shared" si="20"/>
        <v>42</v>
      </c>
      <c r="L108" s="162">
        <f t="shared" si="21"/>
        <v>0.17684210526315788</v>
      </c>
      <c r="M108" s="157" t="s">
        <v>593</v>
      </c>
      <c r="N108" s="163">
        <v>42222</v>
      </c>
      <c r="O108" s="1"/>
      <c r="P108" s="1"/>
      <c r="Q108" s="239"/>
      <c r="R108" s="1"/>
      <c r="S108" s="6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>
      <c r="A109" s="154">
        <v>32</v>
      </c>
      <c r="B109" s="155">
        <v>42174</v>
      </c>
      <c r="C109" s="155"/>
      <c r="D109" s="156" t="s">
        <v>641</v>
      </c>
      <c r="E109" s="157" t="s">
        <v>590</v>
      </c>
      <c r="F109" s="158">
        <v>340</v>
      </c>
      <c r="G109" s="157"/>
      <c r="H109" s="157">
        <v>448</v>
      </c>
      <c r="I109" s="159">
        <v>448</v>
      </c>
      <c r="J109" s="160" t="s">
        <v>623</v>
      </c>
      <c r="K109" s="161">
        <f t="shared" si="20"/>
        <v>108</v>
      </c>
      <c r="L109" s="162">
        <f t="shared" si="21"/>
        <v>0.31764705882352939</v>
      </c>
      <c r="M109" s="157" t="s">
        <v>593</v>
      </c>
      <c r="N109" s="163">
        <v>43018</v>
      </c>
      <c r="O109" s="1"/>
      <c r="P109" s="1"/>
      <c r="Q109" s="239"/>
      <c r="R109" s="1"/>
      <c r="S109" s="6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>
      <c r="A110" s="154">
        <v>33</v>
      </c>
      <c r="B110" s="155">
        <v>42191</v>
      </c>
      <c r="C110" s="155"/>
      <c r="D110" s="156" t="s">
        <v>670</v>
      </c>
      <c r="E110" s="157" t="s">
        <v>590</v>
      </c>
      <c r="F110" s="158">
        <v>390</v>
      </c>
      <c r="G110" s="157"/>
      <c r="H110" s="157">
        <v>460</v>
      </c>
      <c r="I110" s="159">
        <v>460</v>
      </c>
      <c r="J110" s="160" t="s">
        <v>623</v>
      </c>
      <c r="K110" s="161">
        <f t="shared" si="20"/>
        <v>70</v>
      </c>
      <c r="L110" s="162">
        <f t="shared" si="21"/>
        <v>0.17948717948717949</v>
      </c>
      <c r="M110" s="157" t="s">
        <v>593</v>
      </c>
      <c r="N110" s="163">
        <v>42478</v>
      </c>
      <c r="O110" s="1"/>
      <c r="P110" s="1"/>
      <c r="Q110" s="239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>
      <c r="A111" s="164">
        <v>34</v>
      </c>
      <c r="B111" s="165">
        <v>42195</v>
      </c>
      <c r="C111" s="165"/>
      <c r="D111" s="166" t="s">
        <v>671</v>
      </c>
      <c r="E111" s="167" t="s">
        <v>590</v>
      </c>
      <c r="F111" s="168">
        <v>122.5</v>
      </c>
      <c r="G111" s="168"/>
      <c r="H111" s="169">
        <v>61</v>
      </c>
      <c r="I111" s="169">
        <v>172</v>
      </c>
      <c r="J111" s="170" t="s">
        <v>672</v>
      </c>
      <c r="K111" s="171">
        <f t="shared" si="20"/>
        <v>-61.5</v>
      </c>
      <c r="L111" s="172">
        <f t="shared" si="21"/>
        <v>-0.50204081632653064</v>
      </c>
      <c r="M111" s="168" t="s">
        <v>603</v>
      </c>
      <c r="N111" s="165">
        <v>43333</v>
      </c>
      <c r="O111" s="1"/>
      <c r="P111" s="1"/>
      <c r="Q111" s="239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>
      <c r="A112" s="154">
        <v>35</v>
      </c>
      <c r="B112" s="155">
        <v>42219</v>
      </c>
      <c r="C112" s="155"/>
      <c r="D112" s="156" t="s">
        <v>673</v>
      </c>
      <c r="E112" s="157" t="s">
        <v>590</v>
      </c>
      <c r="F112" s="158">
        <v>297.5</v>
      </c>
      <c r="G112" s="157"/>
      <c r="H112" s="157">
        <v>350</v>
      </c>
      <c r="I112" s="159">
        <v>360</v>
      </c>
      <c r="J112" s="160" t="s">
        <v>674</v>
      </c>
      <c r="K112" s="161">
        <f t="shared" si="20"/>
        <v>52.5</v>
      </c>
      <c r="L112" s="162">
        <f t="shared" si="21"/>
        <v>0.17647058823529413</v>
      </c>
      <c r="M112" s="157" t="s">
        <v>593</v>
      </c>
      <c r="N112" s="163">
        <v>42232</v>
      </c>
      <c r="O112" s="1"/>
      <c r="P112" s="1"/>
      <c r="Q112" s="239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54">
        <v>36</v>
      </c>
      <c r="B113" s="155">
        <v>42219</v>
      </c>
      <c r="C113" s="155"/>
      <c r="D113" s="156" t="s">
        <v>675</v>
      </c>
      <c r="E113" s="157" t="s">
        <v>590</v>
      </c>
      <c r="F113" s="158">
        <v>115.5</v>
      </c>
      <c r="G113" s="157"/>
      <c r="H113" s="157">
        <v>149</v>
      </c>
      <c r="I113" s="159">
        <v>140</v>
      </c>
      <c r="J113" s="160" t="s">
        <v>676</v>
      </c>
      <c r="K113" s="161">
        <f t="shared" si="20"/>
        <v>33.5</v>
      </c>
      <c r="L113" s="162">
        <f t="shared" si="21"/>
        <v>0.29004329004329005</v>
      </c>
      <c r="M113" s="157" t="s">
        <v>593</v>
      </c>
      <c r="N113" s="163">
        <v>42740</v>
      </c>
      <c r="O113" s="1"/>
      <c r="P113" s="1"/>
      <c r="Q113" s="239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54">
        <v>37</v>
      </c>
      <c r="B114" s="155">
        <v>42251</v>
      </c>
      <c r="C114" s="155"/>
      <c r="D114" s="156" t="s">
        <v>540</v>
      </c>
      <c r="E114" s="157" t="s">
        <v>590</v>
      </c>
      <c r="F114" s="158">
        <v>226</v>
      </c>
      <c r="G114" s="157"/>
      <c r="H114" s="157">
        <v>292</v>
      </c>
      <c r="I114" s="159">
        <v>292</v>
      </c>
      <c r="J114" s="160" t="s">
        <v>677</v>
      </c>
      <c r="K114" s="161">
        <f t="shared" si="20"/>
        <v>66</v>
      </c>
      <c r="L114" s="162">
        <f t="shared" si="21"/>
        <v>0.29203539823008851</v>
      </c>
      <c r="M114" s="157" t="s">
        <v>593</v>
      </c>
      <c r="N114" s="163">
        <v>42286</v>
      </c>
      <c r="O114" s="1"/>
      <c r="P114" s="1"/>
      <c r="Q114" s="239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54">
        <v>38</v>
      </c>
      <c r="B115" s="155">
        <v>42254</v>
      </c>
      <c r="C115" s="155"/>
      <c r="D115" s="156" t="s">
        <v>665</v>
      </c>
      <c r="E115" s="157" t="s">
        <v>590</v>
      </c>
      <c r="F115" s="158">
        <v>232.5</v>
      </c>
      <c r="G115" s="157"/>
      <c r="H115" s="157">
        <v>312.5</v>
      </c>
      <c r="I115" s="159">
        <v>310</v>
      </c>
      <c r="J115" s="160" t="s">
        <v>623</v>
      </c>
      <c r="K115" s="161">
        <f t="shared" si="20"/>
        <v>80</v>
      </c>
      <c r="L115" s="162">
        <f t="shared" si="21"/>
        <v>0.34408602150537637</v>
      </c>
      <c r="M115" s="157" t="s">
        <v>593</v>
      </c>
      <c r="N115" s="163">
        <v>42823</v>
      </c>
      <c r="O115" s="1"/>
      <c r="P115" s="1"/>
      <c r="Q115" s="239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54">
        <v>39</v>
      </c>
      <c r="B116" s="155">
        <v>42268</v>
      </c>
      <c r="C116" s="155"/>
      <c r="D116" s="156" t="s">
        <v>678</v>
      </c>
      <c r="E116" s="157" t="s">
        <v>590</v>
      </c>
      <c r="F116" s="158">
        <v>196.5</v>
      </c>
      <c r="G116" s="157"/>
      <c r="H116" s="157">
        <v>238</v>
      </c>
      <c r="I116" s="159">
        <v>238</v>
      </c>
      <c r="J116" s="160" t="s">
        <v>677</v>
      </c>
      <c r="K116" s="161">
        <f t="shared" si="20"/>
        <v>41.5</v>
      </c>
      <c r="L116" s="162">
        <f t="shared" si="21"/>
        <v>0.21119592875318066</v>
      </c>
      <c r="M116" s="157" t="s">
        <v>593</v>
      </c>
      <c r="N116" s="163">
        <v>42291</v>
      </c>
      <c r="O116" s="1"/>
      <c r="P116" s="1"/>
      <c r="Q116" s="239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54">
        <v>40</v>
      </c>
      <c r="B117" s="155">
        <v>42271</v>
      </c>
      <c r="C117" s="155"/>
      <c r="D117" s="156" t="s">
        <v>621</v>
      </c>
      <c r="E117" s="157" t="s">
        <v>590</v>
      </c>
      <c r="F117" s="158">
        <v>65</v>
      </c>
      <c r="G117" s="157"/>
      <c r="H117" s="157">
        <v>82</v>
      </c>
      <c r="I117" s="159">
        <v>82</v>
      </c>
      <c r="J117" s="160" t="s">
        <v>677</v>
      </c>
      <c r="K117" s="161">
        <f t="shared" si="20"/>
        <v>17</v>
      </c>
      <c r="L117" s="162">
        <f t="shared" si="21"/>
        <v>0.26153846153846155</v>
      </c>
      <c r="M117" s="157" t="s">
        <v>593</v>
      </c>
      <c r="N117" s="163">
        <v>42578</v>
      </c>
      <c r="O117" s="1"/>
      <c r="P117" s="1"/>
      <c r="Q117" s="239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54">
        <v>41</v>
      </c>
      <c r="B118" s="155">
        <v>42291</v>
      </c>
      <c r="C118" s="155"/>
      <c r="D118" s="156" t="s">
        <v>679</v>
      </c>
      <c r="E118" s="157" t="s">
        <v>590</v>
      </c>
      <c r="F118" s="158">
        <v>144</v>
      </c>
      <c r="G118" s="157"/>
      <c r="H118" s="157">
        <v>182.5</v>
      </c>
      <c r="I118" s="159">
        <v>181</v>
      </c>
      <c r="J118" s="160" t="s">
        <v>677</v>
      </c>
      <c r="K118" s="161">
        <f t="shared" si="20"/>
        <v>38.5</v>
      </c>
      <c r="L118" s="162">
        <f t="shared" si="21"/>
        <v>0.2673611111111111</v>
      </c>
      <c r="M118" s="157" t="s">
        <v>593</v>
      </c>
      <c r="N118" s="163">
        <v>42817</v>
      </c>
      <c r="O118" s="1"/>
      <c r="P118" s="1"/>
      <c r="Q118" s="239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54">
        <v>42</v>
      </c>
      <c r="B119" s="155">
        <v>42291</v>
      </c>
      <c r="C119" s="155"/>
      <c r="D119" s="156" t="s">
        <v>680</v>
      </c>
      <c r="E119" s="157" t="s">
        <v>590</v>
      </c>
      <c r="F119" s="158">
        <v>264</v>
      </c>
      <c r="G119" s="157"/>
      <c r="H119" s="157">
        <v>311</v>
      </c>
      <c r="I119" s="159">
        <v>311</v>
      </c>
      <c r="J119" s="160" t="s">
        <v>677</v>
      </c>
      <c r="K119" s="161">
        <f t="shared" si="20"/>
        <v>47</v>
      </c>
      <c r="L119" s="162">
        <f t="shared" si="21"/>
        <v>0.17803030303030304</v>
      </c>
      <c r="M119" s="157" t="s">
        <v>593</v>
      </c>
      <c r="N119" s="163">
        <v>42604</v>
      </c>
      <c r="O119" s="1"/>
      <c r="P119" s="1"/>
      <c r="Q119" s="239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54">
        <v>43</v>
      </c>
      <c r="B120" s="155">
        <v>42318</v>
      </c>
      <c r="C120" s="155"/>
      <c r="D120" s="156" t="s">
        <v>681</v>
      </c>
      <c r="E120" s="157" t="s">
        <v>602</v>
      </c>
      <c r="F120" s="158">
        <v>549.5</v>
      </c>
      <c r="G120" s="157"/>
      <c r="H120" s="157">
        <v>630</v>
      </c>
      <c r="I120" s="159">
        <v>630</v>
      </c>
      <c r="J120" s="160" t="s">
        <v>677</v>
      </c>
      <c r="K120" s="161">
        <f t="shared" si="20"/>
        <v>80.5</v>
      </c>
      <c r="L120" s="162">
        <f t="shared" si="21"/>
        <v>0.1464968152866242</v>
      </c>
      <c r="M120" s="157" t="s">
        <v>593</v>
      </c>
      <c r="N120" s="163">
        <v>42419</v>
      </c>
      <c r="O120" s="1"/>
      <c r="P120" s="1"/>
      <c r="Q120" s="239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54">
        <v>44</v>
      </c>
      <c r="B121" s="155">
        <v>42342</v>
      </c>
      <c r="C121" s="155"/>
      <c r="D121" s="156" t="s">
        <v>682</v>
      </c>
      <c r="E121" s="157" t="s">
        <v>590</v>
      </c>
      <c r="F121" s="158">
        <v>1027.5</v>
      </c>
      <c r="G121" s="157"/>
      <c r="H121" s="157">
        <v>1315</v>
      </c>
      <c r="I121" s="159">
        <v>1250</v>
      </c>
      <c r="J121" s="160" t="s">
        <v>677</v>
      </c>
      <c r="K121" s="161">
        <f t="shared" si="20"/>
        <v>287.5</v>
      </c>
      <c r="L121" s="162">
        <f t="shared" si="21"/>
        <v>0.27980535279805352</v>
      </c>
      <c r="M121" s="157" t="s">
        <v>593</v>
      </c>
      <c r="N121" s="163">
        <v>43244</v>
      </c>
      <c r="O121" s="1"/>
      <c r="P121" s="1"/>
      <c r="Q121" s="239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54">
        <v>45</v>
      </c>
      <c r="B122" s="155">
        <v>42367</v>
      </c>
      <c r="C122" s="155"/>
      <c r="D122" s="156" t="s">
        <v>683</v>
      </c>
      <c r="E122" s="157" t="s">
        <v>590</v>
      </c>
      <c r="F122" s="158">
        <v>465</v>
      </c>
      <c r="G122" s="157"/>
      <c r="H122" s="157">
        <v>540</v>
      </c>
      <c r="I122" s="159">
        <v>540</v>
      </c>
      <c r="J122" s="160" t="s">
        <v>677</v>
      </c>
      <c r="K122" s="161">
        <f t="shared" si="20"/>
        <v>75</v>
      </c>
      <c r="L122" s="162">
        <f t="shared" si="21"/>
        <v>0.16129032258064516</v>
      </c>
      <c r="M122" s="157" t="s">
        <v>593</v>
      </c>
      <c r="N122" s="163">
        <v>42530</v>
      </c>
      <c r="O122" s="1"/>
      <c r="P122" s="1"/>
      <c r="Q122" s="239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54">
        <v>46</v>
      </c>
      <c r="B123" s="155">
        <v>42380</v>
      </c>
      <c r="C123" s="155"/>
      <c r="D123" s="156" t="s">
        <v>403</v>
      </c>
      <c r="E123" s="157" t="s">
        <v>602</v>
      </c>
      <c r="F123" s="158">
        <v>81</v>
      </c>
      <c r="G123" s="157"/>
      <c r="H123" s="157">
        <v>110</v>
      </c>
      <c r="I123" s="159">
        <v>110</v>
      </c>
      <c r="J123" s="160" t="s">
        <v>677</v>
      </c>
      <c r="K123" s="161">
        <f t="shared" si="20"/>
        <v>29</v>
      </c>
      <c r="L123" s="162">
        <f t="shared" si="21"/>
        <v>0.35802469135802467</v>
      </c>
      <c r="M123" s="157" t="s">
        <v>593</v>
      </c>
      <c r="N123" s="163">
        <v>42745</v>
      </c>
      <c r="O123" s="1"/>
      <c r="P123" s="1"/>
      <c r="Q123" s="239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54">
        <v>47</v>
      </c>
      <c r="B124" s="155">
        <v>42382</v>
      </c>
      <c r="C124" s="155"/>
      <c r="D124" s="156" t="s">
        <v>684</v>
      </c>
      <c r="E124" s="157" t="s">
        <v>602</v>
      </c>
      <c r="F124" s="158">
        <v>417.5</v>
      </c>
      <c r="G124" s="157"/>
      <c r="H124" s="157">
        <v>547</v>
      </c>
      <c r="I124" s="159">
        <v>535</v>
      </c>
      <c r="J124" s="160" t="s">
        <v>677</v>
      </c>
      <c r="K124" s="161">
        <f t="shared" si="20"/>
        <v>129.5</v>
      </c>
      <c r="L124" s="162">
        <f t="shared" si="21"/>
        <v>0.31017964071856285</v>
      </c>
      <c r="M124" s="157" t="s">
        <v>593</v>
      </c>
      <c r="N124" s="163">
        <v>42578</v>
      </c>
      <c r="O124" s="1"/>
      <c r="P124" s="1"/>
      <c r="Q124" s="239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54">
        <v>48</v>
      </c>
      <c r="B125" s="155">
        <v>42408</v>
      </c>
      <c r="C125" s="155"/>
      <c r="D125" s="156" t="s">
        <v>685</v>
      </c>
      <c r="E125" s="157" t="s">
        <v>590</v>
      </c>
      <c r="F125" s="158">
        <v>650</v>
      </c>
      <c r="G125" s="157"/>
      <c r="H125" s="157">
        <v>800</v>
      </c>
      <c r="I125" s="159">
        <v>800</v>
      </c>
      <c r="J125" s="160" t="s">
        <v>677</v>
      </c>
      <c r="K125" s="161">
        <f t="shared" si="20"/>
        <v>150</v>
      </c>
      <c r="L125" s="162">
        <f t="shared" si="21"/>
        <v>0.23076923076923078</v>
      </c>
      <c r="M125" s="157" t="s">
        <v>593</v>
      </c>
      <c r="N125" s="163">
        <v>43154</v>
      </c>
      <c r="O125" s="1"/>
      <c r="P125" s="1"/>
      <c r="Q125" s="239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54">
        <v>49</v>
      </c>
      <c r="B126" s="155">
        <v>42433</v>
      </c>
      <c r="C126" s="155"/>
      <c r="D126" s="156" t="s">
        <v>237</v>
      </c>
      <c r="E126" s="157" t="s">
        <v>590</v>
      </c>
      <c r="F126" s="158">
        <v>437.5</v>
      </c>
      <c r="G126" s="157"/>
      <c r="H126" s="157">
        <v>504.5</v>
      </c>
      <c r="I126" s="159">
        <v>522</v>
      </c>
      <c r="J126" s="160" t="s">
        <v>686</v>
      </c>
      <c r="K126" s="161">
        <f t="shared" si="20"/>
        <v>67</v>
      </c>
      <c r="L126" s="162">
        <f t="shared" si="21"/>
        <v>0.15314285714285714</v>
      </c>
      <c r="M126" s="157" t="s">
        <v>593</v>
      </c>
      <c r="N126" s="163">
        <v>42480</v>
      </c>
      <c r="O126" s="1"/>
      <c r="P126" s="1"/>
      <c r="Q126" s="239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54">
        <v>50</v>
      </c>
      <c r="B127" s="155">
        <v>42438</v>
      </c>
      <c r="C127" s="155"/>
      <c r="D127" s="156" t="s">
        <v>687</v>
      </c>
      <c r="E127" s="157" t="s">
        <v>590</v>
      </c>
      <c r="F127" s="158">
        <v>189.5</v>
      </c>
      <c r="G127" s="157"/>
      <c r="H127" s="157">
        <v>218</v>
      </c>
      <c r="I127" s="159">
        <v>218</v>
      </c>
      <c r="J127" s="160" t="s">
        <v>677</v>
      </c>
      <c r="K127" s="161">
        <f t="shared" si="20"/>
        <v>28.5</v>
      </c>
      <c r="L127" s="162">
        <f t="shared" si="21"/>
        <v>0.15039577836411611</v>
      </c>
      <c r="M127" s="157" t="s">
        <v>593</v>
      </c>
      <c r="N127" s="163">
        <v>43034</v>
      </c>
      <c r="O127" s="1"/>
      <c r="P127" s="1"/>
      <c r="Q127" s="239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64">
        <v>51</v>
      </c>
      <c r="B128" s="165">
        <v>42471</v>
      </c>
      <c r="C128" s="165"/>
      <c r="D128" s="173" t="s">
        <v>688</v>
      </c>
      <c r="E128" s="168" t="s">
        <v>590</v>
      </c>
      <c r="F128" s="168">
        <v>36.5</v>
      </c>
      <c r="G128" s="169"/>
      <c r="H128" s="169">
        <v>15.85</v>
      </c>
      <c r="I128" s="169">
        <v>60</v>
      </c>
      <c r="J128" s="170" t="s">
        <v>689</v>
      </c>
      <c r="K128" s="171">
        <f t="shared" si="20"/>
        <v>-20.65</v>
      </c>
      <c r="L128" s="172">
        <f t="shared" si="21"/>
        <v>-0.5657534246575342</v>
      </c>
      <c r="M128" s="168" t="s">
        <v>603</v>
      </c>
      <c r="N128" s="176">
        <v>43627</v>
      </c>
      <c r="O128" s="1"/>
      <c r="P128" s="1"/>
      <c r="Q128" s="239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54">
        <v>52</v>
      </c>
      <c r="B129" s="155">
        <v>42472</v>
      </c>
      <c r="C129" s="155"/>
      <c r="D129" s="156" t="s">
        <v>690</v>
      </c>
      <c r="E129" s="157" t="s">
        <v>590</v>
      </c>
      <c r="F129" s="158">
        <v>93</v>
      </c>
      <c r="G129" s="157"/>
      <c r="H129" s="157">
        <v>149</v>
      </c>
      <c r="I129" s="159">
        <v>140</v>
      </c>
      <c r="J129" s="160" t="s">
        <v>691</v>
      </c>
      <c r="K129" s="161">
        <f t="shared" si="20"/>
        <v>56</v>
      </c>
      <c r="L129" s="162">
        <f t="shared" si="21"/>
        <v>0.60215053763440862</v>
      </c>
      <c r="M129" s="157" t="s">
        <v>593</v>
      </c>
      <c r="N129" s="163">
        <v>42740</v>
      </c>
      <c r="O129" s="1"/>
      <c r="P129" s="1"/>
      <c r="Q129" s="239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54">
        <v>53</v>
      </c>
      <c r="B130" s="155">
        <v>42472</v>
      </c>
      <c r="C130" s="155"/>
      <c r="D130" s="156" t="s">
        <v>692</v>
      </c>
      <c r="E130" s="157" t="s">
        <v>590</v>
      </c>
      <c r="F130" s="158">
        <v>130</v>
      </c>
      <c r="G130" s="157"/>
      <c r="H130" s="157">
        <v>150</v>
      </c>
      <c r="I130" s="159" t="s">
        <v>693</v>
      </c>
      <c r="J130" s="160" t="s">
        <v>677</v>
      </c>
      <c r="K130" s="161">
        <f t="shared" si="20"/>
        <v>20</v>
      </c>
      <c r="L130" s="162">
        <f t="shared" si="21"/>
        <v>0.15384615384615385</v>
      </c>
      <c r="M130" s="157" t="s">
        <v>593</v>
      </c>
      <c r="N130" s="163">
        <v>42564</v>
      </c>
      <c r="O130" s="1"/>
      <c r="P130" s="1"/>
      <c r="Q130" s="239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54">
        <v>54</v>
      </c>
      <c r="B131" s="155">
        <v>42473</v>
      </c>
      <c r="C131" s="155"/>
      <c r="D131" s="156" t="s">
        <v>694</v>
      </c>
      <c r="E131" s="157" t="s">
        <v>590</v>
      </c>
      <c r="F131" s="158">
        <v>196</v>
      </c>
      <c r="G131" s="157"/>
      <c r="H131" s="157">
        <v>299</v>
      </c>
      <c r="I131" s="159">
        <v>299</v>
      </c>
      <c r="J131" s="160" t="s">
        <v>677</v>
      </c>
      <c r="K131" s="161">
        <v>103</v>
      </c>
      <c r="L131" s="162">
        <v>0.52551020408163296</v>
      </c>
      <c r="M131" s="157" t="s">
        <v>593</v>
      </c>
      <c r="N131" s="163">
        <v>42620</v>
      </c>
      <c r="O131" s="1"/>
      <c r="P131" s="1"/>
      <c r="Q131" s="239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54">
        <v>55</v>
      </c>
      <c r="B132" s="155">
        <v>42473</v>
      </c>
      <c r="C132" s="155"/>
      <c r="D132" s="156" t="s">
        <v>695</v>
      </c>
      <c r="E132" s="157" t="s">
        <v>590</v>
      </c>
      <c r="F132" s="158">
        <v>88</v>
      </c>
      <c r="G132" s="157"/>
      <c r="H132" s="157">
        <v>103</v>
      </c>
      <c r="I132" s="159">
        <v>103</v>
      </c>
      <c r="J132" s="160" t="s">
        <v>677</v>
      </c>
      <c r="K132" s="161">
        <v>15</v>
      </c>
      <c r="L132" s="162">
        <v>0.170454545454545</v>
      </c>
      <c r="M132" s="157" t="s">
        <v>593</v>
      </c>
      <c r="N132" s="163">
        <v>42530</v>
      </c>
      <c r="O132" s="1"/>
      <c r="P132" s="1"/>
      <c r="Q132" s="239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54">
        <v>56</v>
      </c>
      <c r="B133" s="155">
        <v>42492</v>
      </c>
      <c r="C133" s="155"/>
      <c r="D133" s="156" t="s">
        <v>696</v>
      </c>
      <c r="E133" s="157" t="s">
        <v>590</v>
      </c>
      <c r="F133" s="158">
        <v>127.5</v>
      </c>
      <c r="G133" s="157"/>
      <c r="H133" s="157">
        <v>148</v>
      </c>
      <c r="I133" s="159" t="s">
        <v>697</v>
      </c>
      <c r="J133" s="160" t="s">
        <v>677</v>
      </c>
      <c r="K133" s="161">
        <f t="shared" ref="K133:K137" si="22">H133-F133</f>
        <v>20.5</v>
      </c>
      <c r="L133" s="162">
        <f t="shared" ref="L133:L137" si="23">K133/F133</f>
        <v>0.16078431372549021</v>
      </c>
      <c r="M133" s="157" t="s">
        <v>593</v>
      </c>
      <c r="N133" s="163">
        <v>42564</v>
      </c>
      <c r="O133" s="1"/>
      <c r="P133" s="1"/>
      <c r="Q133" s="239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54">
        <v>57</v>
      </c>
      <c r="B134" s="155">
        <v>42493</v>
      </c>
      <c r="C134" s="155"/>
      <c r="D134" s="156" t="s">
        <v>698</v>
      </c>
      <c r="E134" s="157" t="s">
        <v>590</v>
      </c>
      <c r="F134" s="158">
        <v>675</v>
      </c>
      <c r="G134" s="157"/>
      <c r="H134" s="157">
        <v>815</v>
      </c>
      <c r="I134" s="159" t="s">
        <v>699</v>
      </c>
      <c r="J134" s="160" t="s">
        <v>677</v>
      </c>
      <c r="K134" s="161">
        <f t="shared" si="22"/>
        <v>140</v>
      </c>
      <c r="L134" s="162">
        <f t="shared" si="23"/>
        <v>0.2074074074074074</v>
      </c>
      <c r="M134" s="157" t="s">
        <v>593</v>
      </c>
      <c r="N134" s="163">
        <v>43154</v>
      </c>
      <c r="O134" s="1"/>
      <c r="P134" s="1"/>
      <c r="Q134" s="239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64">
        <v>58</v>
      </c>
      <c r="B135" s="165">
        <v>42522</v>
      </c>
      <c r="C135" s="165"/>
      <c r="D135" s="166" t="s">
        <v>700</v>
      </c>
      <c r="E135" s="167" t="s">
        <v>590</v>
      </c>
      <c r="F135" s="168">
        <v>500</v>
      </c>
      <c r="G135" s="168"/>
      <c r="H135" s="169">
        <v>232.5</v>
      </c>
      <c r="I135" s="169" t="s">
        <v>701</v>
      </c>
      <c r="J135" s="170" t="s">
        <v>702</v>
      </c>
      <c r="K135" s="171">
        <f t="shared" si="22"/>
        <v>-267.5</v>
      </c>
      <c r="L135" s="172">
        <f t="shared" si="23"/>
        <v>-0.53500000000000003</v>
      </c>
      <c r="M135" s="168" t="s">
        <v>603</v>
      </c>
      <c r="N135" s="165">
        <v>43735</v>
      </c>
      <c r="O135" s="1"/>
      <c r="P135" s="1"/>
      <c r="Q135" s="239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54">
        <v>59</v>
      </c>
      <c r="B136" s="155">
        <v>42527</v>
      </c>
      <c r="C136" s="155"/>
      <c r="D136" s="156" t="s">
        <v>542</v>
      </c>
      <c r="E136" s="157" t="s">
        <v>590</v>
      </c>
      <c r="F136" s="158">
        <v>110</v>
      </c>
      <c r="G136" s="157"/>
      <c r="H136" s="157">
        <v>126.5</v>
      </c>
      <c r="I136" s="159">
        <v>125</v>
      </c>
      <c r="J136" s="160" t="s">
        <v>629</v>
      </c>
      <c r="K136" s="161">
        <f t="shared" si="22"/>
        <v>16.5</v>
      </c>
      <c r="L136" s="162">
        <f t="shared" si="23"/>
        <v>0.15</v>
      </c>
      <c r="M136" s="157" t="s">
        <v>593</v>
      </c>
      <c r="N136" s="163">
        <v>42552</v>
      </c>
      <c r="O136" s="1"/>
      <c r="P136" s="1"/>
      <c r="Q136" s="239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54">
        <v>60</v>
      </c>
      <c r="B137" s="155">
        <v>42538</v>
      </c>
      <c r="C137" s="155"/>
      <c r="D137" s="156" t="s">
        <v>703</v>
      </c>
      <c r="E137" s="157" t="s">
        <v>590</v>
      </c>
      <c r="F137" s="158">
        <v>44</v>
      </c>
      <c r="G137" s="157"/>
      <c r="H137" s="157">
        <v>69.5</v>
      </c>
      <c r="I137" s="159">
        <v>69.5</v>
      </c>
      <c r="J137" s="160" t="s">
        <v>704</v>
      </c>
      <c r="K137" s="161">
        <f t="shared" si="22"/>
        <v>25.5</v>
      </c>
      <c r="L137" s="162">
        <f t="shared" si="23"/>
        <v>0.57954545454545459</v>
      </c>
      <c r="M137" s="157" t="s">
        <v>593</v>
      </c>
      <c r="N137" s="163">
        <v>42977</v>
      </c>
      <c r="O137" s="1"/>
      <c r="P137" s="1"/>
      <c r="Q137" s="239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4">
        <v>61</v>
      </c>
      <c r="B138" s="155">
        <v>42549</v>
      </c>
      <c r="C138" s="155"/>
      <c r="D138" s="156" t="s">
        <v>705</v>
      </c>
      <c r="E138" s="157" t="s">
        <v>590</v>
      </c>
      <c r="F138" s="158">
        <v>262.5</v>
      </c>
      <c r="G138" s="157"/>
      <c r="H138" s="157">
        <v>340</v>
      </c>
      <c r="I138" s="159">
        <v>333</v>
      </c>
      <c r="J138" s="160" t="s">
        <v>706</v>
      </c>
      <c r="K138" s="161">
        <v>77.5</v>
      </c>
      <c r="L138" s="162">
        <v>0.29523809523809502</v>
      </c>
      <c r="M138" s="157" t="s">
        <v>593</v>
      </c>
      <c r="N138" s="163">
        <v>43017</v>
      </c>
      <c r="O138" s="1"/>
      <c r="P138" s="1"/>
      <c r="Q138" s="239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54">
        <v>62</v>
      </c>
      <c r="B139" s="155">
        <v>42549</v>
      </c>
      <c r="C139" s="155"/>
      <c r="D139" s="156" t="s">
        <v>707</v>
      </c>
      <c r="E139" s="157" t="s">
        <v>590</v>
      </c>
      <c r="F139" s="158">
        <v>840</v>
      </c>
      <c r="G139" s="157"/>
      <c r="H139" s="157">
        <v>1230</v>
      </c>
      <c r="I139" s="159">
        <v>1230</v>
      </c>
      <c r="J139" s="160" t="s">
        <v>677</v>
      </c>
      <c r="K139" s="161">
        <v>390</v>
      </c>
      <c r="L139" s="162">
        <v>0.46428571428571402</v>
      </c>
      <c r="M139" s="157" t="s">
        <v>593</v>
      </c>
      <c r="N139" s="163">
        <v>42649</v>
      </c>
      <c r="O139" s="1"/>
      <c r="P139" s="1"/>
      <c r="Q139" s="239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77">
        <v>63</v>
      </c>
      <c r="B140" s="178">
        <v>42556</v>
      </c>
      <c r="C140" s="178"/>
      <c r="D140" s="179" t="s">
        <v>708</v>
      </c>
      <c r="E140" s="180" t="s">
        <v>590</v>
      </c>
      <c r="F140" s="180">
        <v>395</v>
      </c>
      <c r="G140" s="181"/>
      <c r="H140" s="181">
        <f>(468.5+342.5)/2</f>
        <v>405.5</v>
      </c>
      <c r="I140" s="181">
        <v>510</v>
      </c>
      <c r="J140" s="182" t="s">
        <v>709</v>
      </c>
      <c r="K140" s="183">
        <f t="shared" ref="K140:K146" si="24">H140-F140</f>
        <v>10.5</v>
      </c>
      <c r="L140" s="184">
        <f t="shared" ref="L140:L146" si="25">K140/F140</f>
        <v>2.6582278481012658E-2</v>
      </c>
      <c r="M140" s="180" t="s">
        <v>610</v>
      </c>
      <c r="N140" s="178">
        <v>43606</v>
      </c>
      <c r="O140" s="1"/>
      <c r="P140" s="1"/>
      <c r="Q140" s="239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64">
        <v>64</v>
      </c>
      <c r="B141" s="165">
        <v>42584</v>
      </c>
      <c r="C141" s="165"/>
      <c r="D141" s="166" t="s">
        <v>710</v>
      </c>
      <c r="E141" s="167" t="s">
        <v>602</v>
      </c>
      <c r="F141" s="168">
        <f>169.5-12.8</f>
        <v>156.69999999999999</v>
      </c>
      <c r="G141" s="168"/>
      <c r="H141" s="169">
        <v>77</v>
      </c>
      <c r="I141" s="169" t="s">
        <v>711</v>
      </c>
      <c r="J141" s="170" t="s">
        <v>712</v>
      </c>
      <c r="K141" s="171">
        <f t="shared" si="24"/>
        <v>-79.699999999999989</v>
      </c>
      <c r="L141" s="172">
        <f t="shared" si="25"/>
        <v>-0.50861518825781749</v>
      </c>
      <c r="M141" s="168" t="s">
        <v>603</v>
      </c>
      <c r="N141" s="165">
        <v>43522</v>
      </c>
      <c r="O141" s="1"/>
      <c r="P141" s="1"/>
      <c r="Q141" s="239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64">
        <v>65</v>
      </c>
      <c r="B142" s="165">
        <v>42586</v>
      </c>
      <c r="C142" s="165"/>
      <c r="D142" s="166" t="s">
        <v>713</v>
      </c>
      <c r="E142" s="167" t="s">
        <v>590</v>
      </c>
      <c r="F142" s="168">
        <v>400</v>
      </c>
      <c r="G142" s="168"/>
      <c r="H142" s="169">
        <v>305</v>
      </c>
      <c r="I142" s="169">
        <v>475</v>
      </c>
      <c r="J142" s="170" t="s">
        <v>714</v>
      </c>
      <c r="K142" s="171">
        <f t="shared" si="24"/>
        <v>-95</v>
      </c>
      <c r="L142" s="172">
        <f t="shared" si="25"/>
        <v>-0.23749999999999999</v>
      </c>
      <c r="M142" s="168" t="s">
        <v>603</v>
      </c>
      <c r="N142" s="165">
        <v>43606</v>
      </c>
      <c r="O142" s="1"/>
      <c r="P142" s="1"/>
      <c r="Q142" s="239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4">
        <v>66</v>
      </c>
      <c r="B143" s="155">
        <v>42593</v>
      </c>
      <c r="C143" s="155"/>
      <c r="D143" s="156" t="s">
        <v>715</v>
      </c>
      <c r="E143" s="157" t="s">
        <v>590</v>
      </c>
      <c r="F143" s="158">
        <v>86.5</v>
      </c>
      <c r="G143" s="157"/>
      <c r="H143" s="157">
        <v>130</v>
      </c>
      <c r="I143" s="159">
        <v>130</v>
      </c>
      <c r="J143" s="160" t="s">
        <v>716</v>
      </c>
      <c r="K143" s="161">
        <f t="shared" si="24"/>
        <v>43.5</v>
      </c>
      <c r="L143" s="162">
        <f t="shared" si="25"/>
        <v>0.50289017341040465</v>
      </c>
      <c r="M143" s="157" t="s">
        <v>593</v>
      </c>
      <c r="N143" s="163">
        <v>43091</v>
      </c>
      <c r="O143" s="1"/>
      <c r="P143" s="1"/>
      <c r="Q143" s="239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64">
        <v>67</v>
      </c>
      <c r="B144" s="165">
        <v>42600</v>
      </c>
      <c r="C144" s="165"/>
      <c r="D144" s="166" t="s">
        <v>122</v>
      </c>
      <c r="E144" s="167" t="s">
        <v>590</v>
      </c>
      <c r="F144" s="168">
        <v>133.5</v>
      </c>
      <c r="G144" s="168"/>
      <c r="H144" s="169">
        <v>126.5</v>
      </c>
      <c r="I144" s="169">
        <v>178</v>
      </c>
      <c r="J144" s="170" t="s">
        <v>717</v>
      </c>
      <c r="K144" s="171">
        <f t="shared" si="24"/>
        <v>-7</v>
      </c>
      <c r="L144" s="172">
        <f t="shared" si="25"/>
        <v>-5.2434456928838954E-2</v>
      </c>
      <c r="M144" s="168" t="s">
        <v>603</v>
      </c>
      <c r="N144" s="165">
        <v>42615</v>
      </c>
      <c r="O144" s="1"/>
      <c r="P144" s="1"/>
      <c r="Q144" s="239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4">
        <v>68</v>
      </c>
      <c r="B145" s="155">
        <v>42613</v>
      </c>
      <c r="C145" s="155"/>
      <c r="D145" s="156" t="s">
        <v>718</v>
      </c>
      <c r="E145" s="157" t="s">
        <v>590</v>
      </c>
      <c r="F145" s="158">
        <v>560</v>
      </c>
      <c r="G145" s="157"/>
      <c r="H145" s="157">
        <v>725</v>
      </c>
      <c r="I145" s="159">
        <v>725</v>
      </c>
      <c r="J145" s="160" t="s">
        <v>623</v>
      </c>
      <c r="K145" s="161">
        <f t="shared" si="24"/>
        <v>165</v>
      </c>
      <c r="L145" s="162">
        <f t="shared" si="25"/>
        <v>0.29464285714285715</v>
      </c>
      <c r="M145" s="157" t="s">
        <v>593</v>
      </c>
      <c r="N145" s="163">
        <v>42456</v>
      </c>
      <c r="O145" s="1"/>
      <c r="P145" s="1"/>
      <c r="Q145" s="239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54">
        <v>69</v>
      </c>
      <c r="B146" s="155">
        <v>42614</v>
      </c>
      <c r="C146" s="155"/>
      <c r="D146" s="156" t="s">
        <v>719</v>
      </c>
      <c r="E146" s="157" t="s">
        <v>590</v>
      </c>
      <c r="F146" s="158">
        <v>160.5</v>
      </c>
      <c r="G146" s="157"/>
      <c r="H146" s="157">
        <v>210</v>
      </c>
      <c r="I146" s="159">
        <v>210</v>
      </c>
      <c r="J146" s="160" t="s">
        <v>623</v>
      </c>
      <c r="K146" s="161">
        <f t="shared" si="24"/>
        <v>49.5</v>
      </c>
      <c r="L146" s="162">
        <f t="shared" si="25"/>
        <v>0.30841121495327101</v>
      </c>
      <c r="M146" s="157" t="s">
        <v>593</v>
      </c>
      <c r="N146" s="163">
        <v>42871</v>
      </c>
      <c r="O146" s="1"/>
      <c r="P146" s="1"/>
      <c r="Q146" s="239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4">
        <v>70</v>
      </c>
      <c r="B147" s="155">
        <v>42646</v>
      </c>
      <c r="C147" s="155"/>
      <c r="D147" s="156" t="s">
        <v>415</v>
      </c>
      <c r="E147" s="157" t="s">
        <v>590</v>
      </c>
      <c r="F147" s="158">
        <v>430</v>
      </c>
      <c r="G147" s="157"/>
      <c r="H147" s="157">
        <v>596</v>
      </c>
      <c r="I147" s="159">
        <v>575</v>
      </c>
      <c r="J147" s="160" t="s">
        <v>720</v>
      </c>
      <c r="K147" s="161">
        <v>166</v>
      </c>
      <c r="L147" s="162">
        <v>0.38604651162790699</v>
      </c>
      <c r="M147" s="157" t="s">
        <v>593</v>
      </c>
      <c r="N147" s="163">
        <v>42769</v>
      </c>
      <c r="O147" s="1"/>
      <c r="P147" s="1"/>
      <c r="Q147" s="239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4">
        <v>71</v>
      </c>
      <c r="B148" s="155">
        <v>42657</v>
      </c>
      <c r="C148" s="155"/>
      <c r="D148" s="156" t="s">
        <v>721</v>
      </c>
      <c r="E148" s="157" t="s">
        <v>590</v>
      </c>
      <c r="F148" s="158">
        <v>280</v>
      </c>
      <c r="G148" s="157"/>
      <c r="H148" s="157">
        <v>345</v>
      </c>
      <c r="I148" s="159">
        <v>345</v>
      </c>
      <c r="J148" s="160" t="s">
        <v>623</v>
      </c>
      <c r="K148" s="161">
        <f t="shared" ref="K148:K153" si="26">H148-F148</f>
        <v>65</v>
      </c>
      <c r="L148" s="162">
        <f t="shared" ref="L148:L149" si="27">K148/F148</f>
        <v>0.23214285714285715</v>
      </c>
      <c r="M148" s="157" t="s">
        <v>593</v>
      </c>
      <c r="N148" s="163">
        <v>42814</v>
      </c>
      <c r="O148" s="1"/>
      <c r="P148" s="1"/>
      <c r="Q148" s="239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4">
        <v>72</v>
      </c>
      <c r="B149" s="155">
        <v>42657</v>
      </c>
      <c r="C149" s="155"/>
      <c r="D149" s="156" t="s">
        <v>722</v>
      </c>
      <c r="E149" s="157" t="s">
        <v>590</v>
      </c>
      <c r="F149" s="158">
        <v>245</v>
      </c>
      <c r="G149" s="157"/>
      <c r="H149" s="157">
        <v>325.5</v>
      </c>
      <c r="I149" s="159">
        <v>330</v>
      </c>
      <c r="J149" s="160" t="s">
        <v>723</v>
      </c>
      <c r="K149" s="161">
        <f t="shared" si="26"/>
        <v>80.5</v>
      </c>
      <c r="L149" s="162">
        <f t="shared" si="27"/>
        <v>0.32857142857142857</v>
      </c>
      <c r="M149" s="157" t="s">
        <v>593</v>
      </c>
      <c r="N149" s="163">
        <v>42769</v>
      </c>
      <c r="O149" s="1"/>
      <c r="P149" s="1"/>
      <c r="Q149" s="239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4">
        <v>73</v>
      </c>
      <c r="B150" s="155">
        <v>42660</v>
      </c>
      <c r="C150" s="155"/>
      <c r="D150" s="156" t="s">
        <v>724</v>
      </c>
      <c r="E150" s="157" t="s">
        <v>590</v>
      </c>
      <c r="F150" s="158">
        <v>125</v>
      </c>
      <c r="G150" s="157"/>
      <c r="H150" s="157">
        <v>160</v>
      </c>
      <c r="I150" s="159">
        <v>160</v>
      </c>
      <c r="J150" s="160" t="s">
        <v>677</v>
      </c>
      <c r="K150" s="161">
        <f t="shared" si="26"/>
        <v>35</v>
      </c>
      <c r="L150" s="162">
        <v>0.28000000000000003</v>
      </c>
      <c r="M150" s="157" t="s">
        <v>593</v>
      </c>
      <c r="N150" s="163">
        <v>42803</v>
      </c>
      <c r="O150" s="1"/>
      <c r="P150" s="1"/>
      <c r="Q150" s="239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4">
        <v>74</v>
      </c>
      <c r="B151" s="155">
        <v>42660</v>
      </c>
      <c r="C151" s="155"/>
      <c r="D151" s="156" t="s">
        <v>725</v>
      </c>
      <c r="E151" s="157" t="s">
        <v>590</v>
      </c>
      <c r="F151" s="158">
        <v>114</v>
      </c>
      <c r="G151" s="157"/>
      <c r="H151" s="157">
        <v>145</v>
      </c>
      <c r="I151" s="159">
        <v>145</v>
      </c>
      <c r="J151" s="160" t="s">
        <v>677</v>
      </c>
      <c r="K151" s="161">
        <f t="shared" si="26"/>
        <v>31</v>
      </c>
      <c r="L151" s="162">
        <f t="shared" ref="L151:L153" si="28">K151/F151</f>
        <v>0.27192982456140352</v>
      </c>
      <c r="M151" s="157" t="s">
        <v>593</v>
      </c>
      <c r="N151" s="163">
        <v>42859</v>
      </c>
      <c r="O151" s="1"/>
      <c r="P151" s="1"/>
      <c r="Q151" s="239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4">
        <v>75</v>
      </c>
      <c r="B152" s="155">
        <v>42660</v>
      </c>
      <c r="C152" s="155"/>
      <c r="D152" s="156" t="s">
        <v>726</v>
      </c>
      <c r="E152" s="157" t="s">
        <v>590</v>
      </c>
      <c r="F152" s="158">
        <v>212</v>
      </c>
      <c r="G152" s="157"/>
      <c r="H152" s="157">
        <v>280</v>
      </c>
      <c r="I152" s="159">
        <v>276</v>
      </c>
      <c r="J152" s="160" t="s">
        <v>727</v>
      </c>
      <c r="K152" s="161">
        <f t="shared" si="26"/>
        <v>68</v>
      </c>
      <c r="L152" s="162">
        <f t="shared" si="28"/>
        <v>0.32075471698113206</v>
      </c>
      <c r="M152" s="157" t="s">
        <v>593</v>
      </c>
      <c r="N152" s="163">
        <v>42858</v>
      </c>
      <c r="O152" s="1"/>
      <c r="P152" s="1"/>
      <c r="Q152" s="239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4">
        <v>76</v>
      </c>
      <c r="B153" s="155">
        <v>42678</v>
      </c>
      <c r="C153" s="155"/>
      <c r="D153" s="156" t="s">
        <v>464</v>
      </c>
      <c r="E153" s="157" t="s">
        <v>590</v>
      </c>
      <c r="F153" s="158">
        <v>155</v>
      </c>
      <c r="G153" s="157"/>
      <c r="H153" s="157">
        <v>210</v>
      </c>
      <c r="I153" s="159">
        <v>210</v>
      </c>
      <c r="J153" s="160" t="s">
        <v>728</v>
      </c>
      <c r="K153" s="161">
        <f t="shared" si="26"/>
        <v>55</v>
      </c>
      <c r="L153" s="162">
        <f t="shared" si="28"/>
        <v>0.35483870967741937</v>
      </c>
      <c r="M153" s="157" t="s">
        <v>593</v>
      </c>
      <c r="N153" s="163">
        <v>42944</v>
      </c>
      <c r="O153" s="1"/>
      <c r="P153" s="1"/>
      <c r="Q153" s="239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64">
        <v>77</v>
      </c>
      <c r="B154" s="165">
        <v>42710</v>
      </c>
      <c r="C154" s="165"/>
      <c r="D154" s="166" t="s">
        <v>729</v>
      </c>
      <c r="E154" s="167" t="s">
        <v>590</v>
      </c>
      <c r="F154" s="168">
        <v>150.5</v>
      </c>
      <c r="G154" s="168"/>
      <c r="H154" s="169">
        <v>72.5</v>
      </c>
      <c r="I154" s="169">
        <v>174</v>
      </c>
      <c r="J154" s="170" t="s">
        <v>730</v>
      </c>
      <c r="K154" s="171">
        <v>-78</v>
      </c>
      <c r="L154" s="172">
        <v>-0.51827242524916906</v>
      </c>
      <c r="M154" s="168" t="s">
        <v>603</v>
      </c>
      <c r="N154" s="165">
        <v>43333</v>
      </c>
      <c r="O154" s="1"/>
      <c r="P154" s="1"/>
      <c r="Q154" s="239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4">
        <v>78</v>
      </c>
      <c r="B155" s="155">
        <v>42712</v>
      </c>
      <c r="C155" s="155"/>
      <c r="D155" s="156" t="s">
        <v>731</v>
      </c>
      <c r="E155" s="157" t="s">
        <v>590</v>
      </c>
      <c r="F155" s="158">
        <v>380</v>
      </c>
      <c r="G155" s="157"/>
      <c r="H155" s="157">
        <v>478</v>
      </c>
      <c r="I155" s="159">
        <v>468</v>
      </c>
      <c r="J155" s="160" t="s">
        <v>677</v>
      </c>
      <c r="K155" s="161">
        <f t="shared" ref="K155:K157" si="29">H155-F155</f>
        <v>98</v>
      </c>
      <c r="L155" s="162">
        <f t="shared" ref="L155:L157" si="30">K155/F155</f>
        <v>0.25789473684210529</v>
      </c>
      <c r="M155" s="157" t="s">
        <v>593</v>
      </c>
      <c r="N155" s="163">
        <v>43025</v>
      </c>
      <c r="O155" s="1"/>
      <c r="P155" s="1"/>
      <c r="Q155" s="239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4">
        <v>79</v>
      </c>
      <c r="B156" s="155">
        <v>42734</v>
      </c>
      <c r="C156" s="155"/>
      <c r="D156" s="156" t="s">
        <v>121</v>
      </c>
      <c r="E156" s="157" t="s">
        <v>590</v>
      </c>
      <c r="F156" s="158">
        <v>305</v>
      </c>
      <c r="G156" s="157"/>
      <c r="H156" s="157">
        <v>375</v>
      </c>
      <c r="I156" s="159">
        <v>375</v>
      </c>
      <c r="J156" s="160" t="s">
        <v>677</v>
      </c>
      <c r="K156" s="161">
        <f t="shared" si="29"/>
        <v>70</v>
      </c>
      <c r="L156" s="162">
        <f t="shared" si="30"/>
        <v>0.22950819672131148</v>
      </c>
      <c r="M156" s="157" t="s">
        <v>593</v>
      </c>
      <c r="N156" s="163">
        <v>42768</v>
      </c>
      <c r="O156" s="1"/>
      <c r="P156" s="1"/>
      <c r="Q156" s="239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4">
        <v>80</v>
      </c>
      <c r="B157" s="155">
        <v>42739</v>
      </c>
      <c r="C157" s="155"/>
      <c r="D157" s="156" t="s">
        <v>104</v>
      </c>
      <c r="E157" s="157" t="s">
        <v>590</v>
      </c>
      <c r="F157" s="158">
        <v>99.5</v>
      </c>
      <c r="G157" s="157"/>
      <c r="H157" s="157">
        <v>158</v>
      </c>
      <c r="I157" s="159">
        <v>158</v>
      </c>
      <c r="J157" s="160" t="s">
        <v>677</v>
      </c>
      <c r="K157" s="161">
        <f t="shared" si="29"/>
        <v>58.5</v>
      </c>
      <c r="L157" s="162">
        <f t="shared" si="30"/>
        <v>0.5879396984924623</v>
      </c>
      <c r="M157" s="157" t="s">
        <v>593</v>
      </c>
      <c r="N157" s="163">
        <v>42898</v>
      </c>
      <c r="O157" s="1"/>
      <c r="P157" s="1"/>
      <c r="Q157" s="239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4">
        <v>81</v>
      </c>
      <c r="B158" s="155">
        <v>42739</v>
      </c>
      <c r="C158" s="155"/>
      <c r="D158" s="156" t="s">
        <v>104</v>
      </c>
      <c r="E158" s="157" t="s">
        <v>590</v>
      </c>
      <c r="F158" s="158">
        <v>99.5</v>
      </c>
      <c r="G158" s="157"/>
      <c r="H158" s="157">
        <v>158</v>
      </c>
      <c r="I158" s="159">
        <v>158</v>
      </c>
      <c r="J158" s="160" t="s">
        <v>677</v>
      </c>
      <c r="K158" s="161">
        <v>58.5</v>
      </c>
      <c r="L158" s="162">
        <v>0.58793969849246197</v>
      </c>
      <c r="M158" s="157" t="s">
        <v>593</v>
      </c>
      <c r="N158" s="163">
        <v>42898</v>
      </c>
      <c r="O158" s="1"/>
      <c r="P158" s="1"/>
      <c r="Q158" s="239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4">
        <v>82</v>
      </c>
      <c r="B159" s="155">
        <v>42786</v>
      </c>
      <c r="C159" s="155"/>
      <c r="D159" s="156" t="s">
        <v>210</v>
      </c>
      <c r="E159" s="157" t="s">
        <v>590</v>
      </c>
      <c r="F159" s="158">
        <v>140.5</v>
      </c>
      <c r="G159" s="157"/>
      <c r="H159" s="157">
        <v>220</v>
      </c>
      <c r="I159" s="159">
        <v>220</v>
      </c>
      <c r="J159" s="160" t="s">
        <v>677</v>
      </c>
      <c r="K159" s="161">
        <f>H159-F159</f>
        <v>79.5</v>
      </c>
      <c r="L159" s="162">
        <f>K159/F159</f>
        <v>0.5658362989323843</v>
      </c>
      <c r="M159" s="157" t="s">
        <v>593</v>
      </c>
      <c r="N159" s="163">
        <v>42864</v>
      </c>
      <c r="O159" s="1"/>
      <c r="P159" s="1"/>
      <c r="Q159" s="239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4">
        <v>83</v>
      </c>
      <c r="B160" s="155">
        <v>42786</v>
      </c>
      <c r="C160" s="155"/>
      <c r="D160" s="156" t="s">
        <v>732</v>
      </c>
      <c r="E160" s="157" t="s">
        <v>590</v>
      </c>
      <c r="F160" s="158">
        <v>202.5</v>
      </c>
      <c r="G160" s="157"/>
      <c r="H160" s="157">
        <v>234</v>
      </c>
      <c r="I160" s="159">
        <v>234</v>
      </c>
      <c r="J160" s="160" t="s">
        <v>677</v>
      </c>
      <c r="K160" s="161">
        <v>31.5</v>
      </c>
      <c r="L160" s="162">
        <v>0.155555555555556</v>
      </c>
      <c r="M160" s="157" t="s">
        <v>593</v>
      </c>
      <c r="N160" s="163">
        <v>42836</v>
      </c>
      <c r="O160" s="1"/>
      <c r="P160" s="1"/>
      <c r="Q160" s="239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4">
        <v>84</v>
      </c>
      <c r="B161" s="155">
        <v>42818</v>
      </c>
      <c r="C161" s="155"/>
      <c r="D161" s="156" t="s">
        <v>733</v>
      </c>
      <c r="E161" s="157" t="s">
        <v>590</v>
      </c>
      <c r="F161" s="158">
        <v>300.5</v>
      </c>
      <c r="G161" s="157"/>
      <c r="H161" s="157">
        <v>417.5</v>
      </c>
      <c r="I161" s="159">
        <v>420</v>
      </c>
      <c r="J161" s="160" t="s">
        <v>734</v>
      </c>
      <c r="K161" s="161">
        <f>H161-F161</f>
        <v>117</v>
      </c>
      <c r="L161" s="162">
        <f>K161/F161</f>
        <v>0.38935108153078202</v>
      </c>
      <c r="M161" s="157" t="s">
        <v>593</v>
      </c>
      <c r="N161" s="163">
        <v>43070</v>
      </c>
      <c r="O161" s="1"/>
      <c r="P161" s="1"/>
      <c r="Q161" s="239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4">
        <v>85</v>
      </c>
      <c r="B162" s="155">
        <v>42818</v>
      </c>
      <c r="C162" s="155"/>
      <c r="D162" s="156" t="s">
        <v>707</v>
      </c>
      <c r="E162" s="157" t="s">
        <v>590</v>
      </c>
      <c r="F162" s="158">
        <v>850</v>
      </c>
      <c r="G162" s="157"/>
      <c r="H162" s="157">
        <v>1042.5</v>
      </c>
      <c r="I162" s="159">
        <v>1023</v>
      </c>
      <c r="J162" s="160" t="s">
        <v>735</v>
      </c>
      <c r="K162" s="161">
        <v>192.5</v>
      </c>
      <c r="L162" s="162">
        <v>0.22647058823529401</v>
      </c>
      <c r="M162" s="157" t="s">
        <v>593</v>
      </c>
      <c r="N162" s="163">
        <v>42830</v>
      </c>
      <c r="O162" s="1"/>
      <c r="P162" s="1"/>
      <c r="Q162" s="239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4">
        <v>86</v>
      </c>
      <c r="B163" s="155">
        <v>42830</v>
      </c>
      <c r="C163" s="155"/>
      <c r="D163" s="156" t="s">
        <v>495</v>
      </c>
      <c r="E163" s="157" t="s">
        <v>590</v>
      </c>
      <c r="F163" s="158">
        <v>785</v>
      </c>
      <c r="G163" s="157"/>
      <c r="H163" s="157">
        <v>930</v>
      </c>
      <c r="I163" s="159">
        <v>920</v>
      </c>
      <c r="J163" s="160" t="s">
        <v>736</v>
      </c>
      <c r="K163" s="161">
        <f>H163-F163</f>
        <v>145</v>
      </c>
      <c r="L163" s="162">
        <f>K163/F163</f>
        <v>0.18471337579617833</v>
      </c>
      <c r="M163" s="157" t="s">
        <v>593</v>
      </c>
      <c r="N163" s="163">
        <v>42976</v>
      </c>
      <c r="O163" s="1"/>
      <c r="P163" s="1"/>
      <c r="Q163" s="239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64">
        <v>87</v>
      </c>
      <c r="B164" s="165">
        <v>42831</v>
      </c>
      <c r="C164" s="165"/>
      <c r="D164" s="166" t="s">
        <v>737</v>
      </c>
      <c r="E164" s="167" t="s">
        <v>590</v>
      </c>
      <c r="F164" s="168">
        <v>40</v>
      </c>
      <c r="G164" s="168"/>
      <c r="H164" s="169">
        <v>13.1</v>
      </c>
      <c r="I164" s="169">
        <v>60</v>
      </c>
      <c r="J164" s="170" t="s">
        <v>738</v>
      </c>
      <c r="K164" s="171">
        <v>-26.9</v>
      </c>
      <c r="L164" s="172">
        <v>-0.67249999999999999</v>
      </c>
      <c r="M164" s="168" t="s">
        <v>603</v>
      </c>
      <c r="N164" s="165">
        <v>43138</v>
      </c>
      <c r="O164" s="1"/>
      <c r="P164" s="1"/>
      <c r="Q164" s="239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4">
        <v>88</v>
      </c>
      <c r="B165" s="155">
        <v>42837</v>
      </c>
      <c r="C165" s="155"/>
      <c r="D165" s="156" t="s">
        <v>102</v>
      </c>
      <c r="E165" s="157" t="s">
        <v>590</v>
      </c>
      <c r="F165" s="158">
        <v>289.5</v>
      </c>
      <c r="G165" s="157"/>
      <c r="H165" s="157">
        <v>354</v>
      </c>
      <c r="I165" s="159">
        <v>360</v>
      </c>
      <c r="J165" s="160" t="s">
        <v>739</v>
      </c>
      <c r="K165" s="161">
        <f t="shared" ref="K165:K173" si="31">H165-F165</f>
        <v>64.5</v>
      </c>
      <c r="L165" s="162">
        <f t="shared" ref="L165:L173" si="32">K165/F165</f>
        <v>0.22279792746113988</v>
      </c>
      <c r="M165" s="157" t="s">
        <v>593</v>
      </c>
      <c r="N165" s="163">
        <v>43040</v>
      </c>
      <c r="O165" s="1"/>
      <c r="P165" s="1"/>
      <c r="Q165" s="239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4">
        <v>89</v>
      </c>
      <c r="B166" s="155">
        <v>42845</v>
      </c>
      <c r="C166" s="155"/>
      <c r="D166" s="156" t="s">
        <v>435</v>
      </c>
      <c r="E166" s="157" t="s">
        <v>590</v>
      </c>
      <c r="F166" s="158">
        <v>700</v>
      </c>
      <c r="G166" s="157"/>
      <c r="H166" s="157">
        <v>840</v>
      </c>
      <c r="I166" s="159">
        <v>840</v>
      </c>
      <c r="J166" s="160" t="s">
        <v>740</v>
      </c>
      <c r="K166" s="161">
        <f t="shared" si="31"/>
        <v>140</v>
      </c>
      <c r="L166" s="162">
        <f t="shared" si="32"/>
        <v>0.2</v>
      </c>
      <c r="M166" s="157" t="s">
        <v>593</v>
      </c>
      <c r="N166" s="163">
        <v>42893</v>
      </c>
      <c r="O166" s="1"/>
      <c r="P166" s="1"/>
      <c r="Q166" s="239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4">
        <v>90</v>
      </c>
      <c r="B167" s="155">
        <v>42887</v>
      </c>
      <c r="C167" s="155"/>
      <c r="D167" s="156" t="s">
        <v>741</v>
      </c>
      <c r="E167" s="157" t="s">
        <v>590</v>
      </c>
      <c r="F167" s="158">
        <v>130</v>
      </c>
      <c r="G167" s="157"/>
      <c r="H167" s="157">
        <v>144.25</v>
      </c>
      <c r="I167" s="159">
        <v>170</v>
      </c>
      <c r="J167" s="160" t="s">
        <v>742</v>
      </c>
      <c r="K167" s="161">
        <f t="shared" si="31"/>
        <v>14.25</v>
      </c>
      <c r="L167" s="162">
        <f t="shared" si="32"/>
        <v>0.10961538461538461</v>
      </c>
      <c r="M167" s="157" t="s">
        <v>593</v>
      </c>
      <c r="N167" s="163">
        <v>43675</v>
      </c>
      <c r="O167" s="1"/>
      <c r="P167" s="1"/>
      <c r="Q167" s="239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4">
        <v>91</v>
      </c>
      <c r="B168" s="155">
        <v>42901</v>
      </c>
      <c r="C168" s="155"/>
      <c r="D168" s="156" t="s">
        <v>743</v>
      </c>
      <c r="E168" s="157" t="s">
        <v>590</v>
      </c>
      <c r="F168" s="158">
        <v>214.5</v>
      </c>
      <c r="G168" s="157"/>
      <c r="H168" s="157">
        <v>262</v>
      </c>
      <c r="I168" s="159">
        <v>262</v>
      </c>
      <c r="J168" s="160" t="s">
        <v>612</v>
      </c>
      <c r="K168" s="161">
        <f t="shared" si="31"/>
        <v>47.5</v>
      </c>
      <c r="L168" s="162">
        <f t="shared" si="32"/>
        <v>0.22144522144522144</v>
      </c>
      <c r="M168" s="157" t="s">
        <v>593</v>
      </c>
      <c r="N168" s="163">
        <v>42977</v>
      </c>
      <c r="O168" s="1"/>
      <c r="P168" s="1"/>
      <c r="Q168" s="239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85">
        <v>92</v>
      </c>
      <c r="B169" s="186">
        <v>42933</v>
      </c>
      <c r="C169" s="186"/>
      <c r="D169" s="187" t="s">
        <v>744</v>
      </c>
      <c r="E169" s="188" t="s">
        <v>590</v>
      </c>
      <c r="F169" s="189">
        <v>370</v>
      </c>
      <c r="G169" s="188"/>
      <c r="H169" s="188">
        <v>447.5</v>
      </c>
      <c r="I169" s="190">
        <v>450</v>
      </c>
      <c r="J169" s="191" t="s">
        <v>677</v>
      </c>
      <c r="K169" s="161">
        <f t="shared" si="31"/>
        <v>77.5</v>
      </c>
      <c r="L169" s="192">
        <f t="shared" si="32"/>
        <v>0.20945945945945946</v>
      </c>
      <c r="M169" s="188" t="s">
        <v>593</v>
      </c>
      <c r="N169" s="193">
        <v>43035</v>
      </c>
      <c r="O169" s="1"/>
      <c r="P169" s="1"/>
      <c r="Q169" s="239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85">
        <v>93</v>
      </c>
      <c r="B170" s="186">
        <v>42943</v>
      </c>
      <c r="C170" s="186"/>
      <c r="D170" s="187" t="s">
        <v>208</v>
      </c>
      <c r="E170" s="188" t="s">
        <v>590</v>
      </c>
      <c r="F170" s="189">
        <v>657.5</v>
      </c>
      <c r="G170" s="188"/>
      <c r="H170" s="188">
        <v>825</v>
      </c>
      <c r="I170" s="190">
        <v>820</v>
      </c>
      <c r="J170" s="191" t="s">
        <v>677</v>
      </c>
      <c r="K170" s="161">
        <f t="shared" si="31"/>
        <v>167.5</v>
      </c>
      <c r="L170" s="192">
        <f t="shared" si="32"/>
        <v>0.25475285171102663</v>
      </c>
      <c r="M170" s="188" t="s">
        <v>593</v>
      </c>
      <c r="N170" s="193">
        <v>43090</v>
      </c>
      <c r="O170" s="1"/>
      <c r="P170" s="1"/>
      <c r="Q170" s="239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4">
        <v>94</v>
      </c>
      <c r="B171" s="155">
        <v>42964</v>
      </c>
      <c r="C171" s="155"/>
      <c r="D171" s="156" t="s">
        <v>383</v>
      </c>
      <c r="E171" s="157" t="s">
        <v>590</v>
      </c>
      <c r="F171" s="158">
        <v>605</v>
      </c>
      <c r="G171" s="157"/>
      <c r="H171" s="157">
        <v>750</v>
      </c>
      <c r="I171" s="159">
        <v>750</v>
      </c>
      <c r="J171" s="160" t="s">
        <v>736</v>
      </c>
      <c r="K171" s="161">
        <f t="shared" si="31"/>
        <v>145</v>
      </c>
      <c r="L171" s="162">
        <f t="shared" si="32"/>
        <v>0.23966942148760331</v>
      </c>
      <c r="M171" s="157" t="s">
        <v>593</v>
      </c>
      <c r="N171" s="163">
        <v>43027</v>
      </c>
      <c r="O171" s="1"/>
      <c r="P171" s="1"/>
      <c r="Q171" s="239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64">
        <v>95</v>
      </c>
      <c r="B172" s="165">
        <v>42979</v>
      </c>
      <c r="C172" s="165"/>
      <c r="D172" s="173" t="s">
        <v>745</v>
      </c>
      <c r="E172" s="168" t="s">
        <v>590</v>
      </c>
      <c r="F172" s="168">
        <v>255</v>
      </c>
      <c r="G172" s="169"/>
      <c r="H172" s="169">
        <v>217.25</v>
      </c>
      <c r="I172" s="169">
        <v>320</v>
      </c>
      <c r="J172" s="170" t="s">
        <v>746</v>
      </c>
      <c r="K172" s="171">
        <f t="shared" si="31"/>
        <v>-37.75</v>
      </c>
      <c r="L172" s="174">
        <f t="shared" si="32"/>
        <v>-0.14803921568627451</v>
      </c>
      <c r="M172" s="168" t="s">
        <v>603</v>
      </c>
      <c r="N172" s="165">
        <v>43661</v>
      </c>
      <c r="O172" s="1"/>
      <c r="P172" s="1"/>
      <c r="Q172" s="239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4">
        <v>96</v>
      </c>
      <c r="B173" s="155">
        <v>42997</v>
      </c>
      <c r="C173" s="155"/>
      <c r="D173" s="156" t="s">
        <v>747</v>
      </c>
      <c r="E173" s="157" t="s">
        <v>590</v>
      </c>
      <c r="F173" s="158">
        <v>215</v>
      </c>
      <c r="G173" s="157"/>
      <c r="H173" s="157">
        <v>258</v>
      </c>
      <c r="I173" s="159">
        <v>258</v>
      </c>
      <c r="J173" s="160" t="s">
        <v>677</v>
      </c>
      <c r="K173" s="161">
        <f t="shared" si="31"/>
        <v>43</v>
      </c>
      <c r="L173" s="162">
        <f t="shared" si="32"/>
        <v>0.2</v>
      </c>
      <c r="M173" s="157" t="s">
        <v>593</v>
      </c>
      <c r="N173" s="163">
        <v>43040</v>
      </c>
      <c r="O173" s="1"/>
      <c r="P173" s="1"/>
      <c r="Q173" s="239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4">
        <v>97</v>
      </c>
      <c r="B174" s="155">
        <v>42997</v>
      </c>
      <c r="C174" s="155"/>
      <c r="D174" s="156" t="s">
        <v>747</v>
      </c>
      <c r="E174" s="157" t="s">
        <v>590</v>
      </c>
      <c r="F174" s="158">
        <v>215</v>
      </c>
      <c r="G174" s="157"/>
      <c r="H174" s="157">
        <v>258</v>
      </c>
      <c r="I174" s="159">
        <v>258</v>
      </c>
      <c r="J174" s="191" t="s">
        <v>677</v>
      </c>
      <c r="K174" s="161">
        <v>43</v>
      </c>
      <c r="L174" s="162">
        <v>0.2</v>
      </c>
      <c r="M174" s="157" t="s">
        <v>593</v>
      </c>
      <c r="N174" s="163">
        <v>43040</v>
      </c>
      <c r="O174" s="1"/>
      <c r="P174" s="1"/>
      <c r="Q174" s="239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85">
        <v>98</v>
      </c>
      <c r="B175" s="186">
        <v>42998</v>
      </c>
      <c r="C175" s="186"/>
      <c r="D175" s="187" t="s">
        <v>748</v>
      </c>
      <c r="E175" s="188" t="s">
        <v>590</v>
      </c>
      <c r="F175" s="158">
        <v>75</v>
      </c>
      <c r="G175" s="188"/>
      <c r="H175" s="188">
        <v>90</v>
      </c>
      <c r="I175" s="190">
        <v>90</v>
      </c>
      <c r="J175" s="160" t="s">
        <v>749</v>
      </c>
      <c r="K175" s="161">
        <f t="shared" ref="K175:K180" si="33">H175-F175</f>
        <v>15</v>
      </c>
      <c r="L175" s="162">
        <f t="shared" ref="L175:L180" si="34">K175/F175</f>
        <v>0.2</v>
      </c>
      <c r="M175" s="157" t="s">
        <v>593</v>
      </c>
      <c r="N175" s="163">
        <v>43019</v>
      </c>
      <c r="O175" s="1"/>
      <c r="P175" s="1"/>
      <c r="Q175" s="239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85">
        <v>99</v>
      </c>
      <c r="B176" s="186">
        <v>43011</v>
      </c>
      <c r="C176" s="186"/>
      <c r="D176" s="187" t="s">
        <v>750</v>
      </c>
      <c r="E176" s="188" t="s">
        <v>590</v>
      </c>
      <c r="F176" s="189">
        <v>315</v>
      </c>
      <c r="G176" s="188"/>
      <c r="H176" s="188">
        <v>392</v>
      </c>
      <c r="I176" s="190">
        <v>384</v>
      </c>
      <c r="J176" s="191" t="s">
        <v>751</v>
      </c>
      <c r="K176" s="161">
        <f t="shared" si="33"/>
        <v>77</v>
      </c>
      <c r="L176" s="192">
        <f t="shared" si="34"/>
        <v>0.24444444444444444</v>
      </c>
      <c r="M176" s="188" t="s">
        <v>593</v>
      </c>
      <c r="N176" s="193">
        <v>43017</v>
      </c>
      <c r="O176" s="1"/>
      <c r="P176" s="1"/>
      <c r="Q176" s="239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85">
        <v>100</v>
      </c>
      <c r="B177" s="186">
        <v>43013</v>
      </c>
      <c r="C177" s="186"/>
      <c r="D177" s="187" t="s">
        <v>468</v>
      </c>
      <c r="E177" s="188" t="s">
        <v>590</v>
      </c>
      <c r="F177" s="189">
        <v>145</v>
      </c>
      <c r="G177" s="188"/>
      <c r="H177" s="188">
        <v>179</v>
      </c>
      <c r="I177" s="190">
        <v>180</v>
      </c>
      <c r="J177" s="191" t="s">
        <v>752</v>
      </c>
      <c r="K177" s="161">
        <f t="shared" si="33"/>
        <v>34</v>
      </c>
      <c r="L177" s="192">
        <f t="shared" si="34"/>
        <v>0.23448275862068965</v>
      </c>
      <c r="M177" s="188" t="s">
        <v>593</v>
      </c>
      <c r="N177" s="193">
        <v>43025</v>
      </c>
      <c r="O177" s="1"/>
      <c r="P177" s="1"/>
      <c r="Q177" s="239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85">
        <v>101</v>
      </c>
      <c r="B178" s="186">
        <v>43014</v>
      </c>
      <c r="C178" s="186"/>
      <c r="D178" s="187" t="s">
        <v>358</v>
      </c>
      <c r="E178" s="188" t="s">
        <v>590</v>
      </c>
      <c r="F178" s="189">
        <v>256</v>
      </c>
      <c r="G178" s="188"/>
      <c r="H178" s="188">
        <v>323</v>
      </c>
      <c r="I178" s="190">
        <v>320</v>
      </c>
      <c r="J178" s="191" t="s">
        <v>677</v>
      </c>
      <c r="K178" s="161">
        <f t="shared" si="33"/>
        <v>67</v>
      </c>
      <c r="L178" s="192">
        <f t="shared" si="34"/>
        <v>0.26171875</v>
      </c>
      <c r="M178" s="188" t="s">
        <v>593</v>
      </c>
      <c r="N178" s="193">
        <v>43067</v>
      </c>
      <c r="O178" s="1"/>
      <c r="P178" s="1"/>
      <c r="Q178" s="239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85">
        <v>102</v>
      </c>
      <c r="B179" s="186">
        <v>43017</v>
      </c>
      <c r="C179" s="186"/>
      <c r="D179" s="187" t="s">
        <v>372</v>
      </c>
      <c r="E179" s="188" t="s">
        <v>590</v>
      </c>
      <c r="F179" s="189">
        <v>137.5</v>
      </c>
      <c r="G179" s="188"/>
      <c r="H179" s="188">
        <v>184</v>
      </c>
      <c r="I179" s="190">
        <v>183</v>
      </c>
      <c r="J179" s="191" t="s">
        <v>753</v>
      </c>
      <c r="K179" s="161">
        <f t="shared" si="33"/>
        <v>46.5</v>
      </c>
      <c r="L179" s="192">
        <f t="shared" si="34"/>
        <v>0.33818181818181819</v>
      </c>
      <c r="M179" s="188" t="s">
        <v>593</v>
      </c>
      <c r="N179" s="193">
        <v>43108</v>
      </c>
      <c r="O179" s="1"/>
      <c r="P179" s="1"/>
      <c r="Q179" s="239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85">
        <v>103</v>
      </c>
      <c r="B180" s="186">
        <v>43018</v>
      </c>
      <c r="C180" s="186"/>
      <c r="D180" s="187" t="s">
        <v>754</v>
      </c>
      <c r="E180" s="188" t="s">
        <v>590</v>
      </c>
      <c r="F180" s="189">
        <v>125.5</v>
      </c>
      <c r="G180" s="188"/>
      <c r="H180" s="188">
        <v>158</v>
      </c>
      <c r="I180" s="190">
        <v>155</v>
      </c>
      <c r="J180" s="191" t="s">
        <v>755</v>
      </c>
      <c r="K180" s="161">
        <f t="shared" si="33"/>
        <v>32.5</v>
      </c>
      <c r="L180" s="192">
        <f t="shared" si="34"/>
        <v>0.25896414342629481</v>
      </c>
      <c r="M180" s="188" t="s">
        <v>593</v>
      </c>
      <c r="N180" s="193">
        <v>43067</v>
      </c>
      <c r="O180" s="1"/>
      <c r="P180" s="1"/>
      <c r="Q180" s="239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85">
        <v>104</v>
      </c>
      <c r="B181" s="186">
        <v>43018</v>
      </c>
      <c r="C181" s="186"/>
      <c r="D181" s="187" t="s">
        <v>756</v>
      </c>
      <c r="E181" s="188" t="s">
        <v>590</v>
      </c>
      <c r="F181" s="189">
        <v>895</v>
      </c>
      <c r="G181" s="188"/>
      <c r="H181" s="188">
        <v>1122.5</v>
      </c>
      <c r="I181" s="190">
        <v>1078</v>
      </c>
      <c r="J181" s="191" t="s">
        <v>757</v>
      </c>
      <c r="K181" s="161">
        <v>227.5</v>
      </c>
      <c r="L181" s="192">
        <v>0.25418994413407803</v>
      </c>
      <c r="M181" s="188" t="s">
        <v>593</v>
      </c>
      <c r="N181" s="193">
        <v>43117</v>
      </c>
      <c r="O181" s="1"/>
      <c r="P181" s="1"/>
      <c r="Q181" s="239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85">
        <v>105</v>
      </c>
      <c r="B182" s="186">
        <v>43020</v>
      </c>
      <c r="C182" s="186"/>
      <c r="D182" s="187" t="s">
        <v>367</v>
      </c>
      <c r="E182" s="188" t="s">
        <v>590</v>
      </c>
      <c r="F182" s="189">
        <v>525</v>
      </c>
      <c r="G182" s="188"/>
      <c r="H182" s="188">
        <v>629</v>
      </c>
      <c r="I182" s="190">
        <v>629</v>
      </c>
      <c r="J182" s="191" t="s">
        <v>677</v>
      </c>
      <c r="K182" s="161">
        <v>104</v>
      </c>
      <c r="L182" s="192">
        <v>0.19809523809523799</v>
      </c>
      <c r="M182" s="188" t="s">
        <v>593</v>
      </c>
      <c r="N182" s="193">
        <v>43119</v>
      </c>
      <c r="O182" s="1"/>
      <c r="P182" s="1"/>
      <c r="Q182" s="239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85">
        <v>106</v>
      </c>
      <c r="B183" s="186">
        <v>43046</v>
      </c>
      <c r="C183" s="186"/>
      <c r="D183" s="187" t="s">
        <v>408</v>
      </c>
      <c r="E183" s="188" t="s">
        <v>590</v>
      </c>
      <c r="F183" s="189">
        <v>740</v>
      </c>
      <c r="G183" s="188"/>
      <c r="H183" s="188">
        <v>892.5</v>
      </c>
      <c r="I183" s="190">
        <v>900</v>
      </c>
      <c r="J183" s="191" t="s">
        <v>758</v>
      </c>
      <c r="K183" s="161">
        <f t="shared" ref="K183:K185" si="35">H183-F183</f>
        <v>152.5</v>
      </c>
      <c r="L183" s="192">
        <f t="shared" ref="L183:L185" si="36">K183/F183</f>
        <v>0.20608108108108109</v>
      </c>
      <c r="M183" s="188" t="s">
        <v>593</v>
      </c>
      <c r="N183" s="193">
        <v>43052</v>
      </c>
      <c r="O183" s="1"/>
      <c r="P183" s="1"/>
      <c r="Q183" s="239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4">
        <v>107</v>
      </c>
      <c r="B184" s="155">
        <v>43073</v>
      </c>
      <c r="C184" s="155"/>
      <c r="D184" s="156" t="s">
        <v>759</v>
      </c>
      <c r="E184" s="157" t="s">
        <v>590</v>
      </c>
      <c r="F184" s="158">
        <v>118.5</v>
      </c>
      <c r="G184" s="157"/>
      <c r="H184" s="157">
        <v>143.5</v>
      </c>
      <c r="I184" s="159">
        <v>145</v>
      </c>
      <c r="J184" s="160" t="s">
        <v>760</v>
      </c>
      <c r="K184" s="161">
        <f t="shared" si="35"/>
        <v>25</v>
      </c>
      <c r="L184" s="162">
        <f t="shared" si="36"/>
        <v>0.2109704641350211</v>
      </c>
      <c r="M184" s="157" t="s">
        <v>593</v>
      </c>
      <c r="N184" s="163">
        <v>43097</v>
      </c>
      <c r="O184" s="1"/>
      <c r="P184" s="1"/>
      <c r="Q184" s="239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64">
        <v>108</v>
      </c>
      <c r="B185" s="165">
        <v>43090</v>
      </c>
      <c r="C185" s="165"/>
      <c r="D185" s="166" t="s">
        <v>440</v>
      </c>
      <c r="E185" s="167" t="s">
        <v>590</v>
      </c>
      <c r="F185" s="168">
        <v>715</v>
      </c>
      <c r="G185" s="168"/>
      <c r="H185" s="169">
        <v>500</v>
      </c>
      <c r="I185" s="169">
        <v>872</v>
      </c>
      <c r="J185" s="170" t="s">
        <v>761</v>
      </c>
      <c r="K185" s="171">
        <f t="shared" si="35"/>
        <v>-215</v>
      </c>
      <c r="L185" s="172">
        <f t="shared" si="36"/>
        <v>-0.30069930069930068</v>
      </c>
      <c r="M185" s="168" t="s">
        <v>603</v>
      </c>
      <c r="N185" s="165">
        <v>43670</v>
      </c>
      <c r="O185" s="1"/>
      <c r="P185" s="1"/>
      <c r="Q185" s="239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54">
        <v>109</v>
      </c>
      <c r="B186" s="155">
        <v>43098</v>
      </c>
      <c r="C186" s="155"/>
      <c r="D186" s="156" t="s">
        <v>750</v>
      </c>
      <c r="E186" s="157" t="s">
        <v>590</v>
      </c>
      <c r="F186" s="158">
        <v>435</v>
      </c>
      <c r="G186" s="157"/>
      <c r="H186" s="157">
        <v>542.5</v>
      </c>
      <c r="I186" s="159">
        <v>539</v>
      </c>
      <c r="J186" s="160" t="s">
        <v>677</v>
      </c>
      <c r="K186" s="161">
        <v>107.5</v>
      </c>
      <c r="L186" s="162">
        <v>0.247126436781609</v>
      </c>
      <c r="M186" s="157" t="s">
        <v>593</v>
      </c>
      <c r="N186" s="163">
        <v>43206</v>
      </c>
      <c r="O186" s="1"/>
      <c r="P186" s="1"/>
      <c r="Q186" s="239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54">
        <v>110</v>
      </c>
      <c r="B187" s="155">
        <v>43098</v>
      </c>
      <c r="C187" s="155"/>
      <c r="D187" s="156" t="s">
        <v>559</v>
      </c>
      <c r="E187" s="157" t="s">
        <v>590</v>
      </c>
      <c r="F187" s="158">
        <v>885</v>
      </c>
      <c r="G187" s="157"/>
      <c r="H187" s="157">
        <v>1090</v>
      </c>
      <c r="I187" s="159">
        <v>1084</v>
      </c>
      <c r="J187" s="160" t="s">
        <v>677</v>
      </c>
      <c r="K187" s="161">
        <v>205</v>
      </c>
      <c r="L187" s="162">
        <v>0.23163841807909599</v>
      </c>
      <c r="M187" s="157" t="s">
        <v>593</v>
      </c>
      <c r="N187" s="163">
        <v>43213</v>
      </c>
      <c r="O187" s="1"/>
      <c r="P187" s="1"/>
      <c r="Q187" s="239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94">
        <v>111</v>
      </c>
      <c r="B188" s="195">
        <v>43192</v>
      </c>
      <c r="C188" s="195"/>
      <c r="D188" s="173" t="s">
        <v>762</v>
      </c>
      <c r="E188" s="168" t="s">
        <v>590</v>
      </c>
      <c r="F188" s="196">
        <v>478.5</v>
      </c>
      <c r="G188" s="168"/>
      <c r="H188" s="168">
        <v>442</v>
      </c>
      <c r="I188" s="169">
        <v>613</v>
      </c>
      <c r="J188" s="170" t="s">
        <v>763</v>
      </c>
      <c r="K188" s="171">
        <f t="shared" ref="K188:K191" si="37">H188-F188</f>
        <v>-36.5</v>
      </c>
      <c r="L188" s="172">
        <f t="shared" ref="L188:L191" si="38">K188/F188</f>
        <v>-7.6280041797283177E-2</v>
      </c>
      <c r="M188" s="168" t="s">
        <v>603</v>
      </c>
      <c r="N188" s="165">
        <v>43762</v>
      </c>
      <c r="O188" s="1"/>
      <c r="P188" s="1"/>
      <c r="Q188" s="239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64">
        <v>112</v>
      </c>
      <c r="B189" s="165">
        <v>43194</v>
      </c>
      <c r="C189" s="165"/>
      <c r="D189" s="166" t="s">
        <v>764</v>
      </c>
      <c r="E189" s="167" t="s">
        <v>590</v>
      </c>
      <c r="F189" s="168">
        <f>141.5-7.3</f>
        <v>134.19999999999999</v>
      </c>
      <c r="G189" s="168"/>
      <c r="H189" s="169">
        <v>77</v>
      </c>
      <c r="I189" s="169">
        <v>180</v>
      </c>
      <c r="J189" s="170" t="s">
        <v>765</v>
      </c>
      <c r="K189" s="171">
        <f t="shared" si="37"/>
        <v>-57.199999999999989</v>
      </c>
      <c r="L189" s="172">
        <f t="shared" si="38"/>
        <v>-0.42622950819672129</v>
      </c>
      <c r="M189" s="168" t="s">
        <v>603</v>
      </c>
      <c r="N189" s="165">
        <v>43522</v>
      </c>
      <c r="O189" s="1"/>
      <c r="P189" s="1"/>
      <c r="Q189" s="239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64">
        <v>113</v>
      </c>
      <c r="B190" s="165">
        <v>43209</v>
      </c>
      <c r="C190" s="165"/>
      <c r="D190" s="166" t="s">
        <v>766</v>
      </c>
      <c r="E190" s="167" t="s">
        <v>590</v>
      </c>
      <c r="F190" s="168">
        <v>430</v>
      </c>
      <c r="G190" s="168"/>
      <c r="H190" s="169">
        <v>220</v>
      </c>
      <c r="I190" s="169">
        <v>537</v>
      </c>
      <c r="J190" s="170" t="s">
        <v>767</v>
      </c>
      <c r="K190" s="171">
        <f t="shared" si="37"/>
        <v>-210</v>
      </c>
      <c r="L190" s="172">
        <f t="shared" si="38"/>
        <v>-0.48837209302325579</v>
      </c>
      <c r="M190" s="168" t="s">
        <v>603</v>
      </c>
      <c r="N190" s="165">
        <v>43252</v>
      </c>
      <c r="O190" s="1"/>
      <c r="P190" s="1"/>
      <c r="Q190" s="239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85">
        <v>114</v>
      </c>
      <c r="B191" s="186">
        <v>43220</v>
      </c>
      <c r="C191" s="186"/>
      <c r="D191" s="187" t="s">
        <v>768</v>
      </c>
      <c r="E191" s="188" t="s">
        <v>590</v>
      </c>
      <c r="F191" s="188">
        <v>153.5</v>
      </c>
      <c r="G191" s="188"/>
      <c r="H191" s="188">
        <v>196</v>
      </c>
      <c r="I191" s="190">
        <v>196</v>
      </c>
      <c r="J191" s="160" t="s">
        <v>769</v>
      </c>
      <c r="K191" s="161">
        <f t="shared" si="37"/>
        <v>42.5</v>
      </c>
      <c r="L191" s="162">
        <f t="shared" si="38"/>
        <v>0.27687296416938112</v>
      </c>
      <c r="M191" s="157" t="s">
        <v>593</v>
      </c>
      <c r="N191" s="163">
        <v>43605</v>
      </c>
      <c r="O191" s="1"/>
      <c r="P191" s="1"/>
      <c r="Q191" s="239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64">
        <v>115</v>
      </c>
      <c r="B192" s="165">
        <v>43306</v>
      </c>
      <c r="C192" s="165"/>
      <c r="D192" s="166" t="s">
        <v>737</v>
      </c>
      <c r="E192" s="167" t="s">
        <v>590</v>
      </c>
      <c r="F192" s="168">
        <v>27.5</v>
      </c>
      <c r="G192" s="168"/>
      <c r="H192" s="169">
        <v>13.1</v>
      </c>
      <c r="I192" s="169">
        <v>60</v>
      </c>
      <c r="J192" s="170" t="s">
        <v>770</v>
      </c>
      <c r="K192" s="171">
        <v>-14.4</v>
      </c>
      <c r="L192" s="172">
        <v>-0.52363636363636401</v>
      </c>
      <c r="M192" s="168" t="s">
        <v>603</v>
      </c>
      <c r="N192" s="165">
        <v>43138</v>
      </c>
      <c r="O192" s="1"/>
      <c r="P192" s="1"/>
      <c r="Q192" s="239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94">
        <v>116</v>
      </c>
      <c r="B193" s="195">
        <v>43318</v>
      </c>
      <c r="C193" s="195"/>
      <c r="D193" s="173" t="s">
        <v>771</v>
      </c>
      <c r="E193" s="168" t="s">
        <v>590</v>
      </c>
      <c r="F193" s="168">
        <v>148.5</v>
      </c>
      <c r="G193" s="168"/>
      <c r="H193" s="168">
        <v>102</v>
      </c>
      <c r="I193" s="169">
        <v>182</v>
      </c>
      <c r="J193" s="170" t="s">
        <v>772</v>
      </c>
      <c r="K193" s="171">
        <f>H193-F193</f>
        <v>-46.5</v>
      </c>
      <c r="L193" s="172">
        <f>K193/F193</f>
        <v>-0.31313131313131315</v>
      </c>
      <c r="M193" s="168" t="s">
        <v>603</v>
      </c>
      <c r="N193" s="165">
        <v>43661</v>
      </c>
      <c r="O193" s="1"/>
      <c r="P193" s="1"/>
      <c r="Q193" s="239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54">
        <v>117</v>
      </c>
      <c r="B194" s="155">
        <v>43335</v>
      </c>
      <c r="C194" s="155"/>
      <c r="D194" s="156" t="s">
        <v>773</v>
      </c>
      <c r="E194" s="157" t="s">
        <v>590</v>
      </c>
      <c r="F194" s="188">
        <v>285</v>
      </c>
      <c r="G194" s="157"/>
      <c r="H194" s="157">
        <v>355</v>
      </c>
      <c r="I194" s="159">
        <v>364</v>
      </c>
      <c r="J194" s="160" t="s">
        <v>774</v>
      </c>
      <c r="K194" s="161">
        <v>70</v>
      </c>
      <c r="L194" s="162">
        <v>0.24561403508771901</v>
      </c>
      <c r="M194" s="157" t="s">
        <v>593</v>
      </c>
      <c r="N194" s="163">
        <v>43455</v>
      </c>
      <c r="O194" s="1"/>
      <c r="P194" s="1"/>
      <c r="Q194" s="239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54">
        <v>118</v>
      </c>
      <c r="B195" s="155">
        <v>43341</v>
      </c>
      <c r="C195" s="155"/>
      <c r="D195" s="156" t="s">
        <v>398</v>
      </c>
      <c r="E195" s="157" t="s">
        <v>590</v>
      </c>
      <c r="F195" s="188">
        <v>525</v>
      </c>
      <c r="G195" s="157"/>
      <c r="H195" s="157">
        <v>585</v>
      </c>
      <c r="I195" s="159">
        <v>635</v>
      </c>
      <c r="J195" s="160" t="s">
        <v>775</v>
      </c>
      <c r="K195" s="161">
        <f t="shared" ref="K195:K246" si="39">H195-F195</f>
        <v>60</v>
      </c>
      <c r="L195" s="162">
        <f t="shared" ref="L195:L246" si="40">K195/F195</f>
        <v>0.11428571428571428</v>
      </c>
      <c r="M195" s="157" t="s">
        <v>593</v>
      </c>
      <c r="N195" s="163">
        <v>43662</v>
      </c>
      <c r="O195" s="1"/>
      <c r="P195" s="1"/>
      <c r="Q195" s="239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54">
        <v>119</v>
      </c>
      <c r="B196" s="155">
        <v>43395</v>
      </c>
      <c r="C196" s="155"/>
      <c r="D196" s="156" t="s">
        <v>383</v>
      </c>
      <c r="E196" s="157" t="s">
        <v>590</v>
      </c>
      <c r="F196" s="188">
        <v>475</v>
      </c>
      <c r="G196" s="157"/>
      <c r="H196" s="157">
        <v>574</v>
      </c>
      <c r="I196" s="159">
        <v>570</v>
      </c>
      <c r="J196" s="160" t="s">
        <v>677</v>
      </c>
      <c r="K196" s="161">
        <f t="shared" si="39"/>
        <v>99</v>
      </c>
      <c r="L196" s="162">
        <f t="shared" si="40"/>
        <v>0.20842105263157895</v>
      </c>
      <c r="M196" s="157" t="s">
        <v>593</v>
      </c>
      <c r="N196" s="163">
        <v>43403</v>
      </c>
      <c r="O196" s="1"/>
      <c r="P196" s="1"/>
      <c r="Q196" s="239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85">
        <v>120</v>
      </c>
      <c r="B197" s="186">
        <v>43397</v>
      </c>
      <c r="C197" s="186"/>
      <c r="D197" s="187" t="s">
        <v>776</v>
      </c>
      <c r="E197" s="188" t="s">
        <v>590</v>
      </c>
      <c r="F197" s="188">
        <v>707.5</v>
      </c>
      <c r="G197" s="188"/>
      <c r="H197" s="188">
        <v>872</v>
      </c>
      <c r="I197" s="190">
        <v>872</v>
      </c>
      <c r="J197" s="191" t="s">
        <v>677</v>
      </c>
      <c r="K197" s="161">
        <f t="shared" si="39"/>
        <v>164.5</v>
      </c>
      <c r="L197" s="192">
        <f t="shared" si="40"/>
        <v>0.23250883392226149</v>
      </c>
      <c r="M197" s="188" t="s">
        <v>593</v>
      </c>
      <c r="N197" s="193">
        <v>43482</v>
      </c>
      <c r="O197" s="1"/>
      <c r="P197" s="1"/>
      <c r="Q197" s="239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85">
        <v>121</v>
      </c>
      <c r="B198" s="186">
        <v>43398</v>
      </c>
      <c r="C198" s="186"/>
      <c r="D198" s="187" t="s">
        <v>777</v>
      </c>
      <c r="E198" s="188" t="s">
        <v>590</v>
      </c>
      <c r="F198" s="188">
        <v>162</v>
      </c>
      <c r="G198" s="188"/>
      <c r="H198" s="188">
        <v>204</v>
      </c>
      <c r="I198" s="190">
        <v>209</v>
      </c>
      <c r="J198" s="191" t="s">
        <v>778</v>
      </c>
      <c r="K198" s="161">
        <f t="shared" si="39"/>
        <v>42</v>
      </c>
      <c r="L198" s="192">
        <f t="shared" si="40"/>
        <v>0.25925925925925924</v>
      </c>
      <c r="M198" s="188" t="s">
        <v>593</v>
      </c>
      <c r="N198" s="193">
        <v>43539</v>
      </c>
      <c r="O198" s="1"/>
      <c r="P198" s="1"/>
      <c r="Q198" s="239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85">
        <v>122</v>
      </c>
      <c r="B199" s="186">
        <v>43399</v>
      </c>
      <c r="C199" s="186"/>
      <c r="D199" s="187" t="s">
        <v>488</v>
      </c>
      <c r="E199" s="188" t="s">
        <v>590</v>
      </c>
      <c r="F199" s="188">
        <v>240</v>
      </c>
      <c r="G199" s="188"/>
      <c r="H199" s="188">
        <v>297</v>
      </c>
      <c r="I199" s="190">
        <v>297</v>
      </c>
      <c r="J199" s="191" t="s">
        <v>677</v>
      </c>
      <c r="K199" s="197">
        <f t="shared" si="39"/>
        <v>57</v>
      </c>
      <c r="L199" s="192">
        <f t="shared" si="40"/>
        <v>0.23749999999999999</v>
      </c>
      <c r="M199" s="188" t="s">
        <v>593</v>
      </c>
      <c r="N199" s="193">
        <v>43417</v>
      </c>
      <c r="O199" s="1"/>
      <c r="P199" s="1"/>
      <c r="Q199" s="239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54">
        <v>123</v>
      </c>
      <c r="B200" s="155">
        <v>43439</v>
      </c>
      <c r="C200" s="155"/>
      <c r="D200" s="156" t="s">
        <v>779</v>
      </c>
      <c r="E200" s="157" t="s">
        <v>590</v>
      </c>
      <c r="F200" s="157">
        <v>202.5</v>
      </c>
      <c r="G200" s="157"/>
      <c r="H200" s="157">
        <v>255</v>
      </c>
      <c r="I200" s="159">
        <v>252</v>
      </c>
      <c r="J200" s="160" t="s">
        <v>677</v>
      </c>
      <c r="K200" s="161">
        <f t="shared" si="39"/>
        <v>52.5</v>
      </c>
      <c r="L200" s="162">
        <f t="shared" si="40"/>
        <v>0.25925925925925924</v>
      </c>
      <c r="M200" s="157" t="s">
        <v>593</v>
      </c>
      <c r="N200" s="163">
        <v>43542</v>
      </c>
      <c r="O200" s="1"/>
      <c r="P200" s="1"/>
      <c r="Q200" s="239"/>
      <c r="R200" s="1"/>
      <c r="S200" s="6" t="s">
        <v>780</v>
      </c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85">
        <v>124</v>
      </c>
      <c r="B201" s="186">
        <v>43465</v>
      </c>
      <c r="C201" s="155"/>
      <c r="D201" s="187" t="s">
        <v>159</v>
      </c>
      <c r="E201" s="188" t="s">
        <v>590</v>
      </c>
      <c r="F201" s="188">
        <v>710</v>
      </c>
      <c r="G201" s="188"/>
      <c r="H201" s="188">
        <v>866</v>
      </c>
      <c r="I201" s="190">
        <v>866</v>
      </c>
      <c r="J201" s="191" t="s">
        <v>677</v>
      </c>
      <c r="K201" s="161">
        <f t="shared" si="39"/>
        <v>156</v>
      </c>
      <c r="L201" s="162">
        <f t="shared" si="40"/>
        <v>0.21971830985915494</v>
      </c>
      <c r="M201" s="157" t="s">
        <v>593</v>
      </c>
      <c r="N201" s="163">
        <v>43553</v>
      </c>
      <c r="O201" s="1"/>
      <c r="P201" s="1"/>
      <c r="Q201" s="239"/>
      <c r="R201" s="1"/>
      <c r="S201" s="6" t="s">
        <v>780</v>
      </c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85">
        <v>125</v>
      </c>
      <c r="B202" s="186">
        <v>43522</v>
      </c>
      <c r="C202" s="186"/>
      <c r="D202" s="187" t="s">
        <v>174</v>
      </c>
      <c r="E202" s="188" t="s">
        <v>590</v>
      </c>
      <c r="F202" s="188">
        <v>337.25</v>
      </c>
      <c r="G202" s="188"/>
      <c r="H202" s="188">
        <v>398.5</v>
      </c>
      <c r="I202" s="190">
        <v>411</v>
      </c>
      <c r="J202" s="160" t="s">
        <v>781</v>
      </c>
      <c r="K202" s="161">
        <f t="shared" si="39"/>
        <v>61.25</v>
      </c>
      <c r="L202" s="162">
        <f t="shared" si="40"/>
        <v>0.1816160118606375</v>
      </c>
      <c r="M202" s="157" t="s">
        <v>593</v>
      </c>
      <c r="N202" s="163">
        <v>43760</v>
      </c>
      <c r="O202" s="1"/>
      <c r="P202" s="1"/>
      <c r="Q202" s="239"/>
      <c r="R202" s="1"/>
      <c r="S202" s="6" t="s">
        <v>780</v>
      </c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98">
        <v>126</v>
      </c>
      <c r="B203" s="199">
        <v>43559</v>
      </c>
      <c r="C203" s="199"/>
      <c r="D203" s="200" t="s">
        <v>782</v>
      </c>
      <c r="E203" s="201" t="s">
        <v>590</v>
      </c>
      <c r="F203" s="201">
        <v>130</v>
      </c>
      <c r="G203" s="201"/>
      <c r="H203" s="201">
        <v>65</v>
      </c>
      <c r="I203" s="202">
        <v>158</v>
      </c>
      <c r="J203" s="170" t="s">
        <v>783</v>
      </c>
      <c r="K203" s="171">
        <f t="shared" si="39"/>
        <v>-65</v>
      </c>
      <c r="L203" s="172">
        <f t="shared" si="40"/>
        <v>-0.5</v>
      </c>
      <c r="M203" s="168" t="s">
        <v>603</v>
      </c>
      <c r="N203" s="165">
        <v>43726</v>
      </c>
      <c r="O203" s="1"/>
      <c r="P203" s="1"/>
      <c r="Q203" s="239"/>
      <c r="R203" s="1"/>
      <c r="S203" s="6" t="s">
        <v>784</v>
      </c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85">
        <v>127</v>
      </c>
      <c r="B204" s="186">
        <v>43017</v>
      </c>
      <c r="C204" s="186"/>
      <c r="D204" s="187" t="s">
        <v>210</v>
      </c>
      <c r="E204" s="188" t="s">
        <v>590</v>
      </c>
      <c r="F204" s="188">
        <v>141.5</v>
      </c>
      <c r="G204" s="188"/>
      <c r="H204" s="188">
        <v>183.5</v>
      </c>
      <c r="I204" s="190">
        <v>210</v>
      </c>
      <c r="J204" s="160" t="s">
        <v>778</v>
      </c>
      <c r="K204" s="161">
        <f t="shared" si="39"/>
        <v>42</v>
      </c>
      <c r="L204" s="162">
        <f t="shared" si="40"/>
        <v>0.29681978798586572</v>
      </c>
      <c r="M204" s="157" t="s">
        <v>593</v>
      </c>
      <c r="N204" s="163">
        <v>43042</v>
      </c>
      <c r="O204" s="1"/>
      <c r="P204" s="1"/>
      <c r="Q204" s="239"/>
      <c r="R204" s="1"/>
      <c r="S204" s="6" t="s">
        <v>784</v>
      </c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98">
        <v>128</v>
      </c>
      <c r="B205" s="199">
        <v>43074</v>
      </c>
      <c r="C205" s="199"/>
      <c r="D205" s="200" t="s">
        <v>785</v>
      </c>
      <c r="E205" s="201" t="s">
        <v>590</v>
      </c>
      <c r="F205" s="196">
        <v>172</v>
      </c>
      <c r="G205" s="201"/>
      <c r="H205" s="201">
        <v>155.25</v>
      </c>
      <c r="I205" s="202">
        <v>230</v>
      </c>
      <c r="J205" s="170" t="s">
        <v>786</v>
      </c>
      <c r="K205" s="171">
        <f t="shared" si="39"/>
        <v>-16.75</v>
      </c>
      <c r="L205" s="172">
        <f t="shared" si="40"/>
        <v>-9.7383720930232565E-2</v>
      </c>
      <c r="M205" s="168" t="s">
        <v>603</v>
      </c>
      <c r="N205" s="165">
        <v>43787</v>
      </c>
      <c r="O205" s="1"/>
      <c r="P205" s="1"/>
      <c r="Q205" s="239"/>
      <c r="R205" s="1"/>
      <c r="S205" s="6" t="s">
        <v>784</v>
      </c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85">
        <v>129</v>
      </c>
      <c r="B206" s="186">
        <v>43398</v>
      </c>
      <c r="C206" s="186"/>
      <c r="D206" s="187" t="s">
        <v>120</v>
      </c>
      <c r="E206" s="188" t="s">
        <v>590</v>
      </c>
      <c r="F206" s="188">
        <v>698.5</v>
      </c>
      <c r="G206" s="188"/>
      <c r="H206" s="188">
        <v>890</v>
      </c>
      <c r="I206" s="190">
        <v>890</v>
      </c>
      <c r="J206" s="160" t="s">
        <v>787</v>
      </c>
      <c r="K206" s="161">
        <f t="shared" si="39"/>
        <v>191.5</v>
      </c>
      <c r="L206" s="162">
        <f t="shared" si="40"/>
        <v>0.27415891195418757</v>
      </c>
      <c r="M206" s="157" t="s">
        <v>593</v>
      </c>
      <c r="N206" s="163">
        <v>44328</v>
      </c>
      <c r="O206" s="1"/>
      <c r="P206" s="1"/>
      <c r="Q206" s="239"/>
      <c r="R206" s="1"/>
      <c r="S206" s="6" t="s">
        <v>780</v>
      </c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85">
        <v>130</v>
      </c>
      <c r="B207" s="186">
        <v>42877</v>
      </c>
      <c r="C207" s="186"/>
      <c r="D207" s="187" t="s">
        <v>788</v>
      </c>
      <c r="E207" s="188" t="s">
        <v>590</v>
      </c>
      <c r="F207" s="188">
        <v>127.6</v>
      </c>
      <c r="G207" s="188"/>
      <c r="H207" s="188">
        <v>138</v>
      </c>
      <c r="I207" s="190">
        <v>190</v>
      </c>
      <c r="J207" s="160" t="s">
        <v>789</v>
      </c>
      <c r="K207" s="161">
        <f t="shared" si="39"/>
        <v>10.400000000000006</v>
      </c>
      <c r="L207" s="162">
        <f t="shared" si="40"/>
        <v>8.1504702194357417E-2</v>
      </c>
      <c r="M207" s="157" t="s">
        <v>593</v>
      </c>
      <c r="N207" s="163">
        <v>43774</v>
      </c>
      <c r="O207" s="1"/>
      <c r="P207" s="1"/>
      <c r="Q207" s="239"/>
      <c r="R207" s="1"/>
      <c r="S207" s="6" t="s">
        <v>784</v>
      </c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85">
        <v>131</v>
      </c>
      <c r="B208" s="186">
        <v>43158</v>
      </c>
      <c r="C208" s="186"/>
      <c r="D208" s="187" t="s">
        <v>790</v>
      </c>
      <c r="E208" s="188" t="s">
        <v>590</v>
      </c>
      <c r="F208" s="188">
        <v>317</v>
      </c>
      <c r="G208" s="188"/>
      <c r="H208" s="188">
        <v>382.5</v>
      </c>
      <c r="I208" s="190">
        <v>398</v>
      </c>
      <c r="J208" s="160" t="s">
        <v>791</v>
      </c>
      <c r="K208" s="161">
        <f t="shared" si="39"/>
        <v>65.5</v>
      </c>
      <c r="L208" s="162">
        <f t="shared" si="40"/>
        <v>0.20662460567823343</v>
      </c>
      <c r="M208" s="157" t="s">
        <v>593</v>
      </c>
      <c r="N208" s="163">
        <v>44238</v>
      </c>
      <c r="O208" s="1"/>
      <c r="P208" s="1"/>
      <c r="Q208" s="239"/>
      <c r="R208" s="1"/>
      <c r="S208" s="6" t="s">
        <v>784</v>
      </c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98">
        <v>132</v>
      </c>
      <c r="B209" s="199">
        <v>43164</v>
      </c>
      <c r="C209" s="199"/>
      <c r="D209" s="200" t="s">
        <v>166</v>
      </c>
      <c r="E209" s="201" t="s">
        <v>590</v>
      </c>
      <c r="F209" s="196">
        <f>510-14.4</f>
        <v>495.6</v>
      </c>
      <c r="G209" s="201"/>
      <c r="H209" s="201">
        <v>350</v>
      </c>
      <c r="I209" s="202">
        <v>672</v>
      </c>
      <c r="J209" s="170" t="s">
        <v>792</v>
      </c>
      <c r="K209" s="171">
        <f t="shared" si="39"/>
        <v>-145.60000000000002</v>
      </c>
      <c r="L209" s="172">
        <f t="shared" si="40"/>
        <v>-0.29378531073446329</v>
      </c>
      <c r="M209" s="168" t="s">
        <v>603</v>
      </c>
      <c r="N209" s="165">
        <v>43887</v>
      </c>
      <c r="O209" s="1"/>
      <c r="P209" s="1"/>
      <c r="Q209" s="239"/>
      <c r="R209" s="1"/>
      <c r="S209" s="6" t="s">
        <v>780</v>
      </c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98">
        <v>133</v>
      </c>
      <c r="B210" s="199">
        <v>43237</v>
      </c>
      <c r="C210" s="199"/>
      <c r="D210" s="200" t="s">
        <v>793</v>
      </c>
      <c r="E210" s="201" t="s">
        <v>590</v>
      </c>
      <c r="F210" s="196">
        <v>230.3</v>
      </c>
      <c r="G210" s="201"/>
      <c r="H210" s="201">
        <v>102.5</v>
      </c>
      <c r="I210" s="202">
        <v>348</v>
      </c>
      <c r="J210" s="170" t="s">
        <v>794</v>
      </c>
      <c r="K210" s="171">
        <f t="shared" si="39"/>
        <v>-127.80000000000001</v>
      </c>
      <c r="L210" s="172">
        <f t="shared" si="40"/>
        <v>-0.55492835432045162</v>
      </c>
      <c r="M210" s="168" t="s">
        <v>603</v>
      </c>
      <c r="N210" s="165">
        <v>43896</v>
      </c>
      <c r="O210" s="1"/>
      <c r="P210" s="1"/>
      <c r="Q210" s="239"/>
      <c r="R210" s="1"/>
      <c r="S210" s="6" t="s">
        <v>780</v>
      </c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85">
        <v>134</v>
      </c>
      <c r="B211" s="186">
        <v>43258</v>
      </c>
      <c r="C211" s="186"/>
      <c r="D211" s="187" t="s">
        <v>444</v>
      </c>
      <c r="E211" s="188" t="s">
        <v>590</v>
      </c>
      <c r="F211" s="188">
        <f>342.5-5.1</f>
        <v>337.4</v>
      </c>
      <c r="G211" s="188"/>
      <c r="H211" s="188">
        <v>412.5</v>
      </c>
      <c r="I211" s="190">
        <v>439</v>
      </c>
      <c r="J211" s="160" t="s">
        <v>795</v>
      </c>
      <c r="K211" s="161">
        <f t="shared" si="39"/>
        <v>75.100000000000023</v>
      </c>
      <c r="L211" s="162">
        <f t="shared" si="40"/>
        <v>0.22258446947243635</v>
      </c>
      <c r="M211" s="157" t="s">
        <v>593</v>
      </c>
      <c r="N211" s="163">
        <v>44230</v>
      </c>
      <c r="O211" s="1"/>
      <c r="P211" s="1"/>
      <c r="Q211" s="239"/>
      <c r="R211" s="1"/>
      <c r="S211" s="6" t="s">
        <v>784</v>
      </c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79">
        <v>135</v>
      </c>
      <c r="B212" s="178">
        <v>43285</v>
      </c>
      <c r="C212" s="178"/>
      <c r="D212" s="179" t="s">
        <v>58</v>
      </c>
      <c r="E212" s="180" t="s">
        <v>590</v>
      </c>
      <c r="F212" s="180">
        <f>127.5-5.53</f>
        <v>121.97</v>
      </c>
      <c r="G212" s="181"/>
      <c r="H212" s="181">
        <v>122.5</v>
      </c>
      <c r="I212" s="181">
        <v>170</v>
      </c>
      <c r="J212" s="182" t="s">
        <v>796</v>
      </c>
      <c r="K212" s="183">
        <f t="shared" si="39"/>
        <v>0.53000000000000114</v>
      </c>
      <c r="L212" s="184">
        <f t="shared" si="40"/>
        <v>4.3453308190538747E-3</v>
      </c>
      <c r="M212" s="180" t="s">
        <v>610</v>
      </c>
      <c r="N212" s="178">
        <v>44431</v>
      </c>
      <c r="O212" s="1"/>
      <c r="P212" s="1"/>
      <c r="Q212" s="239"/>
      <c r="R212" s="1"/>
      <c r="S212" s="6" t="s">
        <v>780</v>
      </c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98">
        <v>136</v>
      </c>
      <c r="B213" s="199">
        <v>43294</v>
      </c>
      <c r="C213" s="199"/>
      <c r="D213" s="200" t="s">
        <v>797</v>
      </c>
      <c r="E213" s="201" t="s">
        <v>590</v>
      </c>
      <c r="F213" s="196">
        <v>46.5</v>
      </c>
      <c r="G213" s="201"/>
      <c r="H213" s="201">
        <v>17</v>
      </c>
      <c r="I213" s="202">
        <v>59</v>
      </c>
      <c r="J213" s="170" t="s">
        <v>798</v>
      </c>
      <c r="K213" s="171">
        <f t="shared" si="39"/>
        <v>-29.5</v>
      </c>
      <c r="L213" s="172">
        <f t="shared" si="40"/>
        <v>-0.63440860215053763</v>
      </c>
      <c r="M213" s="168" t="s">
        <v>603</v>
      </c>
      <c r="N213" s="165">
        <v>43887</v>
      </c>
      <c r="O213" s="1"/>
      <c r="P213" s="1"/>
      <c r="Q213" s="239"/>
      <c r="R213" s="1"/>
      <c r="S213" s="6" t="s">
        <v>780</v>
      </c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85">
        <v>137</v>
      </c>
      <c r="B214" s="186">
        <v>43396</v>
      </c>
      <c r="C214" s="186"/>
      <c r="D214" s="187" t="s">
        <v>427</v>
      </c>
      <c r="E214" s="188" t="s">
        <v>590</v>
      </c>
      <c r="F214" s="188">
        <v>156.5</v>
      </c>
      <c r="G214" s="188"/>
      <c r="H214" s="188">
        <v>207.5</v>
      </c>
      <c r="I214" s="190">
        <v>191</v>
      </c>
      <c r="J214" s="160" t="s">
        <v>677</v>
      </c>
      <c r="K214" s="161">
        <f t="shared" si="39"/>
        <v>51</v>
      </c>
      <c r="L214" s="162">
        <f t="shared" si="40"/>
        <v>0.32587859424920129</v>
      </c>
      <c r="M214" s="157" t="s">
        <v>593</v>
      </c>
      <c r="N214" s="163">
        <v>44369</v>
      </c>
      <c r="O214" s="1"/>
      <c r="P214" s="1"/>
      <c r="Q214" s="239"/>
      <c r="R214" s="1"/>
      <c r="S214" s="6" t="s">
        <v>780</v>
      </c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85">
        <v>138</v>
      </c>
      <c r="B215" s="186">
        <v>43439</v>
      </c>
      <c r="C215" s="186"/>
      <c r="D215" s="187" t="s">
        <v>346</v>
      </c>
      <c r="E215" s="188" t="s">
        <v>590</v>
      </c>
      <c r="F215" s="188">
        <v>259.5</v>
      </c>
      <c r="G215" s="188"/>
      <c r="H215" s="188">
        <v>320</v>
      </c>
      <c r="I215" s="190">
        <v>320</v>
      </c>
      <c r="J215" s="160" t="s">
        <v>677</v>
      </c>
      <c r="K215" s="161">
        <f t="shared" si="39"/>
        <v>60.5</v>
      </c>
      <c r="L215" s="162">
        <f t="shared" si="40"/>
        <v>0.23314065510597304</v>
      </c>
      <c r="M215" s="157" t="s">
        <v>593</v>
      </c>
      <c r="N215" s="163">
        <v>44323</v>
      </c>
      <c r="O215" s="1"/>
      <c r="P215" s="1"/>
      <c r="Q215" s="239"/>
      <c r="R215" s="1"/>
      <c r="S215" s="6" t="s">
        <v>780</v>
      </c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98">
        <v>139</v>
      </c>
      <c r="B216" s="199">
        <v>43439</v>
      </c>
      <c r="C216" s="199"/>
      <c r="D216" s="200" t="s">
        <v>799</v>
      </c>
      <c r="E216" s="201" t="s">
        <v>590</v>
      </c>
      <c r="F216" s="201">
        <v>715</v>
      </c>
      <c r="G216" s="201"/>
      <c r="H216" s="201">
        <v>445</v>
      </c>
      <c r="I216" s="202">
        <v>840</v>
      </c>
      <c r="J216" s="170" t="s">
        <v>800</v>
      </c>
      <c r="K216" s="171">
        <f t="shared" si="39"/>
        <v>-270</v>
      </c>
      <c r="L216" s="172">
        <f t="shared" si="40"/>
        <v>-0.3776223776223776</v>
      </c>
      <c r="M216" s="168" t="s">
        <v>603</v>
      </c>
      <c r="N216" s="165">
        <v>43800</v>
      </c>
      <c r="O216" s="1"/>
      <c r="P216" s="1"/>
      <c r="Q216" s="239"/>
      <c r="R216" s="1"/>
      <c r="S216" s="6" t="s">
        <v>780</v>
      </c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85">
        <v>140</v>
      </c>
      <c r="B217" s="186">
        <v>43469</v>
      </c>
      <c r="C217" s="186"/>
      <c r="D217" s="187" t="s">
        <v>180</v>
      </c>
      <c r="E217" s="188" t="s">
        <v>590</v>
      </c>
      <c r="F217" s="188">
        <v>875</v>
      </c>
      <c r="G217" s="188"/>
      <c r="H217" s="188">
        <v>1165</v>
      </c>
      <c r="I217" s="190">
        <v>1185</v>
      </c>
      <c r="J217" s="160" t="s">
        <v>801</v>
      </c>
      <c r="K217" s="161">
        <f t="shared" si="39"/>
        <v>290</v>
      </c>
      <c r="L217" s="162">
        <f t="shared" si="40"/>
        <v>0.33142857142857141</v>
      </c>
      <c r="M217" s="157" t="s">
        <v>593</v>
      </c>
      <c r="N217" s="163">
        <v>43847</v>
      </c>
      <c r="O217" s="1"/>
      <c r="P217" s="1"/>
      <c r="Q217" s="239"/>
      <c r="R217" s="1"/>
      <c r="S217" s="6" t="s">
        <v>780</v>
      </c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85">
        <v>141</v>
      </c>
      <c r="B218" s="186">
        <v>43559</v>
      </c>
      <c r="C218" s="186"/>
      <c r="D218" s="187" t="s">
        <v>364</v>
      </c>
      <c r="E218" s="188" t="s">
        <v>590</v>
      </c>
      <c r="F218" s="188">
        <f>387-14.63</f>
        <v>372.37</v>
      </c>
      <c r="G218" s="188"/>
      <c r="H218" s="188">
        <v>490</v>
      </c>
      <c r="I218" s="190">
        <v>490</v>
      </c>
      <c r="J218" s="160" t="s">
        <v>677</v>
      </c>
      <c r="K218" s="161">
        <f t="shared" si="39"/>
        <v>117.63</v>
      </c>
      <c r="L218" s="162">
        <f t="shared" si="40"/>
        <v>0.31589548030185027</v>
      </c>
      <c r="M218" s="157" t="s">
        <v>593</v>
      </c>
      <c r="N218" s="163">
        <v>43850</v>
      </c>
      <c r="O218" s="1"/>
      <c r="P218" s="1"/>
      <c r="Q218" s="239"/>
      <c r="R218" s="1"/>
      <c r="S218" s="6" t="s">
        <v>780</v>
      </c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98">
        <v>142</v>
      </c>
      <c r="B219" s="199">
        <v>43578</v>
      </c>
      <c r="C219" s="199"/>
      <c r="D219" s="200" t="s">
        <v>802</v>
      </c>
      <c r="E219" s="201" t="s">
        <v>602</v>
      </c>
      <c r="F219" s="201">
        <v>220</v>
      </c>
      <c r="G219" s="201"/>
      <c r="H219" s="201">
        <v>127.5</v>
      </c>
      <c r="I219" s="202">
        <v>284</v>
      </c>
      <c r="J219" s="170" t="s">
        <v>803</v>
      </c>
      <c r="K219" s="171">
        <f t="shared" si="39"/>
        <v>-92.5</v>
      </c>
      <c r="L219" s="172">
        <f t="shared" si="40"/>
        <v>-0.42045454545454547</v>
      </c>
      <c r="M219" s="168" t="s">
        <v>603</v>
      </c>
      <c r="N219" s="165">
        <v>43896</v>
      </c>
      <c r="O219" s="1"/>
      <c r="P219" s="1"/>
      <c r="Q219" s="239"/>
      <c r="R219" s="1"/>
      <c r="S219" s="6" t="s">
        <v>780</v>
      </c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85">
        <v>143</v>
      </c>
      <c r="B220" s="186">
        <v>43622</v>
      </c>
      <c r="C220" s="186"/>
      <c r="D220" s="187" t="s">
        <v>489</v>
      </c>
      <c r="E220" s="188" t="s">
        <v>602</v>
      </c>
      <c r="F220" s="188">
        <v>332.8</v>
      </c>
      <c r="G220" s="188"/>
      <c r="H220" s="188">
        <v>405</v>
      </c>
      <c r="I220" s="190">
        <v>419</v>
      </c>
      <c r="J220" s="160" t="s">
        <v>804</v>
      </c>
      <c r="K220" s="161">
        <f t="shared" si="39"/>
        <v>72.199999999999989</v>
      </c>
      <c r="L220" s="162">
        <f t="shared" si="40"/>
        <v>0.21694711538461534</v>
      </c>
      <c r="M220" s="157" t="s">
        <v>593</v>
      </c>
      <c r="N220" s="163">
        <v>43860</v>
      </c>
      <c r="O220" s="1"/>
      <c r="P220" s="1"/>
      <c r="Q220" s="239"/>
      <c r="R220" s="1"/>
      <c r="S220" s="6" t="s">
        <v>784</v>
      </c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79">
        <v>144</v>
      </c>
      <c r="B221" s="178">
        <v>43641</v>
      </c>
      <c r="C221" s="178"/>
      <c r="D221" s="179" t="s">
        <v>172</v>
      </c>
      <c r="E221" s="180" t="s">
        <v>590</v>
      </c>
      <c r="F221" s="180">
        <v>386</v>
      </c>
      <c r="G221" s="181"/>
      <c r="H221" s="181">
        <v>395</v>
      </c>
      <c r="I221" s="181">
        <v>452</v>
      </c>
      <c r="J221" s="182" t="s">
        <v>805</v>
      </c>
      <c r="K221" s="183">
        <f t="shared" si="39"/>
        <v>9</v>
      </c>
      <c r="L221" s="184">
        <f t="shared" si="40"/>
        <v>2.3316062176165803E-2</v>
      </c>
      <c r="M221" s="180" t="s">
        <v>610</v>
      </c>
      <c r="N221" s="178">
        <v>43868</v>
      </c>
      <c r="O221" s="1"/>
      <c r="P221" s="1"/>
      <c r="Q221" s="239"/>
      <c r="R221" s="1"/>
      <c r="S221" s="6" t="s">
        <v>784</v>
      </c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79">
        <v>145</v>
      </c>
      <c r="B222" s="178">
        <v>43707</v>
      </c>
      <c r="C222" s="178"/>
      <c r="D222" s="179" t="s">
        <v>146</v>
      </c>
      <c r="E222" s="180" t="s">
        <v>590</v>
      </c>
      <c r="F222" s="180">
        <v>137.5</v>
      </c>
      <c r="G222" s="181"/>
      <c r="H222" s="181">
        <v>138.5</v>
      </c>
      <c r="I222" s="181">
        <v>190</v>
      </c>
      <c r="J222" s="182" t="s">
        <v>806</v>
      </c>
      <c r="K222" s="183">
        <f t="shared" si="39"/>
        <v>1</v>
      </c>
      <c r="L222" s="184">
        <f t="shared" si="40"/>
        <v>7.2727272727272727E-3</v>
      </c>
      <c r="M222" s="180" t="s">
        <v>610</v>
      </c>
      <c r="N222" s="178">
        <v>44432</v>
      </c>
      <c r="O222" s="1"/>
      <c r="P222" s="1"/>
      <c r="Q222" s="239"/>
      <c r="R222" s="1"/>
      <c r="S222" s="6" t="s">
        <v>780</v>
      </c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85">
        <v>146</v>
      </c>
      <c r="B223" s="186">
        <v>43731</v>
      </c>
      <c r="C223" s="186"/>
      <c r="D223" s="187" t="s">
        <v>437</v>
      </c>
      <c r="E223" s="188" t="s">
        <v>590</v>
      </c>
      <c r="F223" s="188">
        <v>235</v>
      </c>
      <c r="G223" s="188"/>
      <c r="H223" s="188">
        <v>295</v>
      </c>
      <c r="I223" s="190">
        <v>296</v>
      </c>
      <c r="J223" s="160" t="s">
        <v>807</v>
      </c>
      <c r="K223" s="161">
        <f t="shared" si="39"/>
        <v>60</v>
      </c>
      <c r="L223" s="162">
        <f t="shared" si="40"/>
        <v>0.25531914893617019</v>
      </c>
      <c r="M223" s="157" t="s">
        <v>593</v>
      </c>
      <c r="N223" s="163">
        <v>43844</v>
      </c>
      <c r="O223" s="1"/>
      <c r="P223" s="1"/>
      <c r="Q223" s="239"/>
      <c r="R223" s="1"/>
      <c r="S223" s="6" t="s">
        <v>784</v>
      </c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85">
        <v>147</v>
      </c>
      <c r="B224" s="186">
        <v>43752</v>
      </c>
      <c r="C224" s="186"/>
      <c r="D224" s="187" t="s">
        <v>808</v>
      </c>
      <c r="E224" s="188" t="s">
        <v>590</v>
      </c>
      <c r="F224" s="188">
        <v>277.5</v>
      </c>
      <c r="G224" s="188"/>
      <c r="H224" s="188">
        <v>333</v>
      </c>
      <c r="I224" s="190">
        <v>333</v>
      </c>
      <c r="J224" s="160" t="s">
        <v>809</v>
      </c>
      <c r="K224" s="161">
        <f t="shared" si="39"/>
        <v>55.5</v>
      </c>
      <c r="L224" s="162">
        <f t="shared" si="40"/>
        <v>0.2</v>
      </c>
      <c r="M224" s="157" t="s">
        <v>593</v>
      </c>
      <c r="N224" s="163">
        <v>43846</v>
      </c>
      <c r="O224" s="1"/>
      <c r="P224" s="1"/>
      <c r="Q224" s="239"/>
      <c r="R224" s="1"/>
      <c r="S224" s="6" t="s">
        <v>780</v>
      </c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85">
        <v>148</v>
      </c>
      <c r="B225" s="186">
        <v>43752</v>
      </c>
      <c r="C225" s="186"/>
      <c r="D225" s="187" t="s">
        <v>810</v>
      </c>
      <c r="E225" s="188" t="s">
        <v>590</v>
      </c>
      <c r="F225" s="188">
        <v>930</v>
      </c>
      <c r="G225" s="188"/>
      <c r="H225" s="188">
        <v>1165</v>
      </c>
      <c r="I225" s="190">
        <v>1200</v>
      </c>
      <c r="J225" s="160" t="s">
        <v>811</v>
      </c>
      <c r="K225" s="161">
        <f t="shared" si="39"/>
        <v>235</v>
      </c>
      <c r="L225" s="162">
        <f t="shared" si="40"/>
        <v>0.25268817204301075</v>
      </c>
      <c r="M225" s="157" t="s">
        <v>593</v>
      </c>
      <c r="N225" s="163">
        <v>43847</v>
      </c>
      <c r="O225" s="1"/>
      <c r="P225" s="1"/>
      <c r="Q225" s="239"/>
      <c r="R225" s="1"/>
      <c r="S225" s="6" t="s">
        <v>784</v>
      </c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85">
        <v>149</v>
      </c>
      <c r="B226" s="186">
        <v>43753</v>
      </c>
      <c r="C226" s="186"/>
      <c r="D226" s="187" t="s">
        <v>812</v>
      </c>
      <c r="E226" s="188" t="s">
        <v>590</v>
      </c>
      <c r="F226" s="158">
        <v>111</v>
      </c>
      <c r="G226" s="188"/>
      <c r="H226" s="188">
        <v>141</v>
      </c>
      <c r="I226" s="190">
        <v>141</v>
      </c>
      <c r="J226" s="160" t="s">
        <v>813</v>
      </c>
      <c r="K226" s="161">
        <f t="shared" si="39"/>
        <v>30</v>
      </c>
      <c r="L226" s="162">
        <f t="shared" si="40"/>
        <v>0.27027027027027029</v>
      </c>
      <c r="M226" s="157" t="s">
        <v>593</v>
      </c>
      <c r="N226" s="163">
        <v>44328</v>
      </c>
      <c r="O226" s="1"/>
      <c r="P226" s="1"/>
      <c r="Q226" s="239"/>
      <c r="R226" s="1"/>
      <c r="S226" s="6" t="s">
        <v>784</v>
      </c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85">
        <v>150</v>
      </c>
      <c r="B227" s="186">
        <v>43753</v>
      </c>
      <c r="C227" s="186"/>
      <c r="D227" s="187" t="s">
        <v>814</v>
      </c>
      <c r="E227" s="188" t="s">
        <v>590</v>
      </c>
      <c r="F227" s="158">
        <v>296</v>
      </c>
      <c r="G227" s="188"/>
      <c r="H227" s="188">
        <v>370</v>
      </c>
      <c r="I227" s="190">
        <v>370</v>
      </c>
      <c r="J227" s="160" t="s">
        <v>677</v>
      </c>
      <c r="K227" s="161">
        <f t="shared" si="39"/>
        <v>74</v>
      </c>
      <c r="L227" s="162">
        <f t="shared" si="40"/>
        <v>0.25</v>
      </c>
      <c r="M227" s="157" t="s">
        <v>593</v>
      </c>
      <c r="N227" s="163">
        <v>43853</v>
      </c>
      <c r="O227" s="1"/>
      <c r="P227" s="1"/>
      <c r="Q227" s="239"/>
      <c r="R227" s="1"/>
      <c r="S227" s="6" t="s">
        <v>784</v>
      </c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85">
        <v>151</v>
      </c>
      <c r="B228" s="186">
        <v>43754</v>
      </c>
      <c r="C228" s="186"/>
      <c r="D228" s="187" t="s">
        <v>815</v>
      </c>
      <c r="E228" s="188" t="s">
        <v>590</v>
      </c>
      <c r="F228" s="158">
        <v>300</v>
      </c>
      <c r="G228" s="188"/>
      <c r="H228" s="188">
        <v>382.5</v>
      </c>
      <c r="I228" s="190">
        <v>344</v>
      </c>
      <c r="J228" s="160" t="s">
        <v>816</v>
      </c>
      <c r="K228" s="161">
        <f t="shared" si="39"/>
        <v>82.5</v>
      </c>
      <c r="L228" s="162">
        <f t="shared" si="40"/>
        <v>0.27500000000000002</v>
      </c>
      <c r="M228" s="157" t="s">
        <v>593</v>
      </c>
      <c r="N228" s="163">
        <v>44238</v>
      </c>
      <c r="O228" s="1"/>
      <c r="P228" s="1"/>
      <c r="Q228" s="239"/>
      <c r="R228" s="1"/>
      <c r="S228" s="6" t="s">
        <v>784</v>
      </c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85">
        <v>152</v>
      </c>
      <c r="B229" s="186">
        <v>43832</v>
      </c>
      <c r="C229" s="186"/>
      <c r="D229" s="187" t="s">
        <v>817</v>
      </c>
      <c r="E229" s="188" t="s">
        <v>590</v>
      </c>
      <c r="F229" s="158">
        <v>495</v>
      </c>
      <c r="G229" s="188"/>
      <c r="H229" s="188">
        <v>595</v>
      </c>
      <c r="I229" s="190">
        <v>590</v>
      </c>
      <c r="J229" s="160" t="s">
        <v>613</v>
      </c>
      <c r="K229" s="161">
        <f t="shared" si="39"/>
        <v>100</v>
      </c>
      <c r="L229" s="162">
        <f t="shared" si="40"/>
        <v>0.20202020202020202</v>
      </c>
      <c r="M229" s="157" t="s">
        <v>593</v>
      </c>
      <c r="N229" s="163">
        <v>44589</v>
      </c>
      <c r="O229" s="1"/>
      <c r="P229" s="1"/>
      <c r="Q229" s="239"/>
      <c r="R229" s="1"/>
      <c r="S229" s="6" t="s">
        <v>784</v>
      </c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85">
        <v>153</v>
      </c>
      <c r="B230" s="186">
        <v>43966</v>
      </c>
      <c r="C230" s="186"/>
      <c r="D230" s="187" t="s">
        <v>76</v>
      </c>
      <c r="E230" s="188" t="s">
        <v>590</v>
      </c>
      <c r="F230" s="158">
        <v>67.5</v>
      </c>
      <c r="G230" s="188"/>
      <c r="H230" s="188">
        <v>86</v>
      </c>
      <c r="I230" s="190">
        <v>86</v>
      </c>
      <c r="J230" s="160" t="s">
        <v>818</v>
      </c>
      <c r="K230" s="161">
        <f t="shared" si="39"/>
        <v>18.5</v>
      </c>
      <c r="L230" s="162">
        <f t="shared" si="40"/>
        <v>0.27407407407407408</v>
      </c>
      <c r="M230" s="157" t="s">
        <v>593</v>
      </c>
      <c r="N230" s="163">
        <v>44008</v>
      </c>
      <c r="O230" s="1"/>
      <c r="P230" s="1"/>
      <c r="Q230" s="239"/>
      <c r="R230" s="1"/>
      <c r="S230" s="6" t="s">
        <v>784</v>
      </c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85">
        <v>154</v>
      </c>
      <c r="B231" s="186">
        <v>44035</v>
      </c>
      <c r="C231" s="186"/>
      <c r="D231" s="187" t="s">
        <v>488</v>
      </c>
      <c r="E231" s="188" t="s">
        <v>590</v>
      </c>
      <c r="F231" s="158">
        <v>231</v>
      </c>
      <c r="G231" s="188"/>
      <c r="H231" s="188">
        <v>281</v>
      </c>
      <c r="I231" s="190">
        <v>281</v>
      </c>
      <c r="J231" s="160" t="s">
        <v>677</v>
      </c>
      <c r="K231" s="161">
        <f t="shared" si="39"/>
        <v>50</v>
      </c>
      <c r="L231" s="162">
        <f t="shared" si="40"/>
        <v>0.21645021645021645</v>
      </c>
      <c r="M231" s="157" t="s">
        <v>593</v>
      </c>
      <c r="N231" s="163">
        <v>44358</v>
      </c>
      <c r="O231" s="1"/>
      <c r="P231" s="1"/>
      <c r="Q231" s="239"/>
      <c r="R231" s="1"/>
      <c r="S231" s="6" t="s">
        <v>784</v>
      </c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85">
        <v>155</v>
      </c>
      <c r="B232" s="186">
        <v>44092</v>
      </c>
      <c r="C232" s="186"/>
      <c r="D232" s="187" t="s">
        <v>144</v>
      </c>
      <c r="E232" s="188" t="s">
        <v>590</v>
      </c>
      <c r="F232" s="188">
        <v>206</v>
      </c>
      <c r="G232" s="188"/>
      <c r="H232" s="188">
        <v>248</v>
      </c>
      <c r="I232" s="190">
        <v>248</v>
      </c>
      <c r="J232" s="160" t="s">
        <v>677</v>
      </c>
      <c r="K232" s="161">
        <f t="shared" si="39"/>
        <v>42</v>
      </c>
      <c r="L232" s="162">
        <f t="shared" si="40"/>
        <v>0.20388349514563106</v>
      </c>
      <c r="M232" s="157" t="s">
        <v>593</v>
      </c>
      <c r="N232" s="163">
        <v>44214</v>
      </c>
      <c r="O232" s="1"/>
      <c r="P232" s="1"/>
      <c r="Q232" s="239"/>
      <c r="R232" s="1"/>
      <c r="S232" s="6" t="s">
        <v>784</v>
      </c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85">
        <v>156</v>
      </c>
      <c r="B233" s="186">
        <v>44140</v>
      </c>
      <c r="C233" s="186"/>
      <c r="D233" s="187" t="s">
        <v>144</v>
      </c>
      <c r="E233" s="188" t="s">
        <v>590</v>
      </c>
      <c r="F233" s="188">
        <v>182.5</v>
      </c>
      <c r="G233" s="188"/>
      <c r="H233" s="188">
        <v>248</v>
      </c>
      <c r="I233" s="190">
        <v>248</v>
      </c>
      <c r="J233" s="160" t="s">
        <v>677</v>
      </c>
      <c r="K233" s="161">
        <f t="shared" si="39"/>
        <v>65.5</v>
      </c>
      <c r="L233" s="162">
        <f t="shared" si="40"/>
        <v>0.35890410958904112</v>
      </c>
      <c r="M233" s="157" t="s">
        <v>593</v>
      </c>
      <c r="N233" s="163">
        <v>44214</v>
      </c>
      <c r="O233" s="1"/>
      <c r="P233" s="1"/>
      <c r="Q233" s="239"/>
      <c r="R233" s="1"/>
      <c r="S233" s="6" t="s">
        <v>784</v>
      </c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85">
        <v>157</v>
      </c>
      <c r="B234" s="186">
        <v>44140</v>
      </c>
      <c r="C234" s="186"/>
      <c r="D234" s="187" t="s">
        <v>346</v>
      </c>
      <c r="E234" s="188" t="s">
        <v>590</v>
      </c>
      <c r="F234" s="188">
        <v>247.5</v>
      </c>
      <c r="G234" s="188"/>
      <c r="H234" s="188">
        <v>320</v>
      </c>
      <c r="I234" s="190">
        <v>320</v>
      </c>
      <c r="J234" s="160" t="s">
        <v>677</v>
      </c>
      <c r="K234" s="161">
        <f t="shared" si="39"/>
        <v>72.5</v>
      </c>
      <c r="L234" s="162">
        <f t="shared" si="40"/>
        <v>0.29292929292929293</v>
      </c>
      <c r="M234" s="157" t="s">
        <v>593</v>
      </c>
      <c r="N234" s="163">
        <v>44323</v>
      </c>
      <c r="O234" s="1"/>
      <c r="P234" s="1"/>
      <c r="Q234" s="239"/>
      <c r="R234" s="1"/>
      <c r="S234" s="6" t="s">
        <v>784</v>
      </c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85">
        <v>158</v>
      </c>
      <c r="B235" s="186">
        <v>44140</v>
      </c>
      <c r="C235" s="186"/>
      <c r="D235" s="187" t="s">
        <v>203</v>
      </c>
      <c r="E235" s="188" t="s">
        <v>590</v>
      </c>
      <c r="F235" s="158">
        <v>925</v>
      </c>
      <c r="G235" s="188"/>
      <c r="H235" s="188">
        <v>1095</v>
      </c>
      <c r="I235" s="190">
        <v>1093</v>
      </c>
      <c r="J235" s="160" t="s">
        <v>819</v>
      </c>
      <c r="K235" s="161">
        <f t="shared" si="39"/>
        <v>170</v>
      </c>
      <c r="L235" s="162">
        <f t="shared" si="40"/>
        <v>0.18378378378378379</v>
      </c>
      <c r="M235" s="157" t="s">
        <v>593</v>
      </c>
      <c r="N235" s="163">
        <v>44201</v>
      </c>
      <c r="O235" s="1"/>
      <c r="P235" s="1"/>
      <c r="Q235" s="239"/>
      <c r="R235" s="1"/>
      <c r="S235" s="6" t="s">
        <v>784</v>
      </c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85">
        <v>159</v>
      </c>
      <c r="B236" s="186">
        <v>44140</v>
      </c>
      <c r="C236" s="186"/>
      <c r="D236" s="187" t="s">
        <v>364</v>
      </c>
      <c r="E236" s="188" t="s">
        <v>590</v>
      </c>
      <c r="F236" s="158">
        <v>332.5</v>
      </c>
      <c r="G236" s="188"/>
      <c r="H236" s="188">
        <v>393</v>
      </c>
      <c r="I236" s="190">
        <v>406</v>
      </c>
      <c r="J236" s="160" t="s">
        <v>820</v>
      </c>
      <c r="K236" s="161">
        <f t="shared" si="39"/>
        <v>60.5</v>
      </c>
      <c r="L236" s="162">
        <f t="shared" si="40"/>
        <v>0.18195488721804512</v>
      </c>
      <c r="M236" s="157" t="s">
        <v>593</v>
      </c>
      <c r="N236" s="163">
        <v>44256</v>
      </c>
      <c r="O236" s="1"/>
      <c r="P236" s="1"/>
      <c r="Q236" s="239"/>
      <c r="R236" s="1"/>
      <c r="S236" s="6" t="s">
        <v>784</v>
      </c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85">
        <v>160</v>
      </c>
      <c r="B237" s="186">
        <v>44141</v>
      </c>
      <c r="C237" s="186"/>
      <c r="D237" s="187" t="s">
        <v>488</v>
      </c>
      <c r="E237" s="188" t="s">
        <v>590</v>
      </c>
      <c r="F237" s="158">
        <v>231</v>
      </c>
      <c r="G237" s="188"/>
      <c r="H237" s="188">
        <v>281</v>
      </c>
      <c r="I237" s="190">
        <v>281</v>
      </c>
      <c r="J237" s="160" t="s">
        <v>677</v>
      </c>
      <c r="K237" s="161">
        <f t="shared" si="39"/>
        <v>50</v>
      </c>
      <c r="L237" s="162">
        <f t="shared" si="40"/>
        <v>0.21645021645021645</v>
      </c>
      <c r="M237" s="157" t="s">
        <v>593</v>
      </c>
      <c r="N237" s="163">
        <v>44358</v>
      </c>
      <c r="O237" s="1"/>
      <c r="P237" s="1"/>
      <c r="Q237" s="239"/>
      <c r="R237" s="1"/>
      <c r="S237" s="6" t="s">
        <v>784</v>
      </c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85">
        <v>161</v>
      </c>
      <c r="B238" s="186">
        <v>44187</v>
      </c>
      <c r="C238" s="186"/>
      <c r="D238" s="187" t="s">
        <v>821</v>
      </c>
      <c r="E238" s="188" t="s">
        <v>590</v>
      </c>
      <c r="F238" s="158">
        <v>190</v>
      </c>
      <c r="G238" s="188"/>
      <c r="H238" s="188">
        <v>239</v>
      </c>
      <c r="I238" s="190">
        <v>239</v>
      </c>
      <c r="J238" s="160" t="s">
        <v>822</v>
      </c>
      <c r="K238" s="161">
        <f t="shared" si="39"/>
        <v>49</v>
      </c>
      <c r="L238" s="162">
        <f t="shared" si="40"/>
        <v>0.25789473684210529</v>
      </c>
      <c r="M238" s="157" t="s">
        <v>593</v>
      </c>
      <c r="N238" s="163">
        <v>44844</v>
      </c>
      <c r="O238" s="1"/>
      <c r="P238" s="1"/>
      <c r="Q238" s="239"/>
      <c r="R238" s="1"/>
      <c r="S238" s="6" t="s">
        <v>784</v>
      </c>
    </row>
    <row r="239" spans="1:27" ht="12.75" customHeight="1">
      <c r="A239" s="185">
        <v>162</v>
      </c>
      <c r="B239" s="186">
        <v>44258</v>
      </c>
      <c r="C239" s="186"/>
      <c r="D239" s="187" t="s">
        <v>817</v>
      </c>
      <c r="E239" s="188" t="s">
        <v>590</v>
      </c>
      <c r="F239" s="158">
        <v>495</v>
      </c>
      <c r="G239" s="188"/>
      <c r="H239" s="188">
        <v>595</v>
      </c>
      <c r="I239" s="190">
        <v>590</v>
      </c>
      <c r="J239" s="160" t="s">
        <v>613</v>
      </c>
      <c r="K239" s="161">
        <f t="shared" si="39"/>
        <v>100</v>
      </c>
      <c r="L239" s="162">
        <f t="shared" si="40"/>
        <v>0.20202020202020202</v>
      </c>
      <c r="M239" s="157" t="s">
        <v>593</v>
      </c>
      <c r="N239" s="163">
        <v>44589</v>
      </c>
      <c r="O239" s="1"/>
      <c r="P239" s="1"/>
      <c r="Q239" s="239"/>
      <c r="S239" s="6" t="s">
        <v>784</v>
      </c>
    </row>
    <row r="240" spans="1:27" ht="12.75" customHeight="1">
      <c r="A240" s="185">
        <v>163</v>
      </c>
      <c r="B240" s="186">
        <v>44274</v>
      </c>
      <c r="C240" s="186"/>
      <c r="D240" s="187" t="s">
        <v>364</v>
      </c>
      <c r="E240" s="188" t="s">
        <v>590</v>
      </c>
      <c r="F240" s="158">
        <v>355</v>
      </c>
      <c r="G240" s="188"/>
      <c r="H240" s="188">
        <v>422.5</v>
      </c>
      <c r="I240" s="190">
        <v>420</v>
      </c>
      <c r="J240" s="160" t="s">
        <v>823</v>
      </c>
      <c r="K240" s="161">
        <f t="shared" si="39"/>
        <v>67.5</v>
      </c>
      <c r="L240" s="162">
        <f t="shared" si="40"/>
        <v>0.19014084507042253</v>
      </c>
      <c r="M240" s="157" t="s">
        <v>593</v>
      </c>
      <c r="N240" s="163">
        <v>44361</v>
      </c>
      <c r="O240" s="1"/>
      <c r="S240" s="203" t="s">
        <v>784</v>
      </c>
      <c r="T240" s="1"/>
      <c r="U240" s="1"/>
      <c r="V240" s="1"/>
      <c r="W240" s="1"/>
      <c r="X240" s="1"/>
      <c r="Y240" s="1"/>
      <c r="Z240" s="1"/>
      <c r="AA240" s="1"/>
    </row>
    <row r="241" spans="1:19" ht="12.75" customHeight="1">
      <c r="A241" s="185">
        <v>164</v>
      </c>
      <c r="B241" s="186">
        <v>44295</v>
      </c>
      <c r="C241" s="186"/>
      <c r="D241" s="187" t="s">
        <v>326</v>
      </c>
      <c r="E241" s="188" t="s">
        <v>590</v>
      </c>
      <c r="F241" s="158">
        <v>555</v>
      </c>
      <c r="G241" s="188"/>
      <c r="H241" s="188">
        <v>663</v>
      </c>
      <c r="I241" s="190">
        <v>663</v>
      </c>
      <c r="J241" s="160" t="s">
        <v>824</v>
      </c>
      <c r="K241" s="161">
        <f t="shared" si="39"/>
        <v>108</v>
      </c>
      <c r="L241" s="162">
        <f t="shared" si="40"/>
        <v>0.19459459459459461</v>
      </c>
      <c r="M241" s="157" t="s">
        <v>593</v>
      </c>
      <c r="N241" s="163">
        <v>44321</v>
      </c>
      <c r="O241" s="1"/>
      <c r="P241" s="1"/>
      <c r="Q241" s="239"/>
      <c r="R241" s="1"/>
      <c r="S241" s="203" t="s">
        <v>784</v>
      </c>
    </row>
    <row r="242" spans="1:19" ht="12.75" customHeight="1">
      <c r="A242" s="185">
        <v>165</v>
      </c>
      <c r="B242" s="186">
        <v>44308</v>
      </c>
      <c r="C242" s="186"/>
      <c r="D242" s="187" t="s">
        <v>788</v>
      </c>
      <c r="E242" s="188" t="s">
        <v>590</v>
      </c>
      <c r="F242" s="158">
        <v>126.5</v>
      </c>
      <c r="G242" s="188"/>
      <c r="H242" s="188">
        <v>155</v>
      </c>
      <c r="I242" s="190">
        <v>155</v>
      </c>
      <c r="J242" s="160" t="s">
        <v>677</v>
      </c>
      <c r="K242" s="161">
        <f t="shared" si="39"/>
        <v>28.5</v>
      </c>
      <c r="L242" s="162">
        <f t="shared" si="40"/>
        <v>0.22529644268774704</v>
      </c>
      <c r="M242" s="157" t="s">
        <v>593</v>
      </c>
      <c r="N242" s="163">
        <v>44362</v>
      </c>
      <c r="O242" s="1"/>
      <c r="S242" s="203" t="s">
        <v>784</v>
      </c>
    </row>
    <row r="243" spans="1:19" ht="12.75" customHeight="1">
      <c r="A243" s="164">
        <v>166</v>
      </c>
      <c r="B243" s="195">
        <v>44368</v>
      </c>
      <c r="C243" s="195"/>
      <c r="D243" s="166" t="s">
        <v>825</v>
      </c>
      <c r="E243" s="168" t="s">
        <v>590</v>
      </c>
      <c r="F243" s="196">
        <v>287.5</v>
      </c>
      <c r="G243" s="168"/>
      <c r="H243" s="168">
        <v>245</v>
      </c>
      <c r="I243" s="169">
        <v>344</v>
      </c>
      <c r="J243" s="170" t="s">
        <v>826</v>
      </c>
      <c r="K243" s="171">
        <f t="shared" si="39"/>
        <v>-42.5</v>
      </c>
      <c r="L243" s="172">
        <f t="shared" si="40"/>
        <v>-0.14782608695652175</v>
      </c>
      <c r="M243" s="168" t="s">
        <v>603</v>
      </c>
      <c r="N243" s="165">
        <v>44508</v>
      </c>
      <c r="O243" s="1"/>
      <c r="S243" s="203" t="s">
        <v>784</v>
      </c>
    </row>
    <row r="244" spans="1:19" ht="12.75" customHeight="1">
      <c r="A244" s="185">
        <v>167</v>
      </c>
      <c r="B244" s="186">
        <v>44368</v>
      </c>
      <c r="C244" s="186"/>
      <c r="D244" s="187" t="s">
        <v>488</v>
      </c>
      <c r="E244" s="188" t="s">
        <v>590</v>
      </c>
      <c r="F244" s="158">
        <v>241</v>
      </c>
      <c r="G244" s="188"/>
      <c r="H244" s="188">
        <v>298</v>
      </c>
      <c r="I244" s="190">
        <v>320</v>
      </c>
      <c r="J244" s="160" t="s">
        <v>677</v>
      </c>
      <c r="K244" s="161">
        <f t="shared" si="39"/>
        <v>57</v>
      </c>
      <c r="L244" s="162">
        <f t="shared" si="40"/>
        <v>0.23651452282157676</v>
      </c>
      <c r="M244" s="157" t="s">
        <v>593</v>
      </c>
      <c r="N244" s="163">
        <v>44802</v>
      </c>
      <c r="O244" s="37"/>
      <c r="S244" s="203" t="s">
        <v>784</v>
      </c>
    </row>
    <row r="245" spans="1:19" ht="12.75" customHeight="1">
      <c r="A245" s="185">
        <v>168</v>
      </c>
      <c r="B245" s="186">
        <v>44406</v>
      </c>
      <c r="C245" s="186"/>
      <c r="D245" s="187" t="s">
        <v>788</v>
      </c>
      <c r="E245" s="188" t="s">
        <v>590</v>
      </c>
      <c r="F245" s="158">
        <v>162.5</v>
      </c>
      <c r="G245" s="188"/>
      <c r="H245" s="188">
        <v>200</v>
      </c>
      <c r="I245" s="190">
        <v>200</v>
      </c>
      <c r="J245" s="160" t="s">
        <v>677</v>
      </c>
      <c r="K245" s="161">
        <f t="shared" si="39"/>
        <v>37.5</v>
      </c>
      <c r="L245" s="162">
        <f t="shared" si="40"/>
        <v>0.23076923076923078</v>
      </c>
      <c r="M245" s="157" t="s">
        <v>593</v>
      </c>
      <c r="N245" s="163">
        <v>44802</v>
      </c>
      <c r="O245" s="1"/>
      <c r="S245" s="203" t="s">
        <v>784</v>
      </c>
    </row>
    <row r="246" spans="1:19" ht="12.75" customHeight="1">
      <c r="A246" s="185">
        <v>169</v>
      </c>
      <c r="B246" s="186">
        <v>44462</v>
      </c>
      <c r="C246" s="186"/>
      <c r="D246" s="187" t="s">
        <v>445</v>
      </c>
      <c r="E246" s="188" t="s">
        <v>590</v>
      </c>
      <c r="F246" s="158">
        <v>1235</v>
      </c>
      <c r="G246" s="188"/>
      <c r="H246" s="188">
        <v>1505</v>
      </c>
      <c r="I246" s="190">
        <v>1500</v>
      </c>
      <c r="J246" s="160" t="s">
        <v>677</v>
      </c>
      <c r="K246" s="161">
        <f t="shared" si="39"/>
        <v>270</v>
      </c>
      <c r="L246" s="162">
        <f t="shared" si="40"/>
        <v>0.21862348178137653</v>
      </c>
      <c r="M246" s="157" t="s">
        <v>593</v>
      </c>
      <c r="N246" s="163">
        <v>44564</v>
      </c>
      <c r="O246" s="1"/>
      <c r="S246" s="203" t="s">
        <v>784</v>
      </c>
    </row>
    <row r="247" spans="1:19" ht="12.75" customHeight="1">
      <c r="A247" s="204">
        <v>170</v>
      </c>
      <c r="B247" s="205">
        <v>44480</v>
      </c>
      <c r="C247" s="205"/>
      <c r="D247" s="206" t="s">
        <v>827</v>
      </c>
      <c r="E247" s="207" t="s">
        <v>590</v>
      </c>
      <c r="F247" s="55">
        <v>58.75</v>
      </c>
      <c r="G247" s="207"/>
      <c r="H247" s="208"/>
      <c r="I247" s="51"/>
      <c r="J247" s="209" t="s">
        <v>591</v>
      </c>
      <c r="K247" s="204"/>
      <c r="L247" s="205"/>
      <c r="M247" s="205"/>
      <c r="N247" s="206"/>
      <c r="O247" s="37"/>
      <c r="S247" s="203" t="s">
        <v>784</v>
      </c>
    </row>
    <row r="248" spans="1:19" ht="12.75" customHeight="1">
      <c r="A248" s="154">
        <v>171</v>
      </c>
      <c r="B248" s="155">
        <v>44481</v>
      </c>
      <c r="C248" s="155"/>
      <c r="D248" s="156" t="s">
        <v>278</v>
      </c>
      <c r="E248" s="157" t="s">
        <v>590</v>
      </c>
      <c r="F248" s="158">
        <v>315</v>
      </c>
      <c r="G248" s="157"/>
      <c r="H248" s="157">
        <v>335</v>
      </c>
      <c r="I248" s="159">
        <v>380</v>
      </c>
      <c r="J248" s="160" t="s">
        <v>986</v>
      </c>
      <c r="K248" s="161">
        <f t="shared" ref="K248" si="41">H248-F248</f>
        <v>20</v>
      </c>
      <c r="L248" s="162">
        <f t="shared" ref="L248" si="42">K248/F248</f>
        <v>6.3492063492063489E-2</v>
      </c>
      <c r="M248" s="157" t="s">
        <v>593</v>
      </c>
      <c r="N248" s="163">
        <v>45297</v>
      </c>
      <c r="O248" s="37"/>
      <c r="S248" s="203" t="s">
        <v>784</v>
      </c>
    </row>
    <row r="249" spans="1:19" ht="12.75" customHeight="1">
      <c r="A249" s="154">
        <v>172</v>
      </c>
      <c r="B249" s="155">
        <v>44481</v>
      </c>
      <c r="C249" s="155"/>
      <c r="D249" s="156" t="s">
        <v>828</v>
      </c>
      <c r="E249" s="157" t="s">
        <v>590</v>
      </c>
      <c r="F249" s="158">
        <v>45.5</v>
      </c>
      <c r="G249" s="157"/>
      <c r="H249" s="157">
        <v>56.5</v>
      </c>
      <c r="I249" s="159">
        <v>56</v>
      </c>
      <c r="J249" s="160" t="s">
        <v>677</v>
      </c>
      <c r="K249" s="161">
        <f t="shared" ref="K249:K250" si="43">H249-F249</f>
        <v>11</v>
      </c>
      <c r="L249" s="162">
        <f t="shared" ref="L249:L250" si="44">K249/F249</f>
        <v>0.24175824175824176</v>
      </c>
      <c r="M249" s="157" t="s">
        <v>593</v>
      </c>
      <c r="N249" s="163">
        <v>44881</v>
      </c>
      <c r="O249" s="37"/>
      <c r="S249" s="203"/>
    </row>
    <row r="250" spans="1:19" ht="12.75" customHeight="1">
      <c r="A250" s="154">
        <v>173</v>
      </c>
      <c r="B250" s="155">
        <v>44551</v>
      </c>
      <c r="C250" s="155"/>
      <c r="D250" s="156" t="s">
        <v>131</v>
      </c>
      <c r="E250" s="157" t="s">
        <v>590</v>
      </c>
      <c r="F250" s="158">
        <v>2300</v>
      </c>
      <c r="G250" s="157"/>
      <c r="H250" s="157">
        <f>(2820+2200)/2</f>
        <v>2510</v>
      </c>
      <c r="I250" s="159">
        <v>3000</v>
      </c>
      <c r="J250" s="160" t="s">
        <v>829</v>
      </c>
      <c r="K250" s="161">
        <f t="shared" si="43"/>
        <v>210</v>
      </c>
      <c r="L250" s="162">
        <f t="shared" si="44"/>
        <v>9.1304347826086957E-2</v>
      </c>
      <c r="M250" s="157" t="s">
        <v>593</v>
      </c>
      <c r="N250" s="163">
        <v>44649</v>
      </c>
      <c r="O250" s="1"/>
      <c r="S250" s="203"/>
    </row>
    <row r="251" spans="1:19" ht="12.75" customHeight="1">
      <c r="A251" s="154">
        <v>174</v>
      </c>
      <c r="B251" s="155">
        <v>44606</v>
      </c>
      <c r="C251" s="155"/>
      <c r="D251" s="156" t="s">
        <v>435</v>
      </c>
      <c r="E251" s="157" t="s">
        <v>590</v>
      </c>
      <c r="F251" s="158">
        <v>635</v>
      </c>
      <c r="G251" s="157"/>
      <c r="H251" s="157">
        <v>700</v>
      </c>
      <c r="I251" s="159">
        <v>764</v>
      </c>
      <c r="J251" s="160" t="s">
        <v>863</v>
      </c>
      <c r="K251" s="161">
        <f t="shared" ref="K251" si="45">H251-F251</f>
        <v>65</v>
      </c>
      <c r="L251" s="162">
        <f t="shared" ref="L251" si="46">K251/F251</f>
        <v>0.10236220472440945</v>
      </c>
      <c r="M251" s="157" t="s">
        <v>593</v>
      </c>
      <c r="N251" s="163">
        <v>45159</v>
      </c>
      <c r="O251" s="37"/>
      <c r="S251" s="203"/>
    </row>
    <row r="252" spans="1:19" ht="12.75" customHeight="1">
      <c r="A252" s="154">
        <v>175</v>
      </c>
      <c r="B252" s="155">
        <v>44613</v>
      </c>
      <c r="C252" s="155"/>
      <c r="D252" s="156" t="s">
        <v>445</v>
      </c>
      <c r="E252" s="157" t="s">
        <v>590</v>
      </c>
      <c r="F252" s="158">
        <v>1255</v>
      </c>
      <c r="G252" s="157"/>
      <c r="H252" s="157">
        <v>1515</v>
      </c>
      <c r="I252" s="159">
        <v>1510</v>
      </c>
      <c r="J252" s="160" t="s">
        <v>677</v>
      </c>
      <c r="K252" s="161">
        <f>H252-F252</f>
        <v>260</v>
      </c>
      <c r="L252" s="162">
        <f>K252/F252</f>
        <v>0.20717131474103587</v>
      </c>
      <c r="M252" s="157" t="s">
        <v>593</v>
      </c>
      <c r="N252" s="163">
        <v>44834</v>
      </c>
      <c r="O252" s="37"/>
      <c r="S252" s="203"/>
    </row>
    <row r="253" spans="1:19" ht="12.75" customHeight="1">
      <c r="A253">
        <v>176</v>
      </c>
      <c r="B253" s="211">
        <v>44670</v>
      </c>
      <c r="C253" s="211"/>
      <c r="D253" s="53" t="s">
        <v>551</v>
      </c>
      <c r="E253" s="212" t="s">
        <v>590</v>
      </c>
      <c r="F253" s="51" t="s">
        <v>830</v>
      </c>
      <c r="G253" s="51"/>
      <c r="H253" s="51"/>
      <c r="I253" s="51">
        <v>553</v>
      </c>
      <c r="J253" s="51" t="s">
        <v>591</v>
      </c>
      <c r="K253" s="51"/>
      <c r="L253" s="51"/>
      <c r="M253" s="51"/>
      <c r="N253" s="51"/>
      <c r="O253" s="37"/>
      <c r="S253" s="203"/>
    </row>
    <row r="254" spans="1:19" ht="12.75" customHeight="1">
      <c r="A254" s="185">
        <v>177</v>
      </c>
      <c r="B254" s="186">
        <v>44746</v>
      </c>
      <c r="C254" s="186"/>
      <c r="D254" s="187" t="s">
        <v>831</v>
      </c>
      <c r="E254" s="188" t="s">
        <v>590</v>
      </c>
      <c r="F254" s="188">
        <v>207.5</v>
      </c>
      <c r="G254" s="188"/>
      <c r="H254" s="188">
        <v>254</v>
      </c>
      <c r="I254" s="190">
        <v>254</v>
      </c>
      <c r="J254" s="160" t="s">
        <v>677</v>
      </c>
      <c r="K254" s="161">
        <f t="shared" ref="K254:K256" si="47">H254-F254</f>
        <v>46.5</v>
      </c>
      <c r="L254" s="162">
        <f t="shared" ref="L254:L256" si="48">K254/F254</f>
        <v>0.22409638554216868</v>
      </c>
      <c r="M254" s="157" t="s">
        <v>593</v>
      </c>
      <c r="N254" s="163">
        <v>44792</v>
      </c>
      <c r="O254" s="1"/>
      <c r="S254" s="203"/>
    </row>
    <row r="255" spans="1:19" ht="12.75" customHeight="1">
      <c r="A255" s="185">
        <v>178</v>
      </c>
      <c r="B255" s="186">
        <v>44775</v>
      </c>
      <c r="C255" s="186"/>
      <c r="D255" s="187" t="s">
        <v>490</v>
      </c>
      <c r="E255" s="188" t="s">
        <v>590</v>
      </c>
      <c r="F255" s="188">
        <v>31.25</v>
      </c>
      <c r="G255" s="188"/>
      <c r="H255" s="188">
        <v>38.75</v>
      </c>
      <c r="I255" s="190">
        <v>38</v>
      </c>
      <c r="J255" s="160" t="s">
        <v>677</v>
      </c>
      <c r="K255" s="161">
        <f t="shared" si="47"/>
        <v>7.5</v>
      </c>
      <c r="L255" s="162">
        <f t="shared" si="48"/>
        <v>0.24</v>
      </c>
      <c r="M255" s="157" t="s">
        <v>593</v>
      </c>
      <c r="N255" s="163">
        <v>44844</v>
      </c>
      <c r="O255" s="37"/>
      <c r="S255" s="55"/>
    </row>
    <row r="256" spans="1:19" ht="12.75" customHeight="1">
      <c r="A256" s="185">
        <v>179</v>
      </c>
      <c r="B256" s="186">
        <v>44841</v>
      </c>
      <c r="C256" s="186"/>
      <c r="D256" s="187" t="s">
        <v>832</v>
      </c>
      <c r="E256" s="188" t="s">
        <v>590</v>
      </c>
      <c r="F256" s="158">
        <v>665</v>
      </c>
      <c r="G256" s="188"/>
      <c r="H256" s="188">
        <v>807.5</v>
      </c>
      <c r="I256" s="190">
        <v>840</v>
      </c>
      <c r="J256" s="160" t="s">
        <v>829</v>
      </c>
      <c r="K256" s="161">
        <f t="shared" si="47"/>
        <v>142.5</v>
      </c>
      <c r="L256" s="162">
        <f t="shared" si="48"/>
        <v>0.21428571428571427</v>
      </c>
      <c r="M256" s="157" t="s">
        <v>593</v>
      </c>
      <c r="N256" s="163">
        <v>45097</v>
      </c>
      <c r="O256" s="37"/>
      <c r="S256" s="55"/>
    </row>
    <row r="257" spans="1:39" ht="12.75" customHeight="1">
      <c r="A257" s="185">
        <v>180</v>
      </c>
      <c r="B257" s="186">
        <v>44844</v>
      </c>
      <c r="C257" s="186"/>
      <c r="D257" s="187" t="s">
        <v>437</v>
      </c>
      <c r="E257" s="188" t="s">
        <v>590</v>
      </c>
      <c r="F257" s="158">
        <v>227.5</v>
      </c>
      <c r="G257" s="188"/>
      <c r="H257" s="188">
        <v>270</v>
      </c>
      <c r="I257" s="190">
        <v>291</v>
      </c>
      <c r="J257" s="160" t="s">
        <v>865</v>
      </c>
      <c r="K257" s="161">
        <f t="shared" ref="K257" si="49">H257-F257</f>
        <v>42.5</v>
      </c>
      <c r="L257" s="162">
        <f t="shared" ref="L257" si="50">K257/F257</f>
        <v>0.18681318681318682</v>
      </c>
      <c r="M257" s="157" t="s">
        <v>593</v>
      </c>
      <c r="N257" s="163">
        <v>45160</v>
      </c>
      <c r="O257" s="37"/>
      <c r="R257" s="37"/>
      <c r="S257" s="55"/>
    </row>
    <row r="258" spans="1:39" ht="12.75" customHeight="1">
      <c r="A258" s="185">
        <v>181</v>
      </c>
      <c r="B258" s="186">
        <v>44845</v>
      </c>
      <c r="C258" s="186"/>
      <c r="D258" s="187" t="s">
        <v>435</v>
      </c>
      <c r="E258" s="188" t="s">
        <v>590</v>
      </c>
      <c r="F258" s="158">
        <v>555</v>
      </c>
      <c r="G258" s="188"/>
      <c r="H258" s="188">
        <v>700</v>
      </c>
      <c r="I258" s="190">
        <v>765</v>
      </c>
      <c r="J258" s="160" t="s">
        <v>864</v>
      </c>
      <c r="K258" s="161">
        <f t="shared" ref="K258" si="51">H258-F258</f>
        <v>145</v>
      </c>
      <c r="L258" s="162">
        <f t="shared" ref="L258" si="52">K258/F258</f>
        <v>0.26126126126126126</v>
      </c>
      <c r="M258" s="157" t="s">
        <v>593</v>
      </c>
      <c r="N258" s="163">
        <v>45159</v>
      </c>
      <c r="O258" s="37"/>
      <c r="R258" s="37"/>
      <c r="S258" s="55"/>
    </row>
    <row r="259" spans="1:39" ht="12.75" customHeight="1">
      <c r="A259" s="185">
        <v>182</v>
      </c>
      <c r="B259" s="186">
        <v>44981</v>
      </c>
      <c r="C259" s="186"/>
      <c r="D259" s="187" t="s">
        <v>452</v>
      </c>
      <c r="E259" s="188" t="s">
        <v>590</v>
      </c>
      <c r="F259" s="158">
        <v>1675</v>
      </c>
      <c r="G259" s="188"/>
      <c r="H259" s="188">
        <v>2080</v>
      </c>
      <c r="I259" s="190">
        <v>2080</v>
      </c>
      <c r="J259" s="160" t="s">
        <v>677</v>
      </c>
      <c r="K259" s="161">
        <f>H259-F259</f>
        <v>405</v>
      </c>
      <c r="L259" s="162">
        <f>K259/F259</f>
        <v>0.2417910447761194</v>
      </c>
      <c r="M259" s="157" t="s">
        <v>593</v>
      </c>
      <c r="N259" s="163">
        <v>45119</v>
      </c>
      <c r="O259" s="37"/>
      <c r="S259" s="55" t="s">
        <v>861</v>
      </c>
    </row>
    <row r="260" spans="1:39" ht="12.75" customHeight="1">
      <c r="A260" s="185">
        <v>183</v>
      </c>
      <c r="B260" s="186">
        <v>44986</v>
      </c>
      <c r="C260" s="186"/>
      <c r="D260" s="187" t="s">
        <v>490</v>
      </c>
      <c r="E260" s="188" t="s">
        <v>590</v>
      </c>
      <c r="F260" s="158">
        <v>57.5</v>
      </c>
      <c r="G260" s="188"/>
      <c r="H260" s="188">
        <v>120</v>
      </c>
      <c r="I260" s="190">
        <v>120</v>
      </c>
      <c r="J260" s="160" t="s">
        <v>677</v>
      </c>
      <c r="K260" s="161">
        <f>H260-F260</f>
        <v>62.5</v>
      </c>
      <c r="L260" s="162">
        <f>K260/F260</f>
        <v>1.0869565217391304</v>
      </c>
      <c r="M260" s="157" t="s">
        <v>593</v>
      </c>
      <c r="N260" s="163">
        <v>45049</v>
      </c>
      <c r="O260" s="37"/>
      <c r="S260" s="55" t="s">
        <v>861</v>
      </c>
    </row>
    <row r="261" spans="1:39" ht="12.75" customHeight="1">
      <c r="A261" s="185">
        <v>184</v>
      </c>
      <c r="B261" s="186">
        <v>45008</v>
      </c>
      <c r="C261" s="186"/>
      <c r="D261" s="187" t="s">
        <v>507</v>
      </c>
      <c r="E261" s="188" t="s">
        <v>590</v>
      </c>
      <c r="F261" s="158">
        <v>2765</v>
      </c>
      <c r="G261" s="188"/>
      <c r="H261" s="188">
        <v>3547.5</v>
      </c>
      <c r="I261" s="190">
        <v>3523</v>
      </c>
      <c r="J261" s="160" t="s">
        <v>677</v>
      </c>
      <c r="K261" s="161">
        <f>H261-F261</f>
        <v>782.5</v>
      </c>
      <c r="L261" s="162">
        <f>K261/F261</f>
        <v>0.28300180831826399</v>
      </c>
      <c r="M261" s="157" t="s">
        <v>593</v>
      </c>
      <c r="N261" s="163">
        <v>45177</v>
      </c>
      <c r="O261" s="37"/>
      <c r="S261" s="55" t="s">
        <v>861</v>
      </c>
    </row>
    <row r="262" spans="1:39" ht="12.75" customHeight="1">
      <c r="A262" s="185">
        <v>185</v>
      </c>
      <c r="B262" s="186">
        <v>45027</v>
      </c>
      <c r="C262" s="186"/>
      <c r="D262" s="187" t="s">
        <v>833</v>
      </c>
      <c r="E262" s="188" t="s">
        <v>590</v>
      </c>
      <c r="F262" s="188">
        <v>460</v>
      </c>
      <c r="G262" s="188"/>
      <c r="H262" s="188">
        <v>825</v>
      </c>
      <c r="I262" s="190">
        <v>810</v>
      </c>
      <c r="J262" s="160" t="s">
        <v>677</v>
      </c>
      <c r="K262" s="161">
        <f>H262-F262</f>
        <v>365</v>
      </c>
      <c r="L262" s="162">
        <f>K262/F262</f>
        <v>0.79347826086956519</v>
      </c>
      <c r="M262" s="157" t="s">
        <v>593</v>
      </c>
      <c r="N262" s="163">
        <v>45155</v>
      </c>
      <c r="O262" s="37"/>
      <c r="S262" s="55" t="s">
        <v>861</v>
      </c>
    </row>
    <row r="263" spans="1:39" ht="12.75" customHeight="1">
      <c r="A263" s="210">
        <v>186</v>
      </c>
      <c r="B263" s="211">
        <v>45050</v>
      </c>
      <c r="C263" s="53"/>
      <c r="D263" s="53" t="s">
        <v>42</v>
      </c>
      <c r="E263" s="212" t="s">
        <v>590</v>
      </c>
      <c r="F263" s="51" t="s">
        <v>834</v>
      </c>
      <c r="G263" s="51"/>
      <c r="H263" s="51"/>
      <c r="I263" s="51">
        <v>5040</v>
      </c>
      <c r="J263" s="51" t="s">
        <v>591</v>
      </c>
      <c r="K263" s="51"/>
      <c r="L263" s="51"/>
      <c r="M263" s="51"/>
      <c r="N263" s="51"/>
      <c r="O263" s="37"/>
      <c r="S263" s="55" t="s">
        <v>861</v>
      </c>
    </row>
    <row r="264" spans="1:39" ht="12.75" customHeight="1">
      <c r="A264" s="185">
        <v>187</v>
      </c>
      <c r="B264" s="186">
        <v>45075</v>
      </c>
      <c r="C264" s="186"/>
      <c r="D264" s="187" t="s">
        <v>835</v>
      </c>
      <c r="E264" s="188" t="s">
        <v>590</v>
      </c>
      <c r="F264" s="158">
        <v>585</v>
      </c>
      <c r="G264" s="188"/>
      <c r="H264" s="188">
        <v>732</v>
      </c>
      <c r="I264" s="190">
        <v>732</v>
      </c>
      <c r="J264" s="160" t="s">
        <v>677</v>
      </c>
      <c r="K264" s="161">
        <f>H264-F264</f>
        <v>147</v>
      </c>
      <c r="L264" s="162">
        <f>K264/F264</f>
        <v>0.25128205128205128</v>
      </c>
      <c r="M264" s="157" t="s">
        <v>593</v>
      </c>
      <c r="N264" s="163">
        <v>45152</v>
      </c>
      <c r="O264" s="37"/>
      <c r="R264" s="37"/>
      <c r="S264" s="55" t="s">
        <v>861</v>
      </c>
      <c r="U264" s="37"/>
      <c r="W264" s="37"/>
      <c r="X264" s="55"/>
      <c r="Z264" s="37"/>
      <c r="AB264" s="37"/>
      <c r="AC264" s="55"/>
      <c r="AE264" s="37"/>
      <c r="AG264" s="37"/>
      <c r="AH264" s="55"/>
      <c r="AJ264" s="37"/>
      <c r="AL264" s="37"/>
      <c r="AM264" s="55"/>
    </row>
    <row r="265" spans="1:39" ht="12.75" customHeight="1">
      <c r="A265" s="210">
        <v>188</v>
      </c>
      <c r="B265" s="211">
        <v>45078</v>
      </c>
      <c r="C265" s="53"/>
      <c r="D265" s="53" t="s">
        <v>539</v>
      </c>
      <c r="E265" s="212" t="s">
        <v>590</v>
      </c>
      <c r="F265" s="51" t="s">
        <v>836</v>
      </c>
      <c r="G265" s="51"/>
      <c r="H265" s="51"/>
      <c r="I265" s="51">
        <v>4300</v>
      </c>
      <c r="J265" s="51" t="s">
        <v>591</v>
      </c>
      <c r="K265" s="51"/>
      <c r="L265" s="51"/>
      <c r="M265" s="51"/>
      <c r="N265" s="51"/>
      <c r="O265" s="37"/>
      <c r="R265" s="37"/>
      <c r="S265" s="55" t="s">
        <v>861</v>
      </c>
      <c r="U265" s="37"/>
      <c r="W265" s="37"/>
      <c r="X265" s="55"/>
      <c r="Z265" s="37"/>
      <c r="AB265" s="37"/>
      <c r="AC265" s="55"/>
      <c r="AE265" s="37"/>
      <c r="AG265" s="37"/>
      <c r="AH265" s="55"/>
      <c r="AJ265" s="37"/>
      <c r="AL265" s="37"/>
      <c r="AM265" s="55"/>
    </row>
    <row r="266" spans="1:39" ht="12.75" customHeight="1">
      <c r="A266" s="185">
        <v>189</v>
      </c>
      <c r="B266" s="186">
        <v>45103</v>
      </c>
      <c r="C266" s="186"/>
      <c r="D266" s="187" t="s">
        <v>858</v>
      </c>
      <c r="E266" s="188" t="s">
        <v>590</v>
      </c>
      <c r="F266" s="158">
        <v>282.5</v>
      </c>
      <c r="G266" s="188"/>
      <c r="H266" s="188">
        <v>383</v>
      </c>
      <c r="I266" s="190">
        <v>383</v>
      </c>
      <c r="J266" s="160" t="s">
        <v>677</v>
      </c>
      <c r="K266" s="161">
        <f>H266-F266</f>
        <v>100.5</v>
      </c>
      <c r="L266" s="162">
        <f>K266/F266</f>
        <v>0.35575221238938054</v>
      </c>
      <c r="M266" s="157" t="s">
        <v>593</v>
      </c>
      <c r="N266" s="163">
        <v>45265</v>
      </c>
      <c r="O266" s="37"/>
      <c r="R266" s="37"/>
      <c r="S266" s="55" t="s">
        <v>861</v>
      </c>
      <c r="U266" s="37"/>
      <c r="W266" s="37"/>
      <c r="X266" s="55"/>
      <c r="Z266" s="37"/>
      <c r="AB266" s="37"/>
      <c r="AC266" s="55"/>
      <c r="AE266" s="37"/>
      <c r="AG266" s="37"/>
      <c r="AH266" s="55"/>
      <c r="AJ266" s="37"/>
      <c r="AL266" s="37"/>
      <c r="AM266" s="55"/>
    </row>
    <row r="267" spans="1:39" ht="12.75" customHeight="1">
      <c r="A267" s="185">
        <v>190</v>
      </c>
      <c r="B267" s="186">
        <v>45120</v>
      </c>
      <c r="C267" s="186"/>
      <c r="D267" s="187" t="s">
        <v>538</v>
      </c>
      <c r="E267" s="188" t="s">
        <v>590</v>
      </c>
      <c r="F267" s="158">
        <v>2312.5</v>
      </c>
      <c r="G267" s="188"/>
      <c r="H267" s="188">
        <v>2935</v>
      </c>
      <c r="I267" s="190">
        <v>2935</v>
      </c>
      <c r="J267" s="160" t="s">
        <v>677</v>
      </c>
      <c r="K267" s="161">
        <f>H267-F267</f>
        <v>622.5</v>
      </c>
      <c r="L267" s="162">
        <f>K267/F267</f>
        <v>0.26918918918918922</v>
      </c>
      <c r="M267" s="157" t="s">
        <v>593</v>
      </c>
      <c r="N267" s="163">
        <v>45177</v>
      </c>
      <c r="O267" s="37"/>
      <c r="R267" s="37"/>
      <c r="S267" s="55" t="s">
        <v>861</v>
      </c>
      <c r="U267" s="37"/>
      <c r="W267" s="37"/>
      <c r="X267" s="55"/>
      <c r="Z267" s="37"/>
      <c r="AB267" s="37"/>
      <c r="AC267" s="55"/>
      <c r="AE267" s="37"/>
      <c r="AG267" s="37"/>
      <c r="AH267" s="55"/>
      <c r="AJ267" s="37"/>
      <c r="AL267" s="37"/>
      <c r="AM267" s="55"/>
    </row>
    <row r="268" spans="1:39" ht="12.75" customHeight="1">
      <c r="A268" s="185">
        <v>191</v>
      </c>
      <c r="B268" s="186">
        <v>45125</v>
      </c>
      <c r="C268" s="186"/>
      <c r="D268" s="187" t="s">
        <v>203</v>
      </c>
      <c r="E268" s="188" t="s">
        <v>590</v>
      </c>
      <c r="F268" s="158">
        <v>3980</v>
      </c>
      <c r="G268" s="188"/>
      <c r="H268" s="188">
        <v>4895</v>
      </c>
      <c r="I268" s="190">
        <v>4895</v>
      </c>
      <c r="J268" s="160" t="s">
        <v>677</v>
      </c>
      <c r="K268" s="161">
        <f>H268-F268</f>
        <v>915</v>
      </c>
      <c r="L268" s="162">
        <f>K268/F268</f>
        <v>0.22989949748743718</v>
      </c>
      <c r="M268" s="157" t="s">
        <v>593</v>
      </c>
      <c r="N268" s="163">
        <v>45155</v>
      </c>
      <c r="O268" s="37"/>
      <c r="S268" s="55" t="s">
        <v>861</v>
      </c>
      <c r="U268" s="37"/>
      <c r="X268" s="55"/>
      <c r="Z268" s="37"/>
      <c r="AC268" s="55"/>
      <c r="AE268" s="37"/>
      <c r="AH268" s="55"/>
      <c r="AJ268" s="37"/>
      <c r="AM268" s="55"/>
    </row>
    <row r="269" spans="1:39" ht="12.75" customHeight="1">
      <c r="A269" s="185">
        <v>192</v>
      </c>
      <c r="B269" s="186">
        <v>45145</v>
      </c>
      <c r="C269" s="186"/>
      <c r="D269" s="187" t="s">
        <v>862</v>
      </c>
      <c r="E269" s="188" t="s">
        <v>590</v>
      </c>
      <c r="F269" s="158">
        <v>565</v>
      </c>
      <c r="G269" s="188"/>
      <c r="H269" s="188">
        <v>725</v>
      </c>
      <c r="I269" s="190">
        <v>725</v>
      </c>
      <c r="J269" s="160" t="s">
        <v>677</v>
      </c>
      <c r="K269" s="161">
        <f>H269-F269</f>
        <v>160</v>
      </c>
      <c r="L269" s="162">
        <f>K269/F269</f>
        <v>0.2831858407079646</v>
      </c>
      <c r="M269" s="157" t="s">
        <v>593</v>
      </c>
      <c r="N269" s="163">
        <v>45169</v>
      </c>
      <c r="O269" s="37"/>
      <c r="S269" s="55" t="s">
        <v>861</v>
      </c>
      <c r="U269" s="37"/>
      <c r="X269" s="55"/>
      <c r="Z269" s="37"/>
      <c r="AC269" s="55"/>
      <c r="AE269" s="37"/>
      <c r="AH269" s="55"/>
      <c r="AJ269" s="37"/>
      <c r="AM269" s="55"/>
    </row>
    <row r="270" spans="1:39" ht="12.75" customHeight="1">
      <c r="A270" s="288">
        <v>193</v>
      </c>
      <c r="B270" s="289">
        <v>45167</v>
      </c>
      <c r="C270" s="289"/>
      <c r="D270" s="290" t="s">
        <v>866</v>
      </c>
      <c r="E270" s="291" t="s">
        <v>590</v>
      </c>
      <c r="F270" s="158">
        <v>700</v>
      </c>
      <c r="G270" s="291"/>
      <c r="H270" s="291">
        <v>950</v>
      </c>
      <c r="I270" s="292">
        <v>950</v>
      </c>
      <c r="J270" s="293" t="s">
        <v>677</v>
      </c>
      <c r="K270" s="161">
        <f>H270-F270</f>
        <v>250</v>
      </c>
      <c r="L270" s="162">
        <f>K270/F270</f>
        <v>0.35714285714285715</v>
      </c>
      <c r="M270" s="157" t="s">
        <v>593</v>
      </c>
      <c r="N270" s="163">
        <v>45261</v>
      </c>
      <c r="O270" s="37"/>
      <c r="S270" s="55" t="s">
        <v>861</v>
      </c>
      <c r="U270" s="37"/>
      <c r="X270" s="55"/>
      <c r="Z270" s="37"/>
      <c r="AC270" s="55"/>
      <c r="AE270" s="37"/>
      <c r="AH270" s="55"/>
      <c r="AJ270" s="37"/>
      <c r="AM270" s="55"/>
    </row>
    <row r="271" spans="1:39" ht="12.75" customHeight="1">
      <c r="A271" s="210">
        <v>194</v>
      </c>
      <c r="B271" s="211">
        <v>45184</v>
      </c>
      <c r="C271" s="53"/>
      <c r="D271" s="53" t="s">
        <v>541</v>
      </c>
      <c r="E271" s="212" t="s">
        <v>590</v>
      </c>
      <c r="F271" s="51" t="s">
        <v>868</v>
      </c>
      <c r="G271" s="51"/>
      <c r="H271" s="51"/>
      <c r="I271" s="51">
        <v>480</v>
      </c>
      <c r="J271" s="51" t="s">
        <v>591</v>
      </c>
      <c r="K271" s="51"/>
      <c r="L271" s="51"/>
      <c r="M271" s="51"/>
      <c r="N271" s="51"/>
      <c r="O271" s="37"/>
      <c r="S271" s="55" t="s">
        <v>861</v>
      </c>
      <c r="U271" s="37"/>
      <c r="X271" s="55"/>
      <c r="Z271" s="37"/>
      <c r="AC271" s="55"/>
      <c r="AE271" s="37"/>
      <c r="AH271" s="55"/>
      <c r="AJ271" s="37"/>
      <c r="AM271" s="55"/>
    </row>
    <row r="272" spans="1:39" ht="12.75" customHeight="1">
      <c r="A272" s="210">
        <v>195</v>
      </c>
      <c r="B272" s="211">
        <v>45203</v>
      </c>
      <c r="C272" s="53"/>
      <c r="D272" s="53" t="s">
        <v>176</v>
      </c>
      <c r="E272" s="212" t="s">
        <v>590</v>
      </c>
      <c r="F272" s="51" t="s">
        <v>869</v>
      </c>
      <c r="G272" s="51"/>
      <c r="H272" s="51"/>
      <c r="I272" s="51">
        <v>1198</v>
      </c>
      <c r="J272" s="51" t="s">
        <v>591</v>
      </c>
      <c r="K272" s="51"/>
      <c r="L272" s="51"/>
      <c r="M272" s="51"/>
      <c r="N272" s="51"/>
      <c r="O272" s="37"/>
      <c r="S272" s="55" t="s">
        <v>874</v>
      </c>
      <c r="U272" s="37"/>
      <c r="X272" s="55"/>
      <c r="Z272" s="37"/>
      <c r="AC272" s="55"/>
      <c r="AE272" s="37"/>
      <c r="AH272" s="55"/>
      <c r="AJ272" s="37"/>
      <c r="AM272" s="55"/>
    </row>
    <row r="273" spans="1:39" ht="12.75" customHeight="1">
      <c r="A273" s="210">
        <v>196</v>
      </c>
      <c r="B273" s="211">
        <v>45216</v>
      </c>
      <c r="C273" s="53"/>
      <c r="D273" s="53" t="s">
        <v>107</v>
      </c>
      <c r="E273" s="212" t="s">
        <v>590</v>
      </c>
      <c r="F273" s="51" t="s">
        <v>870</v>
      </c>
      <c r="G273" s="51"/>
      <c r="H273" s="51"/>
      <c r="I273" s="51">
        <v>6870</v>
      </c>
      <c r="J273" s="51" t="s">
        <v>591</v>
      </c>
      <c r="K273" s="51"/>
      <c r="L273" s="51"/>
      <c r="M273" s="51"/>
      <c r="N273" s="51"/>
      <c r="O273" s="37"/>
      <c r="S273" s="55" t="s">
        <v>874</v>
      </c>
      <c r="U273" s="37"/>
      <c r="X273" s="55"/>
      <c r="Z273" s="37"/>
      <c r="AC273" s="55"/>
      <c r="AE273" s="37"/>
      <c r="AH273" s="55"/>
      <c r="AJ273" s="37"/>
      <c r="AM273" s="55"/>
    </row>
    <row r="274" spans="1:39" ht="12.75" customHeight="1">
      <c r="A274" s="288">
        <v>197</v>
      </c>
      <c r="B274" s="289">
        <v>45216</v>
      </c>
      <c r="C274" s="289"/>
      <c r="D274" s="290" t="s">
        <v>871</v>
      </c>
      <c r="E274" s="291" t="s">
        <v>590</v>
      </c>
      <c r="F274" s="158">
        <v>1090</v>
      </c>
      <c r="G274" s="291"/>
      <c r="H274" s="291">
        <v>1415</v>
      </c>
      <c r="I274" s="292">
        <v>1415</v>
      </c>
      <c r="J274" s="293" t="s">
        <v>677</v>
      </c>
      <c r="K274" s="161">
        <f>H274-F274</f>
        <v>325</v>
      </c>
      <c r="L274" s="162">
        <f>K274/F274</f>
        <v>0.29816513761467889</v>
      </c>
      <c r="M274" s="157" t="s">
        <v>593</v>
      </c>
      <c r="N274" s="163">
        <v>45282</v>
      </c>
      <c r="O274" s="37"/>
      <c r="S274" s="55" t="s">
        <v>861</v>
      </c>
      <c r="U274" s="37"/>
      <c r="X274" s="55"/>
      <c r="Z274" s="37"/>
      <c r="AC274" s="55"/>
      <c r="AE274" s="37"/>
      <c r="AH274" s="55"/>
      <c r="AJ274" s="37"/>
      <c r="AM274" s="55"/>
    </row>
    <row r="275" spans="1:39" ht="12.75" customHeight="1">
      <c r="A275" s="288">
        <v>198</v>
      </c>
      <c r="B275" s="289">
        <v>45236</v>
      </c>
      <c r="C275" s="289"/>
      <c r="D275" s="290" t="s">
        <v>876</v>
      </c>
      <c r="E275" s="291" t="s">
        <v>590</v>
      </c>
      <c r="F275" s="158">
        <v>1270</v>
      </c>
      <c r="G275" s="291"/>
      <c r="H275" s="291">
        <v>1613</v>
      </c>
      <c r="I275" s="292">
        <v>1613</v>
      </c>
      <c r="J275" s="293" t="s">
        <v>677</v>
      </c>
      <c r="K275" s="161">
        <f>H275-F275</f>
        <v>343</v>
      </c>
      <c r="L275" s="162">
        <f>K275/F275</f>
        <v>0.27007874015748029</v>
      </c>
      <c r="M275" s="157" t="s">
        <v>593</v>
      </c>
      <c r="N275" s="163">
        <v>45246</v>
      </c>
      <c r="O275" s="37"/>
      <c r="S275" s="55" t="s">
        <v>874</v>
      </c>
      <c r="U275" s="37"/>
      <c r="X275" s="55"/>
      <c r="Z275" s="37"/>
      <c r="AC275" s="55"/>
      <c r="AE275" s="37"/>
      <c r="AH275" s="55"/>
      <c r="AJ275" s="37"/>
      <c r="AM275" s="55"/>
    </row>
    <row r="276" spans="1:39" ht="12.75" customHeight="1">
      <c r="A276" s="210">
        <v>199</v>
      </c>
      <c r="B276" s="211">
        <v>45251</v>
      </c>
      <c r="C276" s="53"/>
      <c r="D276" s="53" t="s">
        <v>880</v>
      </c>
      <c r="E276" s="212" t="s">
        <v>590</v>
      </c>
      <c r="F276" s="51" t="s">
        <v>881</v>
      </c>
      <c r="G276" s="51"/>
      <c r="H276" s="51"/>
      <c r="I276" s="51">
        <v>1490</v>
      </c>
      <c r="J276" s="51" t="s">
        <v>591</v>
      </c>
      <c r="K276" s="51"/>
      <c r="L276" s="51"/>
      <c r="M276" s="51"/>
      <c r="N276" s="51"/>
      <c r="O276" s="37"/>
      <c r="S276" s="55" t="s">
        <v>861</v>
      </c>
      <c r="U276" s="37"/>
      <c r="X276" s="55"/>
      <c r="Z276" s="37"/>
      <c r="AC276" s="55"/>
      <c r="AE276" s="37"/>
      <c r="AH276" s="55"/>
      <c r="AJ276" s="37"/>
      <c r="AM276" s="55"/>
    </row>
    <row r="277" spans="1:39" ht="12.75" customHeight="1">
      <c r="A277" s="210">
        <v>200</v>
      </c>
      <c r="B277" s="211">
        <v>45254</v>
      </c>
      <c r="C277" s="53"/>
      <c r="D277" s="53" t="s">
        <v>876</v>
      </c>
      <c r="E277" s="212" t="s">
        <v>590</v>
      </c>
      <c r="F277" s="51" t="s">
        <v>884</v>
      </c>
      <c r="G277" s="51"/>
      <c r="H277" s="51"/>
      <c r="I277" s="51">
        <v>1806</v>
      </c>
      <c r="J277" s="51" t="s">
        <v>591</v>
      </c>
      <c r="K277" s="51"/>
      <c r="L277" s="51"/>
      <c r="M277" s="51"/>
      <c r="N277" s="51"/>
      <c r="O277" s="37"/>
      <c r="S277" s="55" t="s">
        <v>874</v>
      </c>
      <c r="U277" s="37"/>
      <c r="X277" s="55"/>
      <c r="Z277" s="37"/>
      <c r="AC277" s="55"/>
      <c r="AE277" s="37"/>
      <c r="AH277" s="55"/>
      <c r="AJ277" s="37"/>
      <c r="AM277" s="55"/>
    </row>
    <row r="278" spans="1:39" ht="12.75" customHeight="1">
      <c r="A278" s="210">
        <v>201</v>
      </c>
      <c r="B278" s="211">
        <v>45265</v>
      </c>
      <c r="C278" s="53"/>
      <c r="D278" s="227" t="s">
        <v>542</v>
      </c>
      <c r="E278" s="212" t="s">
        <v>590</v>
      </c>
      <c r="F278" s="51" t="s">
        <v>892</v>
      </c>
      <c r="G278" s="51"/>
      <c r="I278" s="51">
        <v>558</v>
      </c>
      <c r="J278" s="51" t="s">
        <v>591</v>
      </c>
      <c r="K278" s="51"/>
      <c r="L278" s="51"/>
      <c r="M278" s="51"/>
      <c r="N278" s="51"/>
      <c r="O278" s="37"/>
      <c r="S278" s="55" t="s">
        <v>861</v>
      </c>
      <c r="U278" s="37"/>
      <c r="X278" s="55"/>
      <c r="Z278" s="37"/>
      <c r="AC278" s="55"/>
      <c r="AE278" s="37"/>
      <c r="AH278" s="55"/>
      <c r="AJ278" s="37"/>
      <c r="AM278" s="55"/>
    </row>
    <row r="279" spans="1:39" ht="12.75" customHeight="1">
      <c r="A279" s="210">
        <v>202</v>
      </c>
      <c r="B279" s="211">
        <v>45272</v>
      </c>
      <c r="C279" s="53"/>
      <c r="D279" s="53" t="s">
        <v>896</v>
      </c>
      <c r="E279" s="212" t="s">
        <v>590</v>
      </c>
      <c r="F279" s="51" t="s">
        <v>897</v>
      </c>
      <c r="G279" s="51"/>
      <c r="H279" s="51"/>
      <c r="I279" s="51">
        <v>5512</v>
      </c>
      <c r="J279" s="51" t="s">
        <v>591</v>
      </c>
      <c r="K279" s="51"/>
      <c r="L279" s="51"/>
      <c r="M279" s="51"/>
      <c r="N279" s="51"/>
      <c r="O279" s="37"/>
      <c r="S279" s="55" t="s">
        <v>874</v>
      </c>
      <c r="U279" s="37"/>
      <c r="X279" s="55"/>
      <c r="Z279" s="37"/>
      <c r="AC279" s="55"/>
      <c r="AE279" s="37"/>
      <c r="AH279" s="55"/>
      <c r="AJ279" s="37"/>
      <c r="AM279" s="55"/>
    </row>
    <row r="280" spans="1:39" ht="12.75" customHeight="1">
      <c r="A280" s="210">
        <v>203</v>
      </c>
      <c r="B280" s="211">
        <v>45292</v>
      </c>
      <c r="C280" s="53"/>
      <c r="D280" s="53" t="s">
        <v>314</v>
      </c>
      <c r="E280" s="212" t="s">
        <v>590</v>
      </c>
      <c r="F280" s="51" t="s">
        <v>922</v>
      </c>
      <c r="G280" s="51"/>
      <c r="H280" s="51"/>
      <c r="I280" s="51">
        <v>4909</v>
      </c>
      <c r="J280" s="51" t="s">
        <v>591</v>
      </c>
      <c r="K280" s="51"/>
      <c r="L280" s="51"/>
      <c r="M280" s="51"/>
      <c r="N280" s="51"/>
      <c r="O280" s="37"/>
      <c r="S280" s="55"/>
      <c r="U280" s="37"/>
      <c r="X280" s="55"/>
      <c r="Z280" s="37"/>
      <c r="AC280" s="55"/>
      <c r="AE280" s="37"/>
      <c r="AH280" s="55"/>
      <c r="AJ280" s="37"/>
      <c r="AM280" s="55"/>
    </row>
    <row r="281" spans="1:39" ht="12.75" customHeight="1">
      <c r="A281" s="210">
        <v>204</v>
      </c>
      <c r="B281" s="211">
        <v>45294</v>
      </c>
      <c r="C281" s="53"/>
      <c r="D281" s="53" t="s">
        <v>540</v>
      </c>
      <c r="E281" s="212" t="s">
        <v>590</v>
      </c>
      <c r="F281" s="51" t="s">
        <v>939</v>
      </c>
      <c r="G281" s="51"/>
      <c r="H281" s="51"/>
      <c r="I281" s="51">
        <v>1080</v>
      </c>
      <c r="J281" s="51" t="s">
        <v>591</v>
      </c>
      <c r="K281" s="51"/>
      <c r="L281" s="51"/>
      <c r="M281" s="51"/>
      <c r="N281" s="51"/>
      <c r="O281" s="37"/>
      <c r="S281" s="55"/>
      <c r="U281" s="37"/>
      <c r="X281" s="55"/>
      <c r="Z281" s="37"/>
      <c r="AC281" s="55"/>
      <c r="AE281" s="37"/>
      <c r="AH281" s="55"/>
      <c r="AJ281" s="37"/>
      <c r="AM281" s="55"/>
    </row>
    <row r="282" spans="1:39" ht="12.75" customHeight="1">
      <c r="A282" s="53"/>
      <c r="B282" s="53"/>
      <c r="C282" s="53"/>
      <c r="D282" s="53"/>
      <c r="E282" s="53"/>
      <c r="F282" s="51"/>
      <c r="G282" s="51"/>
      <c r="H282" s="51"/>
      <c r="I282" s="51"/>
      <c r="J282" s="31"/>
      <c r="K282" s="51"/>
      <c r="L282" s="51"/>
      <c r="M282" s="51"/>
      <c r="N282" s="53"/>
      <c r="O282" s="37"/>
      <c r="S282" s="55"/>
      <c r="U282" s="37"/>
      <c r="X282" s="55"/>
      <c r="Z282" s="37"/>
      <c r="AC282" s="55"/>
      <c r="AE282" s="37"/>
      <c r="AH282" s="55"/>
      <c r="AJ282" s="37"/>
      <c r="AM282" s="55"/>
    </row>
    <row r="283" spans="1:39" ht="12.75" customHeight="1">
      <c r="B283" s="213" t="s">
        <v>837</v>
      </c>
      <c r="F283" s="55"/>
      <c r="G283" s="55"/>
      <c r="H283" s="55"/>
      <c r="I283" s="55"/>
      <c r="J283" s="37"/>
      <c r="K283" s="55"/>
      <c r="L283" s="55"/>
      <c r="M283" s="55"/>
      <c r="O283" s="37"/>
      <c r="S283" s="55"/>
      <c r="U283" s="37"/>
      <c r="X283" s="55"/>
      <c r="Z283" s="37"/>
      <c r="AC283" s="55"/>
      <c r="AE283" s="37"/>
      <c r="AH283" s="55"/>
      <c r="AJ283" s="37"/>
      <c r="AM283" s="55"/>
    </row>
    <row r="284" spans="1:39" ht="12.75" customHeight="1">
      <c r="A284" s="214"/>
      <c r="F284" s="55"/>
      <c r="G284" s="55"/>
      <c r="H284" s="55"/>
      <c r="I284" s="55"/>
      <c r="J284" s="37"/>
      <c r="K284" s="55"/>
      <c r="L284" s="55"/>
      <c r="M284" s="55"/>
      <c r="O284" s="37"/>
      <c r="S284" s="55"/>
      <c r="U284" s="37"/>
      <c r="X284" s="55"/>
      <c r="Z284" s="37"/>
      <c r="AC284" s="55"/>
      <c r="AE284" s="37"/>
      <c r="AH284" s="55"/>
      <c r="AJ284" s="37"/>
      <c r="AM284" s="55"/>
    </row>
    <row r="285" spans="1:39" ht="12.75" customHeight="1">
      <c r="A285" s="214"/>
      <c r="F285" s="55"/>
      <c r="G285" s="55"/>
      <c r="H285" s="55"/>
      <c r="I285" s="55"/>
      <c r="J285" s="37"/>
      <c r="K285" s="55"/>
      <c r="L285" s="55"/>
      <c r="M285" s="55"/>
      <c r="O285" s="37"/>
      <c r="S285" s="55"/>
    </row>
    <row r="286" spans="1:39" ht="12.75" customHeight="1">
      <c r="A286" s="51"/>
      <c r="F286" s="55"/>
      <c r="G286" s="55"/>
      <c r="H286" s="55"/>
      <c r="I286" s="55"/>
      <c r="J286" s="37"/>
      <c r="K286" s="55"/>
      <c r="L286" s="55"/>
      <c r="M286" s="55"/>
      <c r="O286" s="37"/>
      <c r="S286" s="55"/>
    </row>
    <row r="287" spans="1:39" ht="12.75" customHeight="1">
      <c r="F287" s="55"/>
      <c r="G287" s="55"/>
      <c r="H287" s="55"/>
      <c r="I287" s="55"/>
      <c r="J287" s="37"/>
      <c r="K287" s="55"/>
      <c r="L287" s="55"/>
      <c r="M287" s="55"/>
      <c r="O287" s="37"/>
      <c r="S287" s="55"/>
    </row>
    <row r="288" spans="1:39" ht="12.75" customHeight="1">
      <c r="F288" s="55"/>
      <c r="G288" s="55"/>
      <c r="H288" s="55"/>
      <c r="I288" s="55"/>
      <c r="J288" s="37"/>
      <c r="K288" s="55"/>
      <c r="L288" s="55"/>
      <c r="M288" s="55"/>
      <c r="O288" s="37"/>
      <c r="S288" s="55"/>
    </row>
    <row r="289" spans="6:19" ht="12.75" customHeight="1">
      <c r="F289" s="55"/>
      <c r="G289" s="55"/>
      <c r="H289" s="55"/>
      <c r="I289" s="55"/>
      <c r="J289" s="37"/>
      <c r="K289" s="55"/>
      <c r="L289" s="55"/>
      <c r="M289" s="55"/>
      <c r="O289" s="37"/>
      <c r="S289" s="55"/>
    </row>
    <row r="290" spans="6:19" ht="12.75" customHeight="1">
      <c r="F290" s="55"/>
      <c r="G290" s="55"/>
      <c r="H290" s="55"/>
      <c r="I290" s="55"/>
      <c r="J290" s="37"/>
      <c r="K290" s="55"/>
      <c r="L290" s="55"/>
      <c r="M290" s="55"/>
      <c r="O290" s="37"/>
      <c r="S290" s="55"/>
    </row>
    <row r="291" spans="6:19" ht="12.75" customHeight="1">
      <c r="F291" s="55"/>
      <c r="G291" s="55"/>
      <c r="H291" s="55"/>
      <c r="I291" s="55"/>
      <c r="J291" s="37"/>
      <c r="K291" s="55"/>
      <c r="L291" s="55"/>
      <c r="M291" s="55"/>
      <c r="O291" s="37"/>
      <c r="S291" s="55"/>
    </row>
    <row r="292" spans="6:19" ht="12.75" customHeight="1">
      <c r="F292" s="55"/>
      <c r="G292" s="55"/>
      <c r="H292" s="55"/>
      <c r="I292" s="55"/>
      <c r="J292" s="37"/>
      <c r="K292" s="55"/>
      <c r="L292" s="55"/>
      <c r="M292" s="55"/>
      <c r="O292" s="37"/>
      <c r="S292" s="55"/>
    </row>
    <row r="293" spans="6:19" ht="12.75" customHeight="1">
      <c r="F293" s="55"/>
      <c r="G293" s="55"/>
      <c r="H293" s="55"/>
      <c r="I293" s="55"/>
      <c r="J293" s="37"/>
      <c r="K293" s="55"/>
      <c r="L293" s="55"/>
      <c r="M293" s="55"/>
      <c r="O293" s="37"/>
      <c r="S293" s="55"/>
    </row>
    <row r="294" spans="6:19" ht="12.75" customHeight="1">
      <c r="F294" s="55"/>
      <c r="G294" s="55"/>
      <c r="H294" s="55"/>
      <c r="I294" s="55"/>
      <c r="J294" s="37"/>
      <c r="K294" s="55"/>
      <c r="L294" s="55"/>
      <c r="M294" s="55"/>
      <c r="O294" s="37"/>
      <c r="S294" s="55"/>
    </row>
    <row r="295" spans="6:19" ht="12.75" customHeight="1">
      <c r="F295" s="55"/>
      <c r="G295" s="55"/>
      <c r="H295" s="55"/>
      <c r="I295" s="55"/>
      <c r="J295" s="37"/>
      <c r="K295" s="55"/>
      <c r="L295" s="55"/>
      <c r="M295" s="55"/>
      <c r="O295" s="37"/>
      <c r="S295" s="55"/>
    </row>
    <row r="296" spans="6:19" ht="12.75" customHeight="1">
      <c r="F296" s="55"/>
      <c r="G296" s="55"/>
      <c r="H296" s="55"/>
      <c r="I296" s="55"/>
      <c r="J296" s="37"/>
      <c r="K296" s="55"/>
      <c r="L296" s="55"/>
      <c r="M296" s="55"/>
      <c r="O296" s="37"/>
      <c r="S296" s="55"/>
    </row>
    <row r="297" spans="6:19" ht="12.75" customHeight="1">
      <c r="F297" s="55"/>
      <c r="G297" s="55"/>
      <c r="H297" s="55"/>
      <c r="I297" s="55"/>
      <c r="J297" s="37"/>
      <c r="K297" s="55"/>
      <c r="L297" s="55"/>
      <c r="M297" s="55"/>
      <c r="O297" s="37"/>
      <c r="S297" s="55"/>
    </row>
    <row r="298" spans="6:19" ht="12.75" customHeight="1">
      <c r="F298" s="55"/>
      <c r="G298" s="55"/>
      <c r="H298" s="55"/>
      <c r="I298" s="55"/>
      <c r="J298" s="37"/>
      <c r="K298" s="55"/>
      <c r="L298" s="55"/>
      <c r="M298" s="55"/>
      <c r="O298" s="37"/>
      <c r="S298" s="55"/>
    </row>
    <row r="299" spans="6:19" ht="12.75" customHeight="1">
      <c r="F299" s="55"/>
      <c r="G299" s="55"/>
      <c r="H299" s="55"/>
      <c r="I299" s="55"/>
      <c r="J299" s="37"/>
      <c r="K299" s="55"/>
      <c r="L299" s="55"/>
      <c r="M299" s="55"/>
      <c r="O299" s="37"/>
      <c r="S299" s="55"/>
    </row>
    <row r="300" spans="6:19" ht="12.75" customHeight="1">
      <c r="F300" s="55"/>
      <c r="G300" s="55"/>
      <c r="H300" s="55"/>
      <c r="I300" s="55"/>
      <c r="J300" s="37"/>
      <c r="K300" s="55"/>
      <c r="L300" s="55"/>
      <c r="M300" s="55"/>
      <c r="O300" s="37"/>
      <c r="S300" s="55"/>
    </row>
    <row r="301" spans="6:19" ht="12.75" customHeight="1">
      <c r="F301" s="55"/>
      <c r="G301" s="55"/>
      <c r="H301" s="55"/>
      <c r="I301" s="55"/>
      <c r="J301" s="37"/>
      <c r="K301" s="55"/>
      <c r="L301" s="55"/>
      <c r="M301" s="55"/>
      <c r="O301" s="37"/>
      <c r="S301" s="55"/>
    </row>
    <row r="302" spans="6:19" ht="12.75" customHeight="1">
      <c r="F302" s="55"/>
      <c r="G302" s="55"/>
      <c r="H302" s="55"/>
      <c r="I302" s="55"/>
      <c r="J302" s="37"/>
      <c r="K302" s="55"/>
      <c r="L302" s="55"/>
      <c r="M302" s="55"/>
      <c r="O302" s="37"/>
      <c r="S302" s="55"/>
    </row>
    <row r="303" spans="6:19" ht="12.75" customHeight="1">
      <c r="F303" s="55"/>
      <c r="G303" s="55"/>
      <c r="H303" s="55"/>
      <c r="I303" s="55"/>
      <c r="J303" s="37"/>
      <c r="K303" s="55"/>
      <c r="L303" s="55"/>
      <c r="M303" s="55"/>
      <c r="O303" s="37"/>
      <c r="S303" s="55"/>
    </row>
    <row r="304" spans="6:19" ht="12.75" customHeight="1">
      <c r="F304" s="55"/>
      <c r="G304" s="55"/>
      <c r="H304" s="55"/>
      <c r="I304" s="55"/>
      <c r="J304" s="37"/>
      <c r="K304" s="55"/>
      <c r="L304" s="55"/>
      <c r="M304" s="55"/>
      <c r="O304" s="37"/>
      <c r="S304" s="55"/>
    </row>
    <row r="305" spans="6:19" ht="12.75" customHeight="1">
      <c r="F305" s="55"/>
      <c r="G305" s="55"/>
      <c r="H305" s="55"/>
      <c r="I305" s="55"/>
      <c r="J305" s="37"/>
      <c r="K305" s="55"/>
      <c r="L305" s="55"/>
      <c r="M305" s="55"/>
      <c r="O305" s="37"/>
      <c r="S305" s="55"/>
    </row>
    <row r="306" spans="6:19" ht="12.75" customHeight="1">
      <c r="F306" s="55"/>
      <c r="G306" s="55"/>
      <c r="H306" s="55"/>
      <c r="I306" s="55"/>
      <c r="J306" s="37"/>
      <c r="K306" s="55"/>
      <c r="L306" s="55"/>
      <c r="M306" s="55"/>
      <c r="O306" s="37"/>
      <c r="S306" s="55"/>
    </row>
    <row r="307" spans="6:19" ht="12.75" customHeight="1">
      <c r="F307" s="55"/>
      <c r="G307" s="55"/>
      <c r="H307" s="55"/>
      <c r="I307" s="55"/>
      <c r="J307" s="37"/>
      <c r="K307" s="55"/>
      <c r="L307" s="55"/>
      <c r="M307" s="55"/>
      <c r="O307" s="37"/>
      <c r="S307" s="55"/>
    </row>
    <row r="308" spans="6:19" ht="12.75" customHeight="1">
      <c r="F308" s="55"/>
      <c r="G308" s="55"/>
      <c r="H308" s="55"/>
      <c r="I308" s="55"/>
      <c r="J308" s="37"/>
      <c r="K308" s="55"/>
      <c r="L308" s="55"/>
      <c r="M308" s="55"/>
      <c r="O308" s="37"/>
      <c r="S308" s="55"/>
    </row>
    <row r="309" spans="6:19" ht="12.75" customHeight="1">
      <c r="F309" s="55"/>
      <c r="G309" s="55"/>
      <c r="H309" s="55"/>
      <c r="I309" s="55"/>
      <c r="J309" s="37"/>
      <c r="K309" s="55"/>
      <c r="L309" s="55"/>
      <c r="M309" s="55"/>
      <c r="O309" s="37"/>
      <c r="S309" s="55"/>
    </row>
    <row r="310" spans="6:19" ht="12.75" customHeight="1">
      <c r="F310" s="55"/>
      <c r="G310" s="55"/>
      <c r="H310" s="55"/>
      <c r="I310" s="55"/>
      <c r="J310" s="37"/>
      <c r="K310" s="55"/>
      <c r="L310" s="55"/>
      <c r="M310" s="55"/>
      <c r="O310" s="37"/>
      <c r="S310" s="55"/>
    </row>
    <row r="311" spans="6:19" ht="12.75" customHeight="1">
      <c r="F311" s="55"/>
      <c r="G311" s="55"/>
      <c r="H311" s="55"/>
      <c r="I311" s="55"/>
      <c r="J311" s="37"/>
      <c r="K311" s="55"/>
      <c r="L311" s="55"/>
      <c r="M311" s="55"/>
      <c r="O311" s="37"/>
      <c r="S311" s="55"/>
    </row>
    <row r="312" spans="6:19" ht="12.75" customHeight="1">
      <c r="F312" s="55"/>
      <c r="G312" s="55"/>
      <c r="H312" s="55"/>
      <c r="I312" s="55"/>
      <c r="J312" s="37"/>
      <c r="K312" s="55"/>
      <c r="L312" s="55"/>
      <c r="M312" s="55"/>
      <c r="O312" s="37"/>
      <c r="S312" s="55"/>
    </row>
    <row r="313" spans="6:19" ht="12.75" customHeight="1">
      <c r="F313" s="55"/>
      <c r="G313" s="55"/>
      <c r="H313" s="55"/>
      <c r="I313" s="55"/>
      <c r="J313" s="37"/>
      <c r="K313" s="55"/>
      <c r="L313" s="55"/>
      <c r="M313" s="55"/>
      <c r="O313" s="37"/>
      <c r="S313" s="55"/>
    </row>
    <row r="314" spans="6:19" ht="12.75" customHeight="1">
      <c r="F314" s="55"/>
      <c r="G314" s="55"/>
      <c r="H314" s="55"/>
      <c r="I314" s="55"/>
      <c r="J314" s="37"/>
      <c r="K314" s="55"/>
      <c r="L314" s="55"/>
      <c r="M314" s="55"/>
      <c r="O314" s="37"/>
      <c r="S314" s="55"/>
    </row>
    <row r="315" spans="6:19" ht="12.75" customHeight="1">
      <c r="F315" s="55"/>
      <c r="G315" s="55"/>
      <c r="H315" s="55"/>
      <c r="I315" s="55"/>
      <c r="J315" s="37"/>
      <c r="K315" s="55"/>
      <c r="L315" s="55"/>
      <c r="M315" s="55"/>
      <c r="O315" s="37"/>
      <c r="S315" s="55"/>
    </row>
    <row r="316" spans="6:19" ht="12.75" customHeight="1">
      <c r="F316" s="55"/>
      <c r="G316" s="55"/>
      <c r="H316" s="55"/>
      <c r="I316" s="55"/>
      <c r="J316" s="37"/>
      <c r="K316" s="55"/>
      <c r="L316" s="55"/>
      <c r="M316" s="55"/>
      <c r="O316" s="37"/>
      <c r="S316" s="55"/>
    </row>
    <row r="317" spans="6:19" ht="12.75" customHeight="1">
      <c r="F317" s="55"/>
      <c r="G317" s="55"/>
      <c r="H317" s="55"/>
      <c r="I317" s="55"/>
      <c r="J317" s="37"/>
      <c r="K317" s="55"/>
      <c r="L317" s="55"/>
      <c r="M317" s="55"/>
      <c r="O317" s="37"/>
      <c r="S317" s="55"/>
    </row>
    <row r="318" spans="6:19" ht="12.75" customHeight="1">
      <c r="F318" s="55"/>
      <c r="G318" s="55"/>
      <c r="H318" s="55"/>
      <c r="I318" s="55"/>
      <c r="J318" s="37"/>
      <c r="K318" s="55"/>
      <c r="L318" s="55"/>
      <c r="M318" s="55"/>
      <c r="O318" s="37"/>
      <c r="S318" s="55"/>
    </row>
    <row r="319" spans="6:19" ht="12.75" customHeight="1">
      <c r="F319" s="55"/>
      <c r="G319" s="55"/>
      <c r="H319" s="55"/>
      <c r="I319" s="55"/>
      <c r="J319" s="37"/>
      <c r="K319" s="55"/>
      <c r="L319" s="55"/>
      <c r="M319" s="55"/>
      <c r="O319" s="37"/>
      <c r="S319" s="55"/>
    </row>
    <row r="320" spans="6:19" ht="12.75" customHeight="1">
      <c r="F320" s="55"/>
      <c r="G320" s="55"/>
      <c r="H320" s="55"/>
      <c r="I320" s="55"/>
      <c r="J320" s="37"/>
      <c r="K320" s="55"/>
      <c r="L320" s="55"/>
      <c r="M320" s="55"/>
      <c r="O320" s="37"/>
      <c r="S320" s="55"/>
    </row>
    <row r="321" spans="6:19" ht="12.75" customHeight="1">
      <c r="F321" s="55"/>
      <c r="G321" s="55"/>
      <c r="H321" s="55"/>
      <c r="I321" s="55"/>
      <c r="J321" s="37"/>
      <c r="K321" s="55"/>
      <c r="L321" s="55"/>
      <c r="M321" s="55"/>
      <c r="O321" s="37"/>
      <c r="S321" s="55"/>
    </row>
    <row r="322" spans="6:19" ht="12.75" customHeight="1">
      <c r="F322" s="55"/>
      <c r="G322" s="55"/>
      <c r="H322" s="55"/>
      <c r="I322" s="55"/>
      <c r="J322" s="37"/>
      <c r="K322" s="55"/>
      <c r="L322" s="55"/>
      <c r="M322" s="55"/>
      <c r="O322" s="37"/>
      <c r="S322" s="55"/>
    </row>
    <row r="323" spans="6:19" ht="12.75" customHeight="1">
      <c r="F323" s="55"/>
      <c r="G323" s="55"/>
      <c r="H323" s="55"/>
      <c r="I323" s="55"/>
      <c r="J323" s="37"/>
      <c r="K323" s="55"/>
      <c r="L323" s="55"/>
      <c r="M323" s="55"/>
      <c r="O323" s="37"/>
      <c r="S323" s="55"/>
    </row>
    <row r="324" spans="6:19" ht="12.75" customHeight="1">
      <c r="F324" s="55"/>
      <c r="G324" s="55"/>
      <c r="H324" s="55"/>
      <c r="I324" s="55"/>
      <c r="J324" s="37"/>
      <c r="K324" s="55"/>
      <c r="L324" s="55"/>
      <c r="M324" s="55"/>
      <c r="O324" s="37"/>
      <c r="S324" s="55"/>
    </row>
    <row r="325" spans="6:19" ht="12.75" customHeight="1">
      <c r="F325" s="55"/>
      <c r="G325" s="55"/>
      <c r="H325" s="55"/>
      <c r="I325" s="55"/>
      <c r="J325" s="37"/>
      <c r="K325" s="55"/>
      <c r="L325" s="55"/>
      <c r="M325" s="55"/>
      <c r="O325" s="37"/>
      <c r="S325" s="55"/>
    </row>
    <row r="326" spans="6:19" ht="12.75" customHeight="1">
      <c r="F326" s="55"/>
      <c r="G326" s="55"/>
      <c r="H326" s="55"/>
      <c r="I326" s="55"/>
      <c r="J326" s="37"/>
      <c r="K326" s="55"/>
      <c r="L326" s="55"/>
      <c r="M326" s="55"/>
      <c r="O326" s="37"/>
      <c r="S326" s="55"/>
    </row>
    <row r="327" spans="6:19" ht="12.75" customHeight="1">
      <c r="F327" s="55"/>
      <c r="G327" s="55"/>
      <c r="H327" s="55"/>
      <c r="I327" s="55"/>
      <c r="J327" s="37"/>
      <c r="K327" s="55"/>
      <c r="L327" s="55"/>
      <c r="M327" s="55"/>
      <c r="O327" s="37"/>
      <c r="S327" s="55"/>
    </row>
    <row r="328" spans="6:19" ht="12.75" customHeight="1">
      <c r="F328" s="55"/>
      <c r="G328" s="55"/>
      <c r="H328" s="55"/>
      <c r="I328" s="55"/>
      <c r="J328" s="37"/>
      <c r="K328" s="55"/>
      <c r="L328" s="55"/>
      <c r="M328" s="55"/>
      <c r="O328" s="37"/>
      <c r="S328" s="55"/>
    </row>
    <row r="329" spans="6:19" ht="12.75" customHeight="1">
      <c r="F329" s="55"/>
      <c r="G329" s="55"/>
      <c r="H329" s="55"/>
      <c r="I329" s="55"/>
      <c r="J329" s="37"/>
      <c r="K329" s="55"/>
      <c r="L329" s="55"/>
      <c r="M329" s="55"/>
      <c r="O329" s="37"/>
      <c r="S329" s="55"/>
    </row>
    <row r="330" spans="6:19" ht="12.75" customHeight="1">
      <c r="F330" s="55"/>
      <c r="G330" s="55"/>
      <c r="H330" s="55"/>
      <c r="I330" s="55"/>
      <c r="J330" s="37"/>
      <c r="K330" s="55"/>
      <c r="L330" s="55"/>
      <c r="M330" s="55"/>
      <c r="O330" s="37"/>
      <c r="S330" s="55"/>
    </row>
    <row r="331" spans="6:19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S331" s="55"/>
    </row>
    <row r="332" spans="6:19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S332" s="55"/>
    </row>
    <row r="333" spans="6:19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S333" s="55"/>
    </row>
    <row r="334" spans="6:19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S334" s="55"/>
    </row>
    <row r="335" spans="6:19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S335" s="55"/>
    </row>
    <row r="336" spans="6:19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S336" s="55"/>
    </row>
    <row r="337" spans="6:19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S337" s="55"/>
    </row>
    <row r="338" spans="6:19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S338" s="55"/>
    </row>
    <row r="339" spans="6:19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S339" s="55"/>
    </row>
    <row r="340" spans="6:19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S340" s="55"/>
    </row>
    <row r="341" spans="6:19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S341" s="55"/>
    </row>
    <row r="342" spans="6:19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S342" s="55"/>
    </row>
    <row r="343" spans="6:19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S343" s="55"/>
    </row>
    <row r="344" spans="6:19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S344" s="55"/>
    </row>
    <row r="345" spans="6:19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S345" s="55"/>
    </row>
    <row r="346" spans="6:19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S346" s="55"/>
    </row>
    <row r="347" spans="6:19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6:19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6:19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6:19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6:1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6:1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  <row r="448" spans="6:19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S448" s="55"/>
    </row>
    <row r="449" spans="6:19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S449" s="55"/>
    </row>
    <row r="450" spans="6:19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S450" s="55"/>
    </row>
    <row r="451" spans="6:19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S451" s="55"/>
    </row>
    <row r="452" spans="6:19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S452" s="55"/>
    </row>
    <row r="453" spans="6:19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S453" s="55"/>
    </row>
    <row r="454" spans="6:19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S454" s="55"/>
    </row>
    <row r="455" spans="6:19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S455" s="55"/>
    </row>
    <row r="456" spans="6:19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S456" s="55"/>
    </row>
    <row r="457" spans="6:19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S457" s="55"/>
    </row>
    <row r="458" spans="6:19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S458" s="55"/>
    </row>
    <row r="459" spans="6:19" ht="15" customHeight="1">
      <c r="F459" s="55"/>
      <c r="G459" s="55"/>
      <c r="H459" s="55"/>
      <c r="I459" s="55"/>
      <c r="J459" s="37"/>
      <c r="K459" s="55"/>
      <c r="L459" s="55"/>
      <c r="M459" s="55"/>
      <c r="O459" s="37"/>
      <c r="S459" s="55"/>
    </row>
  </sheetData>
  <autoFilter ref="S1:S282" xr:uid="{00000000-0009-0000-0000-000005000000}"/>
  <mergeCells count="7">
    <mergeCell ref="J52:J53"/>
    <mergeCell ref="A52:A53"/>
    <mergeCell ref="B52:B53"/>
    <mergeCell ref="S52:S53"/>
    <mergeCell ref="M52:M53"/>
    <mergeCell ref="O52:O53"/>
    <mergeCell ref="P52:P53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K5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JITENDRA SINGH</cp:lastModifiedBy>
  <cp:lastPrinted>2023-07-25T18:59:36Z</cp:lastPrinted>
  <dcterms:created xsi:type="dcterms:W3CDTF">2015-06-08T02:34:00Z</dcterms:created>
  <dcterms:modified xsi:type="dcterms:W3CDTF">2024-01-10T19:59:05Z</dcterms:modified>
</cp:coreProperties>
</file>