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3" i="7"/>
  <c r="M83" s="1"/>
  <c r="L66"/>
  <c r="K66"/>
  <c r="M66" s="1"/>
  <c r="L40"/>
  <c r="K40"/>
  <c r="M40" s="1"/>
  <c r="L42"/>
  <c r="K42"/>
  <c r="M42" s="1"/>
  <c r="L35"/>
  <c r="K35"/>
  <c r="M35" l="1"/>
  <c r="K82"/>
  <c r="M82" s="1"/>
  <c r="L64"/>
  <c r="K64"/>
  <c r="L62"/>
  <c r="K62"/>
  <c r="L65"/>
  <c r="K65"/>
  <c r="L29"/>
  <c r="K29"/>
  <c r="M29" s="1"/>
  <c r="L36"/>
  <c r="K36"/>
  <c r="K81"/>
  <c r="M81" s="1"/>
  <c r="L39"/>
  <c r="K39"/>
  <c r="L41"/>
  <c r="K41"/>
  <c r="K80"/>
  <c r="M80" s="1"/>
  <c r="L38"/>
  <c r="K38"/>
  <c r="L61"/>
  <c r="K61"/>
  <c r="L58"/>
  <c r="K58"/>
  <c r="L14"/>
  <c r="K14"/>
  <c r="L11"/>
  <c r="K11"/>
  <c r="L37"/>
  <c r="K37"/>
  <c r="L31"/>
  <c r="K31"/>
  <c r="L60"/>
  <c r="K60"/>
  <c r="M39" l="1"/>
  <c r="M11"/>
  <c r="M36"/>
  <c r="M64"/>
  <c r="M41"/>
  <c r="M37"/>
  <c r="M62"/>
  <c r="M65"/>
  <c r="M31"/>
  <c r="M58"/>
  <c r="M61"/>
  <c r="M38"/>
  <c r="M14"/>
  <c r="M60"/>
  <c r="L59"/>
  <c r="K59"/>
  <c r="L57"/>
  <c r="K57"/>
  <c r="L34"/>
  <c r="K34"/>
  <c r="K74"/>
  <c r="M74" s="1"/>
  <c r="K76"/>
  <c r="M76" s="1"/>
  <c r="K79"/>
  <c r="M79" s="1"/>
  <c r="K78"/>
  <c r="M78" s="1"/>
  <c r="L33"/>
  <c r="K33"/>
  <c r="L55"/>
  <c r="K55"/>
  <c r="M53"/>
  <c r="L53"/>
  <c r="K53"/>
  <c r="M34" l="1"/>
  <c r="M59"/>
  <c r="M57"/>
  <c r="M55"/>
  <c r="M33"/>
  <c r="L28" l="1"/>
  <c r="K28"/>
  <c r="K77"/>
  <c r="M77" s="1"/>
  <c r="L30"/>
  <c r="K30"/>
  <c r="M30" s="1"/>
  <c r="K269"/>
  <c r="L269" s="1"/>
  <c r="L56"/>
  <c r="K56"/>
  <c r="K75"/>
  <c r="M75" s="1"/>
  <c r="L26"/>
  <c r="K26"/>
  <c r="L25"/>
  <c r="K25"/>
  <c r="M25" s="1"/>
  <c r="M28" l="1"/>
  <c r="M56"/>
  <c r="M26"/>
  <c r="L13"/>
  <c r="K13"/>
  <c r="M13" l="1"/>
  <c r="L10" l="1"/>
  <c r="K10"/>
  <c r="M10" l="1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<sst xmlns="http://schemas.openxmlformats.org/spreadsheetml/2006/main" count="7766" uniqueCount="3847">
  <si>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</si>
  <si>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</si>
  <si>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</si>
  <si>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</si>
  <si>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</si>
  <si>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</si>
  <si>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</si>
  <si>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</si>
  <si>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</si>
  <si>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</si>
  <si>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</si>
  <si>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</si>
  <si>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</si>
  <si>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</si>
  <si>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</si>
  <si>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</si>
  <si>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</si>
  <si>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</si>
  <si>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</si>
  <si>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</si>
  <si>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</si>
  <si>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</si>
  <si>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</si>
  <si>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</si>
  <si>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</si>
  <si>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</si>
  <si>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</si>
  <si>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</si>
  <si>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</si>
  <si>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</si>
  <si>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</si>
  <si>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</si>
  <si>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</si>
  <si>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</si>
  <si>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</si>
  <si>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</si>
  <si>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</si>
  <si>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</si>
  <si>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</si>
  <si>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</si>
  <si>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</si>
  <si>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</si>
  <si>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</si>
  <si>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</si>
  <si>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</si>
  <si>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</si>
  <si>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</si>
  <si>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</si>
  <si>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</si>
  <si>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</si>
  <si>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</si>
  <si>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</si>
  <si>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</si>
  <si>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</si>
  <si>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</si>
  <si>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</si>
  <si>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</si>
  <si>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</si>
  <si>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</si>
  <si>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</si>
  <si>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</si>
  <si>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</si>
  <si>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</si>
  <si>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</si>
  <si>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</si>
  <si>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</si>
  <si>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</si>
  <si>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</si>
  <si>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</si>
  <si>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</si>
  <si>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</si>
  <si>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</si>
  <si>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</si>
  <si>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</si>
  <si>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</si>
  <si>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</si>
  <si>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</si>
  <si>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</si>
  <si>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</si>
  <si>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</si>
  <si>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</si>
  <si>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</si>
  <si>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</si>
  <si>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</si>
  <si>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</si>
  <si>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</si>
  <si>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</si>
  <si>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</si>
  <si>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</si>
  <si>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</si>
  <si>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</si>
  <si>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</si>
  <si>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</si>
  <si>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</si>
  <si>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</si>
  <si>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</si>
  <si>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</si>
  <si>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</si>
  <si>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</si>
  <si>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</si>
  <si>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</si>
  <si>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</si>
  <si>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</si>
  <si>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</si>
  <si>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</si>
  <si>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</si>
  <si>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</si>
  <si>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</si>
  <si>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</si>
  <si>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</si>
  <si>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</si>
  <si>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</si>
  <si>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</si>
  <si>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</si>
  <si>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</si>
  <si>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</si>
  <si>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</si>
  <si>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</si>
  <si>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</si>
  <si>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</si>
  <si>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</si>
  <si>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</si>
  <si>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</si>
  <si>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</si>
  <si>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</si>
  <si>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</si>
  <si>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</si>
  <si>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</si>
  <si>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</si>
  <si>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</si>
  <si>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</si>
  <si>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</si>
  <si>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</si>
  <si>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</si>
  <si>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</si>
  <si>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</si>
  <si>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</si>
  <si>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</si>
  <si>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</si>
  <si>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</si>
  <si>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</si>
  <si>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</si>
  <si>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</si>
  <si>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</si>
  <si>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</si>
  <si>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</si>
  <si>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</si>
  <si>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</si>
  <si>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</si>
  <si>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</si>
  <si>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</si>
  <si>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</si>
  <si>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</si>
  <si>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</si>
  <si>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</si>
  <si>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</si>
  <si>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</si>
  <si>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</si>
  <si>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</si>
  <si>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</si>
  <si>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</si>
  <si>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</si>
  <si>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</si>
  <si>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</si>
  <si>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</si>
  <si>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</si>
  <si>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</si>
  <si>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</si>
  <si>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</si>
  <si>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</si>
  <si>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</si>
  <si>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</si>
  <si>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</si>
  <si>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</si>
  <si>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</si>
  <si>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</si>
  <si>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</si>
  <si>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</si>
  <si>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</si>
  <si>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</si>
  <si>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</si>
  <si>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</si>
  <si>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</si>
  <si>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</si>
  <si>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</si>
  <si>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</si>
  <si>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</si>
  <si>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</si>
  <si>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</si>
  <si>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</si>
  <si>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</si>
  <si>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</si>
  <si>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</si>
  <si>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</si>
  <si>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</si>
  <si>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</si>
  <si>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</si>
  <si>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</si>
  <si>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</si>
  <si>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</si>
  <si>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</si>
  <si>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</si>
  <si>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</si>
  <si>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</si>
  <si>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</si>
  <si>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</si>
  <si>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</si>
  <si>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</si>
  <si>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</si>
  <si>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</si>
  <si>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</si>
  <si>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</si>
  <si>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</si>
  <si>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</si>
  <si>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</si>
  <si>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</si>
  <si>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</si>
  <si>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</si>
  <si>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</si>
  <si>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</si>
  <si>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</si>
  <si>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</si>
  <si>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</si>
  <si>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</si>
  <si>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</si>
  <si>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</si>
  <si>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</si>
  <si>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</si>
  <si>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</si>
  <si>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</si>
  <si>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</si>
  <si>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</si>
  <si>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</si>
  <si>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</si>
  <si>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</si>
  <si>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</si>
  <si>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</si>
  <si>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</si>
  <si>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</si>
  <si>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</si>
  <si>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</si>
  <si>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</si>
  <si>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</si>
  <si>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</si>
  <si>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</si>
  <si>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</si>
  <si>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</si>
  <si>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</si>
  <si>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</si>
  <si>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</si>
  <si>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</si>
  <si>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</si>
  <si>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</si>
  <si>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</si>
  <si>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</si>
  <si>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</si>
  <si>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</si>
  <si>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</si>
  <si>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</si>
  <si>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</si>
  <si>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</si>
  <si>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</si>
  <si>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</si>
  <si>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</si>
  <si>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</si>
  <si>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</si>
  <si>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</si>
  <si>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</si>
  <si>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</si>
  <si>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</si>
  <si>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</si>
  <si>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</si>
  <si>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</si>
  <si>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</si>
  <si>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</si>
  <si>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</si>
  <si>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</si>
  <si>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</si>
  <si>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</si>
  <si>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</si>
  <si>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</si>
  <si>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</si>
  <si>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</si>
  <si>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</si>
  <si>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</si>
  <si>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</si>
  <si>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</si>
  <si>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</si>
  <si>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</si>
  <si>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</si>
  <si>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</si>
  <si>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</si>
  <si>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</si>
  <si>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</si>
  <si>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</si>
  <si>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</si>
  <si>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</si>
  <si>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</si>
  <si>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</si>
  <si>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</si>
  <si>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</si>
  <si>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</si>
  <si>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</si>
  <si>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</si>
  <si>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</si>
  <si>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</si>
  <si>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</si>
  <si>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</si>
  <si>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</si>
  <si>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</si>
  <si>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</si>
  <si>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</si>
  <si>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</si>
  <si>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</si>
  <si>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</si>
  <si>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</si>
  <si>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</si>
  <si>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</si>
  <si>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</si>
  <si>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</si>
  <si>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</si>
  <si>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</si>
  <si>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</si>
  <si>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</si>
  <si>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</si>
  <si>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</si>
  <si>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</si>
  <si>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</si>
  <si>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</si>
  <si>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</si>
  <si>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</si>
  <si>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</si>
  <si>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</si>
  <si>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</si>
  <si>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</si>
  <si>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</si>
  <si>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</si>
  <si>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</si>
  <si>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</si>
  <si>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</si>
  <si>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</si>
  <si>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</si>
  <si>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</si>
  <si>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</si>
  <si>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</si>
  <si>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</si>
  <si>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</si>
  <si>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</si>
  <si>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</si>
  <si>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</si>
  <si>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</si>
  <si>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</si>
  <si>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</si>
  <si>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</si>
  <si>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</si>
  <si>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</si>
  <si>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</si>
  <si>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</si>
  <si>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</si>
  <si>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</si>
  <si>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</si>
  <si>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</si>
  <si>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</si>
  <si>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</si>
  <si>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</si>
  <si>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</si>
  <si>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</si>
  <si>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</si>
  <si>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</si>
  <si>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</si>
  <si>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</si>
  <si>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</si>
  <si>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</si>
  <si>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</si>
  <si>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</si>
  <si>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</si>
  <si>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</si>
  <si>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</si>
  <si>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</si>
  <si>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</si>
  <si>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</si>
  <si>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</si>
  <si>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</si>
  <si>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</si>
  <si>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</si>
  <si>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</si>
  <si>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</si>
  <si>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</si>
  <si>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</si>
  <si>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</si>
  <si>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</si>
  <si>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</si>
  <si>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</si>
  <si>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</si>
  <si>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</si>
  <si>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</si>
  <si>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</si>
  <si>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</si>
  <si>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</si>
  <si>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</si>
  <si>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</si>
  <si>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</si>
  <si>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</si>
  <si>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</si>
  <si>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</si>
  <si>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</si>
  <si>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</si>
  <si>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</si>
  <si>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</si>
  <si>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</si>
  <si>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</si>
  <si>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</si>
  <si>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</si>
  <si>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</si>
  <si>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</si>
  <si>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</si>
  <si>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</si>
  <si>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</si>
  <si>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</si>
  <si>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</si>
  <si>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</si>
  <si>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</si>
  <si>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</si>
  <si>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</si>
  <si>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</si>
  <si>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</si>
  <si>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</si>
  <si>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</si>
  <si>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</si>
  <si>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</si>
  <si>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</si>
  <si>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</si>
  <si>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</si>
  <si>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</si>
  <si>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</si>
  <si>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</si>
  <si>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</si>
  <si>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</si>
  <si>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</si>
  <si>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</si>
  <si>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</si>
  <si>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</si>
  <si>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</si>
  <si>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</si>
  <si>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</si>
  <si>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</si>
  <si>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</si>
  <si>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</si>
  <si>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</si>
  <si>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</si>
  <si>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</si>
  <si>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</si>
  <si>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</si>
  <si>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</si>
  <si>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</si>
  <si>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</si>
  <si>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</si>
  <si>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</si>
  <si>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</si>
  <si>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</si>
  <si>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</si>
  <si>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</si>
  <si>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</si>
  <si>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</si>
  <si>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</si>
  <si>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</si>
  <si>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</si>
  <si>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</si>
  <si>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</si>
  <si>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</si>
  <si>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</si>
  <si>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</si>
  <si>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</si>
  <si>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</si>
  <si>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</si>
  <si>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</si>
  <si>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</si>
  <si>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</si>
  <si>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</si>
  <si>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</si>
  <si>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</si>
  <si>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</si>
  <si>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</si>
  <si>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</si>
  <si>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</si>
  <si>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</si>
  <si>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</si>
  <si>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</si>
  <si>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</si>
  <si>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</si>
  <si>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</si>
  <si>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</si>
  <si>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</si>
  <si>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</si>
  <si>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</si>
  <si>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</si>
  <si>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</si>
  <si>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</si>
  <si>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</si>
  <si>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</si>
  <si>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</si>
  <si>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</si>
  <si>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</si>
  <si>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</si>
  <si>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</si>
  <si>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</si>
  <si>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</si>
  <si>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</si>
  <si>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</si>
  <si>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</si>
  <si>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</si>
  <si>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</si>
  <si>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</si>
  <si>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</si>
  <si>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</si>
  <si>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</si>
  <si>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</si>
  <si>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</si>
  <si>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</si>
  <si>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</si>
  <si>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</si>
  <si>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</si>
  <si>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</si>
  <si>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</si>
  <si>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</si>
  <si>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</si>
  <si>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</si>
  <si>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</si>
  <si>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</si>
  <si>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</si>
  <si>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</si>
  <si>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</si>
  <si>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</si>
  <si>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</si>
  <si>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</si>
  <si>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</si>
  <si>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</si>
  <si>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</si>
  <si>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</si>
  <si>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</si>
  <si>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</si>
  <si>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</si>
  <si>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</si>
  <si>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</si>
  <si>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</si>
  <si>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</si>
  <si>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</si>
  <si>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</si>
  <si>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</si>
  <si>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</si>
  <si>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</si>
  <si>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</si>
  <si>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</si>
  <si>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</si>
  <si>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</si>
  <si>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</si>
  <si>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</si>
  <si>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</si>
  <si>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</si>
  <si>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</si>
  <si>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</si>
  <si>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</si>
  <si>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</si>
  <si>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</si>
  <si>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</si>
  <si>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</si>
  <si>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</si>
  <si>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</si>
  <si>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</si>
  <si>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</si>
  <si>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</si>
  <si>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</si>
  <si>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</si>
  <si>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</si>
  <si>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</si>
  <si>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</si>
  <si>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</si>
  <si>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</si>
  <si>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</si>
  <si>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</si>
  <si>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</si>
  <si>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</si>
  <si>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</si>
  <si>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</si>
  <si>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</si>
  <si>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</si>
  <si>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</si>
  <si>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</si>
  <si>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</si>
  <si>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</si>
  <si>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</si>
  <si>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</si>
  <si>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</si>
  <si>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</si>
  <si>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</si>
  <si>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</si>
  <si>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</si>
  <si>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</si>
  <si>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</si>
  <si>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</si>
  <si>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</si>
  <si>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</si>
  <si>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</si>
  <si>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</si>
  <si>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</si>
  <si>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</si>
  <si>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</si>
  <si>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</si>
  <si>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</si>
  <si>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</si>
  <si>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</si>
  <si>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</si>
  <si>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</si>
  <si>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</si>
  <si>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</si>
  <si>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</si>
  <si>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</si>
  <si>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</si>
  <si>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</si>
  <si>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</si>
  <si>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</si>
  <si>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</si>
  <si>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</si>
  <si>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</si>
  <si>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</si>
  <si>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</si>
  <si>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</si>
  <si>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</si>
  <si>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</si>
  <si>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</si>
  <si>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</si>
  <si>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</si>
  <si>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</si>
  <si>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</si>
  <si>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</si>
  <si>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</si>
  <si>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</si>
  <si>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</si>
  <si>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</si>
  <si>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</si>
  <si>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</si>
  <si>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</si>
  <si>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</si>
  <si>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</si>
  <si>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</si>
  <si>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</si>
  <si>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</si>
  <si>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</si>
  <si>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</si>
  <si>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</si>
  <si>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</si>
  <si>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</si>
  <si>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</si>
  <si>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</si>
  <si>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</si>
  <si>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</si>
  <si>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</si>
  <si>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</si>
  <si>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</si>
  <si>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</si>
  <si>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</si>
  <si>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</si>
  <si>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</si>
  <si>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</si>
  <si>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</si>
  <si>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</si>
  <si>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</si>
  <si>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</si>
  <si>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</si>
  <si>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</si>
  <si>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</si>
  <si>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</si>
  <si>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</si>
  <si>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</si>
  <si>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</si>
  <si>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</si>
  <si>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</si>
  <si>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</si>
  <si>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</si>
  <si>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</si>
  <si>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</si>
  <si>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</si>
  <si>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</si>
  <si>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</si>
  <si>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</si>
  <si>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</si>
  <si>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</si>
  <si>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</si>
  <si>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</si>
  <si>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</si>
  <si>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</si>
  <si>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</si>
  <si>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</si>
  <si>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</si>
  <si>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</si>
  <si>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</si>
  <si>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</si>
  <si>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</si>
  <si>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</si>
  <si>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</si>
  <si>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</si>
  <si>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</si>
  <si>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</si>
  <si>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</si>
  <si>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</si>
  <si>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</si>
  <si>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</si>
  <si>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</si>
  <si>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</si>
  <si>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</si>
  <si>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</si>
  <si>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</si>
  <si>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</si>
  <si>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</si>
  <si>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</si>
  <si>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</si>
  <si>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</si>
  <si>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</si>
  <si>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</si>
  <si>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</si>
  <si>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</si>
  <si>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</si>
  <si>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</si>
  <si>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</si>
  <si>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</si>
  <si>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</si>
  <si>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</si>
  <si>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</si>
  <si>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</si>
  <si>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</si>
  <si>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</si>
  <si>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</si>
  <si>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</si>
  <si>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</si>
  <si>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</si>
  <si>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</si>
  <si>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</si>
  <si>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</si>
  <si>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</si>
  <si>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</si>
  <si>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</si>
  <si>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</si>
  <si>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</si>
  <si>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</si>
  <si>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</si>
  <si>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</si>
  <si>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</si>
  <si>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</si>
  <si>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</si>
  <si>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</si>
  <si>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</si>
  <si>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</si>
  <si>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</si>
  <si>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</si>
  <si>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</si>
  <si>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</si>
  <si>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</si>
  <si>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</si>
  <si>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</si>
  <si>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</si>
  <si>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</si>
  <si>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</si>
  <si>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</si>
  <si>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</si>
  <si>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</si>
  <si>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</si>
  <si>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</si>
  <si>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</si>
  <si>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</si>
  <si>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</si>
  <si>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</si>
  <si>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</si>
  <si>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</si>
  <si>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</si>
  <si>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</si>
  <si>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</si>
  <si>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</si>
  <si>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</si>
  <si>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</si>
  <si>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</si>
  <si>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</si>
  <si>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</si>
  <si>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</si>
  <si>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</si>
  <si>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</si>
  <si>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</si>
  <si>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</si>
  <si>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</si>
  <si>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</si>
  <si>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</si>
  <si>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</si>
  <si>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</si>
  <si>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</si>
  <si>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</si>
  <si>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</si>
  <si>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</si>
  <si>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</si>
  <si>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</si>
  <si>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</si>
  <si>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</si>
  <si>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</si>
  <si>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</si>
  <si>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</si>
  <si>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</si>
  <si>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</si>
  <si>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</si>
  <si>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</si>
  <si>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</si>
  <si>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</si>
  <si>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</si>
  <si>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</si>
  <si>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</si>
  <si>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</si>
  <si>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</si>
  <si>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</si>
  <si>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</si>
  <si>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</si>
  <si>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</si>
  <si>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</si>
  <si>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</si>
  <si>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</si>
  <si>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</si>
  <si>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</si>
  <si>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</si>
  <si>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</si>
  <si>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</si>
  <si>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</si>
  <si>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</si>
  <si>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</si>
  <si>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</si>
  <si>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</si>
  <si>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</si>
  <si>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</si>
  <si>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</si>
  <si>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</si>
  <si>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</si>
  <si>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</si>
  <si>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</si>
  <si>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</si>
  <si>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</si>
  <si>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</si>
  <si>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</si>
  <si>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</si>
  <si>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</si>
  <si>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</si>
  <si>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</si>
  <si>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</si>
  <si>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</si>
  <si>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</si>
  <si>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</si>
  <si>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</si>
  <si>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</si>
  <si>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</si>
  <si>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</si>
  <si>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</si>
  <si>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</si>
  <si>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</si>
  <si>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</si>
  <si>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</si>
  <si>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</si>
  <si>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</si>
  <si>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</si>
  <si>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</si>
  <si>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</si>
  <si>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</si>
  <si>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</si>
  <si>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</si>
  <si>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</si>
  <si>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</si>
  <si>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</si>
  <si>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</si>
  <si>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</si>
  <si>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</si>
  <si>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</si>
  <si>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</si>
  <si>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</si>
  <si>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</si>
  <si>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</si>
  <si>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</si>
  <si>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</si>
  <si>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</si>
  <si>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</si>
  <si>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</si>
  <si>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</si>
  <si>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</si>
  <si>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</si>
  <si>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</si>
  <si>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</si>
  <si>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</si>
  <si>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</si>
  <si>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</si>
  <si>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</si>
  <si>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</si>
  <si>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</si>
  <si>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</si>
  <si>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</si>
  <si>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</si>
  <si>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</si>
  <si>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</si>
  <si>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</si>
  <si>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</si>
  <si>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</si>
  <si>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</si>
  <si>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</si>
  <si>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</si>
  <si>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</si>
  <si>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</si>
  <si>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</si>
  <si>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</si>
  <si>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</si>
  <si>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</si>
  <si>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</si>
  <si>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</si>
  <si>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</si>
  <si>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</si>
  <si>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</si>
  <si>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</si>
  <si>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</si>
  <si>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</si>
  <si>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</si>
  <si>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</si>
  <si>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</si>
  <si>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</si>
  <si>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</si>
  <si>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</si>
  <si>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</si>
  <si>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</si>
  <si>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</si>
  <si>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</si>
  <si>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</si>
  <si>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</si>
  <si>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</si>
  <si>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</si>
  <si>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</si>
  <si>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</si>
  <si>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</si>
  <si>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</si>
  <si>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</si>
  <si>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</si>
  <si>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</si>
  <si>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</si>
  <si>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</si>
  <si>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</si>
  <si>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</si>
  <si>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</si>
  <si>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</si>
  <si>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</si>
  <si>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</si>
  <si>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</si>
  <si>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</si>
  <si>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</si>
  <si>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</si>
  <si>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</si>
  <si>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</si>
  <si>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</si>
  <si>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</si>
  <si>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</si>
  <si>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</si>
  <si>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</si>
  <si>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</si>
  <si>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</si>
  <si>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</si>
  <si>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</si>
  <si>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</si>
  <si>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</si>
  <si>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</si>
  <si>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</si>
  <si>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</si>
  <si>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</si>
  <si>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</si>
  <si>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</si>
  <si>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</si>
  <si>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</si>
  <si>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</si>
  <si>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</si>
  <si>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</si>
  <si>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</si>
  <si>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</si>
  <si>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</si>
  <si>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</si>
  <si>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</si>
  <si>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</si>
  <si>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</si>
  <si>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</si>
  <si>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</si>
  <si>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</si>
  <si>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</si>
  <si>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</si>
  <si>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</si>
  <si>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</si>
  <si>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</si>
  <si>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</si>
  <si>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</si>
  <si>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</si>
  <si>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</si>
  <si>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</si>
  <si>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</si>
  <si>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</si>
  <si>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</si>
  <si>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</si>
  <si>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</si>
  <si>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</si>
  <si>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</si>
  <si>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</si>
  <si>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</si>
  <si>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</si>
  <si>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</si>
  <si>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</si>
  <si>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</si>
  <si>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</si>
  <si>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</si>
  <si>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</si>
  <si>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</si>
  <si>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</si>
  <si>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</si>
  <si>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</si>
  <si>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</si>
  <si>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</si>
  <si>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</si>
  <si>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</si>
  <si>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</si>
  <si>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</si>
  <si>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</si>
  <si>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</si>
  <si>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</si>
  <si>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</si>
  <si>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</si>
  <si>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</si>
  <si>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</si>
  <si>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</si>
  <si>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</si>
  <si>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</si>
  <si>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</si>
  <si>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</si>
  <si>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</si>
  <si>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</si>
  <si>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</si>
  <si>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</si>
  <si>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</si>
  <si>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</si>
  <si>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</si>
  <si>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</si>
  <si>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</si>
  <si>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</si>
  <si>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</si>
  <si>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</si>
  <si>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</si>
  <si>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</si>
  <si>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</si>
  <si>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</si>
  <si>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</si>
  <si>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</si>
  <si>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</si>
  <si>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</si>
  <si>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</si>
  <si>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</si>
  <si>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</si>
  <si>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</si>
  <si>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</si>
  <si>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</si>
  <si>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</si>
  <si>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</si>
  <si>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</si>
  <si>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</si>
  <si>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</si>
  <si>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</si>
  <si>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</si>
  <si>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</si>
  <si>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</si>
  <si>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</si>
  <si>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</si>
  <si>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</si>
  <si>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</si>
  <si>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</si>
  <si>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</si>
  <si>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</si>
  <si>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</si>
  <si>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</si>
  <si>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</si>
  <si>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</si>
  <si>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</si>
  <si>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</si>
  <si>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</si>
  <si>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</si>
  <si>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</si>
  <si>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</si>
  <si>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</si>
  <si>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</si>
  <si>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</si>
  <si>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</si>
  <si>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</si>
  <si>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</si>
  <si>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</si>
  <si>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</si>
  <si>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</si>
  <si>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</si>
  <si>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</si>
  <si>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</si>
  <si>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</si>
  <si>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</si>
  <si>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</si>
  <si>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</si>
  <si>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</si>
  <si>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</si>
  <si>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</si>
  <si>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</si>
  <si>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</si>
  <si>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</si>
  <si>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</si>
  <si>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</si>
  <si>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</si>
  <si>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</si>
  <si>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</si>
  <si>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</si>
  <si>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</si>
  <si>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</si>
  <si>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</si>
  <si>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</si>
  <si>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</si>
  <si>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</si>
  <si>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</si>
  <si>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</si>
  <si>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</si>
  <si>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</si>
  <si>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</si>
  <si>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</si>
  <si>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</si>
  <si>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</si>
  <si>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</si>
  <si>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</si>
  <si>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</si>
  <si>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</si>
  <si>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</si>
  <si>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</si>
  <si>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</si>
  <si>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</si>
  <si>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</si>
  <si>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</si>
  <si>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</si>
  <si>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</si>
  <si>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</si>
  <si>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</si>
  <si>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</si>
  <si>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</si>
  <si>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</si>
  <si>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</si>
  <si>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</si>
  <si>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</si>
  <si>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</si>
  <si>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</si>
  <si>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</si>
  <si>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</si>
  <si>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</si>
  <si>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</si>
  <si>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</si>
  <si>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</si>
  <si>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</si>
  <si>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</si>
  <si>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</si>
  <si>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</si>
  <si>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</si>
  <si>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</si>
  <si>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</si>
  <si>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</si>
  <si>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</si>
  <si>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</si>
  <si>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</si>
  <si>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</si>
  <si>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</si>
  <si>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</si>
  <si>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</si>
  <si>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</si>
  <si>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</si>
  <si>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</si>
  <si>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</si>
  <si>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</si>
  <si>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</si>
  <si>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</si>
  <si>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</si>
  <si>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</si>
  <si>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</si>
  <si>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</si>
  <si>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</si>
  <si>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</si>
  <si>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</si>
  <si>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</si>
  <si>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</si>
  <si>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</si>
  <si>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</si>
  <si>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</si>
  <si>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</si>
  <si>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</si>
  <si>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</si>
  <si>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</si>
  <si>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</si>
  <si>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</si>
  <si>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</si>
  <si>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</si>
  <si>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</si>
  <si>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</si>
  <si>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</si>
  <si>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</si>
  <si>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</si>
  <si>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</si>
  <si>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</si>
  <si>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</si>
  <si>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</si>
  <si>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</si>
  <si>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</si>
  <si>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</si>
  <si>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</si>
  <si>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</si>
  <si>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</si>
  <si>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</si>
  <si>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</si>
  <si>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</si>
  <si>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</si>
  <si>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</si>
  <si>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</si>
  <si>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</si>
  <si>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</si>
  <si>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</si>
  <si>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</si>
  <si>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</si>
  <si>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</si>
  <si>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</si>
  <si>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</si>
  <si>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</si>
  <si>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</si>
  <si>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</si>
  <si>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</si>
  <si>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</si>
  <si>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</si>
  <si>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</si>
  <si>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</si>
  <si>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</si>
  <si>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</si>
  <si>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</si>
  <si>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</si>
  <si>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</si>
  <si>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</si>
  <si>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</si>
  <si>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</si>
  <si>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</si>
  <si>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</si>
  <si>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</si>
  <si>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</si>
  <si>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</si>
  <si>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</si>
  <si>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</si>
  <si>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</si>
  <si>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</si>
  <si>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</si>
  <si>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</si>
  <si>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</si>
  <si>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</si>
  <si>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</si>
  <si>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</si>
  <si>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</si>
  <si>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</si>
  <si>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</si>
  <si>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</si>
  <si>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</si>
  <si>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</si>
  <si>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</si>
  <si>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</si>
  <si>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</si>
  <si>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</si>
  <si>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</si>
  <si>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</si>
  <si>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</si>
  <si>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</si>
  <si>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</si>
  <si>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</si>
  <si>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</si>
  <si>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</si>
  <si>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</si>
  <si>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</si>
  <si>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</si>
  <si>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</si>
  <si>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</si>
  <si>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</si>
  <si>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</si>
  <si>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</si>
  <si>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</si>
  <si>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</si>
  <si>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</si>
  <si>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</si>
  <si>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</si>
  <si>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</si>
  <si>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</si>
  <si>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</si>
  <si>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</si>
  <si>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</si>
  <si>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</si>
  <si>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</si>
  <si>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</si>
  <si>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</si>
  <si>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</si>
  <si>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</si>
  <si>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</si>
  <si>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</si>
  <si>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</si>
  <si>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</si>
  <si>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</si>
  <si>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</si>
  <si>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</si>
  <si>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</si>
  <si>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</si>
  <si>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</si>
  <si>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</si>
  <si>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</si>
  <si>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</si>
  <si>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</si>
  <si>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</si>
  <si>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</si>
  <si>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</si>
  <si>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</si>
  <si>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</si>
  <si>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</si>
  <si>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</si>
  <si>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</si>
  <si>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</si>
  <si>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</si>
  <si>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</si>
  <si>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</si>
  <si>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</si>
  <si>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</si>
  <si>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</si>
  <si>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</si>
  <si>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</si>
  <si>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</si>
  <si>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</si>
  <si>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</si>
  <si>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</si>
  <si>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</si>
  <si>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</si>
  <si>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</si>
  <si>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</si>
  <si>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</si>
  <si>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</si>
  <si>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</si>
  <si>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</si>
  <si>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</si>
  <si>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</si>
  <si>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</si>
  <si>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</si>
  <si>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</si>
  <si>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</si>
  <si>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</si>
  <si>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</si>
  <si>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</si>
  <si>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</si>
  <si>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</si>
  <si>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</si>
  <si>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</si>
  <si>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</si>
  <si>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</si>
  <si>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</si>
  <si>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</si>
  <si>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</si>
  <si>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</si>
  <si>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</si>
  <si>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</si>
  <si>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</si>
  <si>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</si>
  <si>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</si>
  <si>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</si>
  <si>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</si>
  <si>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</si>
  <si>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</si>
  <si>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</si>
  <si>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</si>
  <si>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</si>
  <si>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</si>
  <si>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</si>
  <si>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</si>
  <si>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</si>
  <si>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</si>
  <si>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</si>
  <si>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</si>
  <si>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</si>
  <si>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</si>
  <si>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</si>
  <si>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</si>
  <si>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</si>
  <si>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</si>
  <si>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</si>
  <si>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</si>
  <si>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</si>
  <si>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</si>
  <si>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</si>
  <si>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</si>
  <si>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</si>
  <si>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</si>
  <si>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</si>
  <si>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</si>
  <si>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</si>
  <si>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</si>
  <si>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</si>
  <si>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</si>
  <si>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</si>
  <si>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</si>
  <si>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</si>
  <si>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</si>
  <si>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</si>
  <si>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</si>
  <si>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</si>
  <si>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</si>
  <si>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</si>
  <si>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</si>
  <si>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</si>
  <si>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</si>
  <si>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</si>
  <si>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</si>
  <si>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</si>
  <si>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</si>
  <si>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</si>
  <si>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</si>
  <si>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</si>
  <si>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</si>
  <si>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</si>
  <si>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</si>
  <si>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</si>
  <si>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</si>
  <si>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</si>
  <si>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</si>
  <si>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</si>
  <si>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</si>
  <si>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</si>
  <si>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</si>
  <si>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</si>
  <si>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</si>
  <si>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</si>
  <si>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</si>
  <si>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</si>
  <si>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</si>
  <si>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</si>
  <si>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</si>
  <si>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</si>
  <si>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</si>
  <si>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</si>
  <si>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</si>
  <si>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</si>
  <si>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</si>
  <si>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</si>
  <si>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</si>
  <si>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</si>
  <si>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</si>
  <si>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</si>
  <si>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</si>
  <si>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</si>
  <si>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</si>
  <si>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</si>
  <si>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</si>
  <si>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</si>
  <si>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</si>
  <si>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</si>
  <si>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</si>
  <si>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</si>
  <si>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</si>
  <si>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</si>
  <si>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</si>
  <si>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</si>
  <si>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</si>
  <si>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</si>
  <si>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</si>
  <si>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</si>
  <si>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</si>
  <si>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</si>
  <si>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</si>
  <si>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</si>
  <si>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</si>
  <si>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</si>
  <si>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</si>
  <si>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</si>
  <si>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</si>
  <si>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</si>
  <si>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</si>
  <si>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</si>
  <si>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</si>
  <si>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</si>
  <si>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</si>
  <si>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</si>
  <si>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</si>
  <si>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</si>
  <si>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</si>
  <si>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</si>
  <si>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</si>
  <si>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</si>
  <si>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</si>
  <si>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</si>
  <si>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</si>
  <si>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</si>
  <si>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</si>
  <si>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</si>
  <si>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</si>
  <si>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</si>
  <si>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</si>
  <si>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</si>
  <si>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</si>
  <si>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</si>
  <si>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</si>
  <si>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</si>
  <si>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</si>
  <si>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</si>
  <si>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</si>
  <si>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</si>
  <si>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</si>
  <si>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</si>
  <si>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</si>
  <si>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</si>
  <si>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</si>
  <si>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</si>
  <si>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</si>
  <si>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</si>
  <si>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</si>
  <si>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</si>
  <si>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</si>
  <si>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</si>
  <si>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</si>
  <si>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</si>
  <si>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</si>
  <si>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</si>
  <si>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</si>
  <si>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</si>
  <si>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</si>
  <si>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</si>
  <si>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</si>
  <si>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</si>
  <si>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</si>
  <si>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</si>
  <si>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</si>
  <si>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</si>
  <si>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</si>
  <si>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</si>
  <si>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</si>
  <si>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</si>
  <si>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</si>
  <si>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</si>
  <si>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</si>
  <si>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</si>
  <si>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</si>
  <si>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</si>
  <si>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</si>
  <si>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</si>
  <si>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</si>
  <si>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</si>
  <si>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</si>
  <si>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</si>
  <si>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</si>
  <si>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</si>
  <si>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</si>
  <si>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</si>
  <si>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</si>
  <si>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</si>
  <si>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</si>
  <si>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</si>
  <si>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</si>
  <si>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</si>
  <si>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</si>
  <si>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</si>
  <si>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</si>
  <si>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</si>
  <si>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</si>
  <si>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</si>
  <si>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</si>
  <si>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</si>
  <si>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</si>
  <si>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</si>
  <si>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</si>
  <si>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</si>
  <si>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</si>
  <si>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</si>
  <si>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</si>
  <si>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</si>
  <si>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</si>
  <si>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</si>
  <si>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</si>
  <si>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</si>
  <si>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</si>
  <si>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</si>
  <si>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</si>
  <si>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</si>
  <si>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</si>
  <si>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</si>
  <si>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</si>
  <si>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</si>
  <si>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</si>
  <si>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</si>
  <si>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</si>
  <si>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</si>
  <si>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</si>
  <si>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</si>
  <si>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</si>
  <si>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</si>
  <si>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</si>
  <si>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</si>
  <si>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</si>
  <si>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</si>
  <si>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</si>
  <si>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</si>
  <si>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</si>
  <si>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</si>
  <si>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</si>
  <si>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</si>
  <si>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</si>
  <si>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</si>
  <si>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</si>
  <si>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</si>
  <si>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</si>
  <si>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</si>
  <si>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</si>
  <si>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</si>
  <si>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</si>
  <si>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</si>
  <si>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</si>
  <si>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</si>
  <si>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</si>
  <si>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</si>
  <si>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</si>
  <si>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</si>
  <si>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</si>
  <si>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</si>
  <si>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</si>
  <si>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</si>
  <si>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</si>
  <si>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</si>
  <si>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</si>
  <si>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</si>
  <si>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</si>
  <si>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</si>
  <si>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</si>
  <si>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</si>
  <si>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</si>
  <si>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</si>
  <si>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</si>
  <si>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</si>
  <si>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</si>
  <si>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</si>
  <si>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</si>
  <si>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</si>
  <si>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</si>
  <si>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</si>
  <si>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</si>
  <si>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</si>
  <si>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</si>
  <si>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</si>
  <si>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</si>
  <si>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</si>
  <si>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</si>
  <si>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</si>
  <si>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</si>
  <si>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</si>
  <si>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</si>
  <si>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</si>
  <si>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</si>
  <si>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</si>
  <si>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</si>
  <si>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</si>
  <si>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</si>
  <si>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</si>
  <si>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</si>
  <si>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</si>
  <si>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</si>
  <si>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</si>
  <si>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</si>
  <si>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</si>
  <si>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</si>
  <si>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</si>
  <si>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</si>
  <si>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</si>
  <si>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</si>
  <si>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</si>
  <si>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</si>
  <si>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</si>
  <si>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</si>
  <si>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</si>
  <si>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</si>
  <si>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</si>
  <si>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</si>
  <si>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</si>
  <si>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</si>
  <si>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</si>
  <si>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</si>
  <si>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</si>
  <si>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</si>
  <si>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</si>
  <si>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</si>
  <si>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</si>
  <si>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</si>
  <si>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</si>
  <si>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</si>
  <si>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</si>
  <si>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</si>
  <si>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</si>
  <si>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</si>
  <si>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</si>
  <si>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</si>
  <si>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</si>
  <si>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</si>
  <si>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</si>
  <si>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</si>
  <si>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</si>
  <si>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</si>
  <si>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</si>
  <si>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</si>
  <si>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</si>
  <si>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</si>
  <si>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</si>
  <si>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</si>
  <si>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</si>
  <si>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</si>
  <si>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</si>
  <si>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</si>
  <si>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</si>
  <si>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</si>
  <si>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</si>
  <si>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</si>
  <si>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</si>
  <si>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</si>
  <si>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</si>
  <si>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</si>
  <si>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</si>
  <si>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</si>
  <si>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</si>
  <si>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</si>
  <si>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</si>
  <si>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</si>
  <si>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</si>
  <si>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</si>
  <si>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</si>
  <si>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</si>
  <si>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</si>
  <si>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</si>
  <si>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</si>
  <si>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</si>
  <si>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</si>
  <si>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</si>
  <si>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</si>
  <si>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</si>
  <si>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</si>
  <si>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</si>
  <si>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</si>
  <si>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</si>
  <si>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</si>
  <si>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</si>
  <si>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</si>
  <si>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</si>
  <si>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</si>
  <si>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</si>
  <si>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</si>
  <si>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</si>
  <si>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</si>
  <si>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</si>
  <si>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</si>
  <si>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</si>
  <si>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</si>
  <si>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</si>
  <si>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</si>
  <si>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</si>
  <si>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</si>
  <si>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</si>
  <si>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</si>
  <si>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</si>
  <si>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</si>
  <si>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</si>
  <si>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</si>
  <si>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</si>
  <si>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</si>
  <si>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</si>
  <si>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</si>
  <si>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</si>
  <si>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</si>
  <si>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</si>
  <si>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</si>
  <si>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</si>
  <si>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</si>
  <si>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</si>
  <si>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</si>
  <si>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</si>
  <si>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</si>
  <si>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</si>
  <si>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</si>
  <si>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</si>
  <si>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</si>
  <si>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</si>
  <si>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</si>
  <si>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</si>
  <si>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</si>
  <si>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</si>
  <si>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</si>
  <si>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</si>
  <si>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</si>
  <si>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</si>
  <si>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</si>
  <si>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</si>
  <si>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</si>
  <si>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</si>
  <si>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</si>
  <si>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</si>
  <si>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</si>
  <si>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</si>
  <si>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</si>
  <si>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</si>
  <si>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</si>
  <si>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</si>
  <si>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</si>
  <si>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</si>
  <si>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</si>
  <si>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</si>
  <si>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</si>
  <si>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</si>
  <si>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</si>
  <si>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</si>
  <si>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</si>
  <si>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</si>
  <si>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</si>
  <si>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</si>
  <si>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</si>
  <si>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</si>
  <si>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</si>
  <si>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</si>
  <si>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</si>
  <si>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</si>
  <si>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</si>
  <si>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</si>
  <si>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</si>
  <si>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</si>
  <si>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</si>
  <si>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</si>
  <si>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</si>
  <si>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</si>
  <si>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</si>
  <si>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</si>
  <si>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</si>
  <si>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</si>
  <si>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</si>
  <si>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</si>
  <si>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</si>
  <si>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</si>
  <si>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</si>
  <si>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</si>
  <si>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</si>
  <si>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</si>
  <si>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</si>
  <si>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</si>
  <si>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</si>
  <si>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</si>
  <si>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</si>
  <si>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</si>
  <si>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</si>
  <si>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</si>
  <si>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</si>
  <si>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</si>
  <si>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</si>
  <si>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</si>
  <si>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</si>
  <si>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</si>
  <si>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</si>
  <si>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</si>
  <si>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</si>
  <si>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</si>
  <si>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</si>
  <si>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</si>
  <si>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</si>
  <si>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</si>
  <si>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</si>
  <si>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</si>
  <si>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</si>
  <si>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</si>
  <si>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</si>
  <si>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</si>
  <si>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</si>
  <si>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</si>
  <si>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</si>
  <si>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</si>
  <si>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</si>
  <si>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</si>
  <si>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</si>
  <si>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</si>
  <si>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</si>
  <si>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</si>
  <si>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</si>
  <si>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</si>
  <si>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</si>
  <si>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</si>
  <si>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</si>
  <si>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</si>
  <si>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</si>
  <si>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</si>
  <si>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</si>
  <si>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</si>
  <si>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</si>
  <si>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</si>
  <si>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</si>
  <si>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</si>
  <si>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</si>
  <si>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</si>
  <si>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</si>
  <si>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</si>
  <si>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</si>
  <si>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</si>
  <si>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</si>
  <si>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</si>
  <si>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</si>
  <si>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</si>
  <si>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</si>
  <si>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</si>
  <si>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</si>
  <si>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</si>
  <si>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</si>
  <si>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</si>
  <si>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</si>
  <si>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</si>
  <si>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</si>
  <si>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</si>
  <si>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</si>
  <si>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</si>
  <si>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</si>
  <si>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</si>
  <si>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</si>
  <si>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</si>
  <si>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</si>
  <si>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</si>
  <si>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</si>
  <si>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</si>
  <si>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</si>
  <si>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</si>
  <si>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</si>
  <si>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</si>
  <si>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</si>
  <si>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</si>
  <si>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</si>
  <si>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</si>
  <si>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</si>
  <si>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</si>
  <si>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</si>
  <si>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</si>
  <si>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</si>
  <si>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</si>
  <si>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</si>
  <si>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</si>
  <si>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</si>
  <si>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</si>
  <si>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</si>
  <si>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</si>
  <si>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</si>
  <si>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</si>
  <si>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</si>
  <si>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</si>
  <si>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</si>
  <si>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</si>
  <si>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</si>
  <si>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</si>
  <si>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</si>
  <si>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</si>
  <si>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</si>
  <si>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</si>
  <si>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</si>
  <si>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</si>
  <si>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</si>
  <si>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</si>
  <si>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</si>
  <si>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</si>
  <si>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</si>
  <si>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</si>
  <si>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</si>
  <si>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</si>
  <si>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</si>
  <si>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</si>
  <si>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</si>
  <si>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</si>
  <si>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</si>
  <si>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</si>
  <si>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</si>
  <si>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</si>
  <si>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</si>
  <si>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</si>
  <si>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</si>
  <si>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</si>
  <si>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</si>
  <si>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</si>
  <si>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</si>
  <si>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</si>
  <si>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</si>
  <si>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</si>
  <si>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</si>
  <si>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</si>
  <si>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</si>
  <si>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</si>
  <si>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</si>
  <si>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</si>
  <si>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</si>
  <si>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</si>
  <si>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</si>
  <si>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</si>
  <si>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</si>
  <si>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</si>
  <si>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</si>
  <si>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</si>
  <si>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</si>
  <si>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</si>
  <si>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</si>
  <si>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</si>
  <si>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</si>
  <si>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</si>
  <si>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</si>
  <si>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</si>
  <si>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</si>
  <si>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</si>
  <si>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</si>
  <si>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</si>
  <si>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</si>
  <si>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</si>
  <si>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</si>
  <si>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</si>
  <si>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</si>
  <si>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</si>
  <si>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</si>
  <si>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</si>
  <si>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</si>
  <si>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</si>
  <si>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</si>
  <si>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</si>
  <si>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</si>
  <si>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</si>
  <si>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</si>
  <si>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</si>
  <si>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</si>
  <si>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</si>
  <si>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</si>
  <si>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</si>
  <si>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</si>
  <si>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</si>
  <si>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</si>
  <si>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</si>
  <si>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</si>
  <si>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</si>
  <si>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</si>
  <si>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</si>
  <si>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</si>
  <si>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</si>
  <si>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</si>
  <si>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</si>
  <si>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</si>
  <si>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</si>
  <si>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</si>
  <si>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</si>
  <si>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</si>
  <si>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</si>
  <si>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</si>
  <si>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</si>
  <si>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</si>
  <si>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</si>
  <si>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</si>
  <si>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</si>
  <si>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</si>
  <si>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</si>
  <si>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</si>
  <si>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</si>
  <si>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</si>
  <si>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</si>
  <si>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</si>
  <si>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</si>
  <si>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</si>
  <si>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</si>
  <si>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</si>
  <si>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</si>
  <si>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</si>
  <si>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</si>
  <si>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</si>
  <si>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</si>
  <si>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</si>
  <si>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</si>
  <si>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</si>
  <si>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</si>
  <si>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</si>
  <si>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</si>
  <si>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</si>
  <si>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</si>
  <si>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</si>
  <si>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</si>
  <si>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</si>
  <si>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</si>
  <si>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</si>
  <si>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</si>
  <si>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</si>
  <si>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</si>
  <si>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</si>
  <si>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</si>
  <si>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</si>
  <si>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</si>
  <si>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</si>
  <si>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</si>
  <si>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</si>
  <si>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</si>
  <si>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</si>
  <si>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</si>
  <si>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</si>
  <si>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</si>
  <si>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</si>
  <si>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</si>
  <si>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</si>
  <si>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</si>
  <si>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</si>
  <si>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</si>
  <si>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</si>
  <si>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</si>
  <si>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</si>
  <si>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</si>
  <si>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</si>
  <si>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</si>
  <si>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</si>
  <si>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</si>
  <si>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</si>
  <si>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</si>
  <si>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</si>
  <si>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</si>
  <si>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</si>
  <si>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</si>
  <si>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</si>
  <si>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</si>
  <si>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</si>
  <si>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</si>
  <si>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</si>
  <si>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</si>
  <si>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</si>
  <si>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</si>
  <si>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</si>
  <si>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</si>
  <si>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</si>
  <si>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</si>
  <si>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</si>
  <si>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</si>
  <si>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</si>
  <si>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</si>
  <si>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</si>
  <si>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</si>
  <si>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</si>
  <si>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</si>
  <si>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</si>
  <si>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</si>
  <si>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</si>
  <si>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</si>
  <si>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</si>
  <si>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</si>
  <si>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</si>
  <si>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</si>
  <si>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</si>
  <si>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</si>
  <si>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</si>
  <si>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</si>
  <si>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</si>
  <si>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</si>
  <si>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</si>
  <si>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</si>
  <si>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</si>
  <si>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</si>
  <si>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</si>
  <si>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</si>
  <si>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</si>
  <si>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</si>
  <si>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</si>
  <si>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</si>
  <si>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</si>
  <si>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</si>
  <si>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</si>
  <si>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</si>
  <si>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</si>
  <si>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</si>
  <si>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</si>
  <si>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</si>
  <si>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</si>
  <si>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</si>
  <si>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</si>
  <si>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</si>
  <si>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</si>
  <si>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</si>
  <si>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</si>
  <si>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</si>
  <si>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</si>
  <si>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</si>
  <si>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</si>
  <si>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</si>
  <si>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</si>
  <si>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</si>
  <si>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</si>
  <si>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</si>
  <si>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</si>
  <si>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</si>
  <si>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</si>
  <si>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</si>
  <si>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</si>
  <si>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</si>
  <si>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</si>
  <si>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</si>
  <si>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</si>
  <si>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</si>
  <si>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</si>
  <si>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</si>
  <si>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</si>
  <si>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</si>
  <si>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</si>
  <si>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</si>
  <si>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</si>
  <si>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</si>
  <si>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</si>
  <si>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</si>
  <si>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</si>
  <si>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</si>
  <si>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</si>
  <si>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</si>
  <si>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</si>
  <si>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</si>
  <si>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</si>
  <si>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</si>
  <si>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</si>
  <si>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</si>
  <si>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</si>
  <si>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</si>
  <si>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</si>
  <si>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</si>
  <si>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</si>
  <si>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</si>
  <si>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</si>
  <si>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</si>
  <si>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</si>
  <si>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</si>
  <si>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</si>
  <si>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</si>
  <si>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</si>
  <si>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</si>
  <si>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</si>
  <si>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</si>
  <si>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</si>
  <si>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</si>
  <si>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</si>
  <si>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</si>
  <si>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</si>
  <si>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</si>
  <si>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</si>
  <si>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</si>
  <si>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</si>
  <si>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</si>
  <si>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</si>
  <si>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</si>
  <si>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</si>
  <si>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</si>
  <si>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</si>
  <si>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</si>
  <si>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</si>
  <si>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</si>
  <si>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</si>
  <si>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</si>
  <si>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</si>
  <si>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</si>
  <si>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</si>
  <si>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</si>
  <si>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</si>
  <si>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</si>
  <si>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</si>
  <si>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</si>
  <si>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</si>
  <si>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</si>
  <si>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</si>
  <si>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</si>
  <si>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</si>
  <si>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</si>
  <si>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</si>
  <si>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</si>
  <si>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</si>
  <si>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</si>
  <si>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</si>
  <si>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</si>
  <si>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</si>
  <si>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</si>
  <si>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</si>
  <si>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</si>
  <si>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</si>
  <si>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</si>
  <si>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</si>
  <si>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</si>
  <si>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</si>
  <si>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</si>
  <si>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</si>
  <si>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</si>
  <si>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</si>
  <si>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</si>
  <si>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</si>
  <si>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</si>
  <si>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</si>
  <si>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</si>
  <si>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</si>
  <si>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</si>
  <si>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</si>
  <si>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</si>
  <si>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</si>
  <si>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</si>
  <si>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</si>
  <si>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</si>
  <si>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</si>
  <si>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</si>
  <si>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</si>
  <si>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</si>
  <si>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</si>
  <si>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</si>
  <si>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</si>
  <si>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</si>
  <si>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</si>
  <si>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</si>
  <si>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</si>
  <si>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</si>
  <si>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</si>
  <si>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</si>
  <si>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</si>
  <si>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</si>
  <si>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</si>
  <si>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</si>
  <si>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</si>
  <si>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</si>
  <si>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</si>
  <si>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</si>
  <si>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</si>
  <si>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</si>
  <si>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</si>
  <si>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</si>
  <si>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</si>
  <si>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</si>
  <si>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</si>
  <si>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</si>
  <si>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</si>
  <si>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</si>
  <si>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</si>
  <si>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</si>
  <si>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</si>
  <si>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</si>
  <si>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</si>
  <si>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</si>
  <si>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</si>
  <si>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</si>
  <si>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</si>
  <si>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</si>
  <si>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</si>
  <si>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</si>
  <si>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</si>
  <si>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</si>
  <si>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</si>
  <si>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</si>
  <si>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</si>
  <si>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</si>
  <si>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</si>
  <si>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</si>
  <si>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</si>
  <si>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</si>
  <si>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</si>
  <si>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</si>
  <si>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</si>
  <si>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</si>
  <si>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</si>
  <si>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</si>
  <si>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</si>
  <si>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</si>
  <si>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</si>
  <si>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</si>
  <si>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</si>
  <si>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</si>
  <si>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</si>
  <si>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</si>
  <si>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</si>
  <si>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</si>
  <si>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</si>
  <si>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</si>
  <si>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</si>
  <si>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</si>
  <si>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</si>
  <si>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</si>
  <si>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</si>
  <si>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</si>
  <si>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</si>
  <si>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</si>
  <si>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</si>
  <si>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</si>
  <si>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</si>
  <si>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</si>
  <si>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</si>
  <si>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</si>
  <si>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</si>
  <si>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</si>
  <si>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</si>
  <si>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</si>
  <si>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</si>
  <si>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</si>
  <si>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</si>
  <si>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</si>
  <si>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</si>
  <si>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</si>
  <si>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</si>
  <si>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</si>
  <si>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</si>
  <si>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</si>
  <si>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</si>
  <si>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</si>
  <si>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</si>
  <si>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</si>
  <si>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</si>
  <si>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</si>
  <si>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</si>
  <si>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</si>
  <si>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</si>
  <si>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</si>
  <si>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</si>
  <si>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</si>
  <si>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</si>
  <si>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</si>
  <si>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</si>
  <si>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</si>
  <si>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</si>
  <si>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</si>
  <si>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</si>
  <si>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</si>
  <si>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</si>
  <si>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</si>
  <si>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</si>
  <si>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</si>
  <si>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</si>
  <si>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</si>
  <si>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</si>
  <si>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</si>
  <si>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</si>
  <si>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</si>
  <si>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</si>
  <si>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</si>
  <si>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</si>
  <si>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</si>
  <si>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</si>
  <si>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</si>
  <si>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</si>
  <si>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</si>
  <si>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</si>
  <si>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</si>
  <si>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</si>
  <si>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</si>
  <si>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</si>
  <si>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</si>
  <si>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</si>
  <si>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</si>
  <si>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</si>
  <si>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</si>
  <si>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</si>
  <si>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</si>
  <si>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</si>
  <si>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</si>
  <si>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</si>
  <si>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</si>
  <si>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</si>
  <si>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</si>
  <si>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</si>
  <si>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</si>
  <si>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</si>
  <si>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</si>
  <si>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</si>
  <si>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</si>
  <si>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</si>
  <si>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</si>
  <si>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</si>
  <si>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</si>
  <si>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</si>
  <si>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</si>
  <si>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</si>
  <si>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</si>
  <si>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</si>
  <si>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</si>
  <si>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</si>
  <si>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</si>
  <si>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</si>
  <si>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</si>
  <si>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</si>
  <si>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</si>
  <si>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</si>
  <si>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</si>
  <si>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</si>
  <si>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</si>
  <si>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</si>
  <si>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</si>
  <si>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</si>
  <si>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</si>
  <si>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</si>
  <si>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</si>
  <si>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</si>
  <si>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</si>
  <si>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</si>
  <si>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</si>
  <si>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</si>
  <si>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</si>
  <si>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</si>
  <si>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</si>
  <si>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</si>
  <si>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</si>
  <si>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</si>
  <si>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</si>
  <si>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</si>
  <si>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</si>
  <si>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</si>
  <si>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</si>
  <si>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</si>
  <si>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</si>
  <si>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</si>
  <si>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</si>
  <si>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</si>
  <si>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</si>
  <si>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</si>
  <si>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</si>
  <si>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</si>
  <si>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</si>
  <si>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</si>
  <si>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</si>
  <si>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</si>
  <si>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</si>
  <si>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</si>
  <si>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</si>
  <si>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</si>
  <si>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</si>
  <si>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</si>
  <si>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</si>
  <si>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</si>
  <si>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</si>
  <si>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</si>
  <si>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</si>
  <si>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</si>
  <si>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</si>
  <si>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</si>
  <si>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</si>
  <si>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</si>
  <si>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</si>
  <si>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</si>
  <si>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</si>
  <si>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</si>
  <si>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</si>
  <si>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</si>
  <si>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</si>
  <si>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</si>
  <si>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</si>
  <si>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</si>
  <si>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</si>
  <si>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</si>
  <si>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</si>
  <si>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</si>
  <si>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</si>
  <si>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</si>
  <si>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</si>
  <si>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</si>
  <si>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</si>
  <si>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</si>
  <si>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</si>
  <si>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</si>
  <si>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</si>
  <si>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</si>
  <si>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</si>
  <si>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</si>
  <si>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</si>
  <si>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</si>
  <si>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</si>
  <si>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</si>
  <si>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</si>
  <si>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</si>
  <si>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</si>
  <si>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</si>
  <si>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</si>
  <si>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</si>
  <si>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</si>
  <si>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</si>
  <si>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</si>
  <si>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</si>
  <si>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</si>
  <si>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</si>
  <si>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</si>
  <si>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</si>
  <si>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</si>
  <si>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</si>
  <si>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</si>
  <si>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</si>
  <si>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</si>
  <si>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</si>
  <si>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</si>
  <si>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</si>
  <si>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</si>
  <si>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</si>
  <si>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</si>
  <si>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</si>
  <si>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</si>
  <si>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</si>
  <si>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</si>
  <si>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</si>
  <si>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</si>
  <si>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</si>
  <si>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</si>
  <si>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</si>
  <si>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</si>
  <si>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</si>
  <si>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</si>
  <si>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</si>
  <si>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</si>
  <si>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</si>
  <si>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</si>
  <si>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</si>
  <si>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</si>
  <si>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</si>
  <si>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</si>
  <si>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</si>
  <si>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</si>
  <si>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</si>
  <si>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</si>
  <si>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</si>
  <si>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</si>
  <si>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</si>
  <si>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</si>
  <si>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</si>
  <si>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</si>
  <si>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</si>
  <si>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</si>
  <si>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</si>
  <si>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</si>
  <si>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</si>
  <si>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</si>
  <si>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</si>
  <si>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</si>
  <si>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</si>
  <si>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</si>
  <si>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</si>
  <si>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</si>
  <si>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</si>
  <si>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</si>
  <si>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</si>
  <si>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</si>
  <si>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</si>
  <si>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</si>
  <si>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</si>
  <si>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</si>
  <si>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</si>
  <si>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</si>
  <si>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</si>
  <si>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</si>
  <si>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</si>
  <si>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</si>
  <si>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</si>
  <si>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</si>
  <si>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</si>
  <si>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</si>
  <si>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</si>
  <si>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</si>
  <si>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</si>
  <si>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</si>
  <si>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</si>
  <si>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</si>
  <si>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</si>
  <si>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</si>
  <si>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</si>
  <si>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</si>
  <si>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</si>
  <si>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</si>
  <si>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</si>
  <si>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</si>
  <si>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</si>
  <si>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</si>
  <si>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</si>
  <si>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</si>
  <si>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</si>
  <si>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</si>
  <si>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</si>
  <si>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</si>
  <si>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</si>
  <si>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</si>
  <si>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</si>
  <si>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</si>
  <si>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</si>
  <si>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</si>
  <si>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</si>
  <si>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</si>
  <si>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</si>
  <si>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</si>
  <si>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</si>
  <si>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</si>
  <si>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</si>
  <si>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</si>
  <si>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</si>
  <si>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</si>
  <si>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</si>
  <si>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</si>
  <si>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</si>
  <si>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</si>
  <si>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</si>
  <si>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</si>
  <si>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</si>
  <si>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</si>
  <si>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</si>
  <si>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</si>
  <si>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</si>
  <si>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</si>
  <si>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</si>
  <si>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</si>
  <si>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</si>
  <si>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</si>
  <si>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</si>
  <si>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</si>
  <si>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</si>
  <si>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</si>
  <si>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</si>
  <si>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</si>
  <si>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</si>
  <si>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</si>
  <si>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</si>
  <si>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</si>
  <si>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</si>
  <si>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</si>
  <si>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</si>
  <si>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</si>
  <si>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</si>
  <si>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</si>
  <si>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</si>
  <si>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</si>
  <si>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</si>
  <si>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</si>
  <si>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</si>
  <si>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</si>
  <si>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</si>
  <si>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</si>
  <si>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</si>
  <si>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</si>
  <si>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</si>
  <si>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</si>
  <si>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</si>
  <si>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</si>
  <si>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</si>
  <si>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</si>
  <si>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</si>
  <si>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</si>
  <si>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</si>
  <si>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</si>
  <si>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</si>
  <si>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</si>
  <si>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</si>
  <si>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</si>
  <si>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</si>
  <si>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</si>
  <si>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</si>
  <si>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</si>
  <si>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</si>
  <si>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</si>
  <si>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</si>
  <si>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</si>
  <si>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</si>
  <si>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</si>
  <si>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</si>
  <si>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</si>
  <si>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</si>
  <si>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</si>
  <si>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</si>
  <si>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</si>
  <si>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</si>
  <si>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</si>
  <si>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</si>
  <si>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</si>
  <si>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</si>
  <si>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</si>
  <si>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</si>
  <si>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</si>
  <si>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</si>
  <si>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</si>
  <si>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</si>
  <si>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</si>
  <si>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</si>
  <si>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</si>
  <si>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</si>
  <si>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</si>
  <si>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</si>
  <si>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</si>
  <si>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</si>
  <si>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</si>
  <si>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</si>
  <si>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</si>
  <si>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</si>
  <si>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</si>
  <si>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</si>
  <si>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</si>
  <si>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</si>
  <si>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</si>
  <si>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</si>
  <si>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</si>
  <si>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</si>
  <si>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</si>
  <si>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</si>
  <si>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</si>
  <si>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</si>
  <si>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</si>
  <si>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</si>
  <si>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</si>
  <si>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</si>
  <si>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</si>
  <si>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</si>
  <si>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</si>
  <si>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</si>
  <si>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</si>
  <si>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</si>
  <si>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</si>
  <si>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</si>
  <si>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</si>
  <si>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</si>
  <si>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</si>
  <si>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</si>
  <si>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</si>
  <si>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</si>
  <si>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</si>
  <si>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</si>
  <si>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</si>
  <si>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</si>
  <si>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</si>
  <si>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</si>
  <si>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</si>
  <si>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</si>
  <si>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</si>
  <si>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</si>
  <si>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</si>
  <si>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</si>
  <si>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</si>
  <si>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</si>
  <si>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</si>
  <si>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</si>
  <si>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</si>
  <si>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</si>
  <si>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</si>
  <si>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</si>
  <si>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</si>
  <si>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</si>
  <si>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</si>
  <si>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</si>
  <si>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</si>
  <si>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</si>
  <si>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</si>
  <si>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</si>
  <si>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</si>
  <si>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</si>
  <si>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</si>
  <si>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</si>
  <si>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</si>
  <si>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</si>
  <si>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</si>
  <si>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</si>
  <si>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</si>
  <si>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</si>
  <si>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</si>
  <si>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</si>
  <si>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</si>
  <si>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</si>
  <si>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</si>
  <si>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</si>
  <si>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</si>
  <si>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</si>
  <si>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</si>
  <si>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</si>
  <si>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</si>
  <si>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</si>
  <si>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</si>
  <si>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</si>
  <si>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</si>
  <si>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</si>
  <si>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</si>
  <si>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</si>
  <si>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</si>
  <si>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</si>
  <si>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</si>
  <si>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</si>
  <si>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</si>
  <si>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</si>
  <si>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</si>
  <si>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</si>
  <si>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</si>
  <si>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</si>
  <si>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</si>
  <si>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</si>
  <si>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</si>
  <si>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</si>
  <si>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</si>
  <si>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</si>
  <si>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</si>
  <si>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</si>
  <si>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</si>
  <si>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</si>
  <si>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</si>
  <si>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</si>
  <si>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</si>
  <si>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</si>
  <si>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</si>
  <si>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</si>
  <si>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</si>
  <si>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</si>
  <si>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</si>
  <si>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</si>
  <si>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</si>
  <si>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</si>
  <si>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</si>
  <si>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</si>
  <si>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</si>
  <si>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</si>
  <si>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</si>
  <si>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</si>
  <si>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</si>
  <si>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</si>
  <si>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</si>
  <si>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</si>
  <si>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</si>
  <si>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</si>
  <si>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</si>
  <si>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</si>
  <si>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</si>
  <si>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</si>
  <si>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</si>
  <si>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</si>
  <si>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</si>
  <si>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</si>
  <si>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</si>
  <si>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</si>
  <si>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</si>
  <si>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</si>
  <si>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</si>
  <si>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</si>
  <si>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</si>
  <si>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</si>
  <si>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</si>
  <si>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</si>
  <si>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</si>
  <si>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</si>
  <si>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</si>
  <si>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</si>
  <si>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</si>
  <si>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</si>
  <si>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</si>
  <si>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</si>
  <si>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</si>
  <si>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</si>
  <si>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</si>
  <si>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</si>
  <si>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</si>
  <si>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</si>
  <si>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</si>
  <si>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</si>
  <si>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</si>
  <si>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</si>
  <si>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</si>
  <si>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</si>
  <si>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</si>
  <si>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</si>
  <si>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</si>
  <si>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</si>
  <si>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</si>
  <si>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</si>
  <si>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</si>
  <si>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</si>
  <si>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</si>
  <si>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</si>
  <si>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</si>
  <si>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</si>
  <si>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</si>
  <si>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</si>
  <si>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</si>
  <si>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</si>
  <si>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</si>
  <si>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</si>
  <si>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</si>
  <si>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</si>
  <si>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</si>
  <si>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</si>
  <si>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</si>
  <si>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</si>
  <si>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</si>
  <si>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</si>
  <si>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</si>
  <si>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</si>
  <si>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</si>
  <si>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</si>
  <si>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</si>
  <si>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</si>
  <si>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</si>
  <si>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</si>
  <si>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</si>
  <si>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</si>
  <si>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</si>
  <si>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</si>
  <si>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</si>
  <si>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</si>
  <si>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</si>
  <si>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</si>
  <si>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</si>
  <si>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</si>
  <si>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</si>
  <si>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</si>
  <si>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</si>
  <si>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</si>
  <si>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</si>
  <si>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</si>
  <si>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</si>
  <si>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</si>
  <si>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</si>
  <si>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</si>
  <si>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</si>
  <si>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</si>
  <si>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</si>
  <si>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</si>
  <si>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</si>
  <si>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</si>
  <si>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</si>
  <si>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</si>
  <si>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</si>
  <si>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</si>
  <si>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</si>
  <si>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</si>
  <si>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</si>
  <si>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</si>
  <si>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</si>
  <si>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</si>
  <si>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</si>
  <si>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</si>
  <si>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</si>
  <si>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</si>
  <si>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</si>
  <si>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</si>
  <si>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</si>
  <si>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</si>
  <si>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</si>
  <si>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</si>
  <si>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</si>
  <si>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</si>
  <si>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</si>
  <si>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</si>
  <si>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</si>
  <si>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</si>
  <si>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</si>
  <si>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</si>
  <si>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</si>
  <si>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</si>
  <si>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</si>
  <si>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</si>
  <si>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</si>
  <si>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</si>
  <si>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</si>
  <si>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</si>
  <si>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</si>
  <si>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</si>
  <si>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</si>
  <si>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</si>
  <si>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</si>
  <si>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</si>
  <si>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</si>
  <si>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</si>
  <si>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</si>
  <si>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</si>
  <si>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</si>
  <si>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</si>
  <si>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</si>
  <si>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</si>
  <si>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</si>
  <si>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</si>
  <si>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</si>
  <si>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</si>
  <si>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</si>
  <si>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</si>
  <si>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</si>
  <si>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</si>
  <si>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</si>
  <si>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</si>
  <si>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</si>
  <si>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</si>
  <si>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</si>
  <si>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</si>
  <si>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</si>
  <si>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</si>
  <si>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</si>
  <si>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</si>
  <si>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</si>
  <si>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</si>
  <si>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</si>
  <si>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</si>
  <si>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</si>
  <si>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</si>
  <si>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</si>
  <si>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</si>
  <si>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</si>
  <si>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</si>
  <si>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</si>
  <si>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</si>
  <si>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</si>
  <si>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</si>
  <si>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</si>
  <si>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</si>
  <si>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</si>
  <si>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</si>
  <si>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</si>
  <si>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</si>
  <si>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</si>
  <si>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</si>
  <si>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</si>
  <si>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</si>
  <si>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</si>
  <si>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</si>
  <si>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</si>
  <si>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</si>
  <si>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</si>
  <si>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</si>
  <si>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</si>
  <si>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</si>
  <si>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</si>
  <si>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</si>
  <si>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</si>
  <si>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</si>
  <si>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</si>
  <si>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</si>
  <si>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</si>
  <si>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</si>
  <si>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</si>
  <si>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</si>
  <si>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</si>
  <si>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</si>
  <si>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</si>
  <si>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</si>
  <si>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</si>
  <si>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</si>
  <si>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</si>
  <si>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</si>
  <si>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</si>
  <si>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</si>
  <si>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</si>
  <si>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</si>
  <si>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</si>
  <si>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</si>
  <si>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</si>
  <si>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</si>
  <si>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</si>
  <si>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</si>
  <si>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</si>
  <si>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</si>
  <si>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</si>
  <si>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</si>
  <si>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</si>
  <si>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</si>
  <si>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</si>
  <si>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</si>
  <si>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</si>
  <si>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</si>
  <si>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</si>
  <si>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</si>
  <si>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</si>
  <si>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</si>
  <si>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</si>
  <si>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</si>
  <si>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</si>
  <si>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</si>
  <si>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</si>
  <si>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</si>
  <si>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</si>
  <si>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</si>
  <si>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</si>
  <si>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</si>
  <si>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</si>
  <si>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</si>
  <si>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</si>
  <si>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</si>
  <si>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</si>
  <si>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</si>
  <si>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</si>
  <si>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</si>
  <si>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</si>
  <si>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</si>
  <si>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</si>
  <si>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</si>
  <si>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</si>
  <si>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</si>
  <si>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</si>
  <si>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</si>
  <si>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</si>
  <si>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</si>
  <si>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</si>
  <si>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</si>
  <si>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</si>
  <si>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</si>
  <si>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</si>
  <si>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</si>
  <si>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</si>
  <si>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</si>
  <si>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</si>
  <si>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</si>
  <si>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</si>
  <si>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</si>
  <si>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</si>
  <si>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</si>
  <si>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</si>
  <si>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</si>
  <si>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</si>
  <si>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</si>
  <si>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</si>
  <si>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</si>
  <si>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</si>
  <si>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</si>
  <si>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</si>
  <si>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</si>
  <si>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</si>
  <si>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</si>
  <si>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</si>
  <si>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</si>
  <si>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</si>
  <si>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</si>
  <si>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</si>
  <si>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</si>
  <si>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</si>
  <si>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</si>
  <si>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</si>
  <si>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</si>
  <si>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</si>
  <si>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</si>
  <si>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</si>
  <si>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</si>
  <si>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</si>
  <si>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</si>
  <si>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</si>
  <si>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</si>
  <si>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</si>
  <si>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</si>
  <si>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</si>
  <si>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</si>
  <si>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</si>
  <si>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</si>
  <si>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</si>
  <si>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</si>
  <si>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</si>
  <si>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</si>
  <si>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</si>
  <si>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</si>
  <si>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</si>
  <si>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</si>
  <si>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</si>
  <si>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</si>
  <si>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</si>
  <si>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</si>
  <si>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</si>
  <si>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</si>
  <si>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</si>
  <si>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</si>
  <si>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</si>
  <si>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</si>
  <si>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</si>
  <si>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</si>
  <si>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</si>
  <si>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</si>
  <si>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</si>
  <si>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</si>
  <si>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</si>
  <si>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</si>
  <si>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</si>
  <si>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</si>
  <si>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</si>
  <si>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</si>
  <si>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</si>
  <si>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</si>
  <si>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</si>
  <si>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</si>
  <si>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</si>
  <si>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</si>
  <si>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</si>
  <si>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</si>
  <si>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</si>
  <si>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</si>
  <si>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</si>
  <si>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</si>
  <si>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</si>
  <si>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</si>
  <si>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</si>
  <si>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</si>
  <si>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</si>
  <si>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</si>
  <si>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</si>
  <si>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</si>
  <si>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</si>
  <si>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</si>
  <si>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</si>
  <si>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</si>
  <si>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</si>
  <si>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</si>
  <si>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</si>
  <si>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</si>
  <si>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</si>
  <si>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</si>
  <si>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</si>
  <si>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</si>
  <si>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</si>
  <si>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</si>
  <si>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</si>
  <si>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</si>
  <si>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</si>
  <si>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</si>
  <si>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</si>
  <si>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</si>
  <si>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</si>
  <si>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</si>
  <si>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</si>
  <si>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</si>
  <si>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</si>
  <si>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</si>
  <si>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</si>
  <si>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</si>
  <si>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</si>
  <si>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</si>
  <si>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</si>
  <si>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</si>
  <si>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</si>
  <si>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</si>
  <si>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</si>
  <si>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</si>
  <si>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</si>
  <si>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</si>
  <si>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</si>
  <si>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</si>
  <si>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</si>
  <si>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</si>
  <si>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</si>
  <si>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</si>
  <si>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</si>
  <si>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</si>
  <si>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</si>
  <si>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</si>
  <si>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</si>
  <si>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</si>
  <si>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</si>
  <si>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</si>
  <si>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</si>
  <si>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</si>
  <si>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</si>
  <si>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</si>
  <si>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</si>
  <si>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</si>
  <si>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</si>
  <si>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</si>
  <si>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</si>
  <si>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</si>
  <si>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</si>
  <si>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</si>
  <si>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</si>
  <si>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</si>
  <si>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</si>
  <si>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</si>
  <si>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</si>
  <si>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</si>
  <si>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</si>
  <si>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</si>
  <si>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</si>
  <si>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</si>
  <si>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</si>
  <si>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</si>
  <si>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</si>
  <si>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</si>
  <si>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</si>
  <si>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</si>
  <si>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</si>
  <si>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</si>
  <si>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</si>
  <si>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</si>
  <si>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</si>
  <si>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</si>
  <si>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</si>
  <si>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</si>
  <si>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</si>
  <si>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</si>
  <si>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</si>
  <si>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</si>
  <si>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</si>
  <si>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</si>
  <si>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</si>
  <si>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</si>
  <si>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</si>
  <si>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</si>
  <si>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</si>
  <si>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</si>
  <si>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</si>
  <si>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</si>
  <si>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</si>
  <si>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</si>
  <si>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</si>
  <si>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</si>
  <si>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</si>
  <si>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</si>
  <si>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</si>
  <si>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</si>
  <si>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</si>
  <si>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</si>
  <si>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</si>
  <si>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</si>
  <si>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</si>
  <si>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</si>
  <si>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</si>
  <si>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</si>
  <si>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</si>
  <si>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</si>
  <si>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</si>
  <si>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</si>
  <si>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</si>
  <si>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</si>
  <si>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</si>
  <si>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</si>
  <si>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</si>
  <si>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</si>
  <si>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</si>
  <si>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</si>
  <si>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</si>
  <si>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</si>
  <si>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</si>
  <si>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</si>
  <si>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</si>
  <si>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</si>
  <si>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</si>
  <si>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</si>
  <si>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</si>
  <si>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</si>
  <si>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</si>
  <si>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</si>
  <si>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</si>
  <si>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</si>
  <si>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</si>
  <si>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</si>
  <si>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</si>
  <si>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</si>
  <si>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</si>
  <si>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</si>
  <si>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</si>
  <si>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</si>
  <si>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</si>
  <si>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</si>
  <si>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</si>
  <si>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</si>
  <si>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</si>
  <si>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</si>
  <si>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</si>
  <si>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</si>
  <si>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</si>
  <si>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</si>
  <si>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</si>
  <si>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</si>
  <si>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</si>
  <si>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</si>
  <si>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</si>
  <si>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</si>
  <si>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</si>
  <si>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</si>
  <si>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</si>
  <si>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</si>
  <si>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</si>
  <si>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</si>
  <si>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</si>
  <si>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</si>
  <si>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</si>
  <si>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</si>
  <si>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</si>
  <si>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</si>
  <si>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</si>
  <si>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</si>
  <si>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</si>
  <si>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</si>
  <si>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</si>
  <si>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</si>
  <si>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</si>
  <si>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</si>
  <si>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</si>
  <si>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</si>
  <si>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</si>
  <si>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</si>
  <si>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</si>
  <si>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</si>
  <si>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</si>
  <si>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</si>
  <si>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</si>
  <si>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</si>
  <si>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</si>
  <si>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</si>
  <si>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</si>
  <si>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</si>
  <si>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</si>
  <si>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</si>
  <si>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</si>
  <si>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</si>
  <si>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</si>
  <si>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</si>
  <si>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</si>
  <si>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</si>
  <si>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</si>
  <si>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</si>
  <si>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</si>
  <si>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</si>
  <si>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</si>
  <si>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</si>
  <si>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</si>
  <si>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</si>
  <si>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</si>
  <si>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</si>
  <si>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</si>
  <si>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</si>
  <si>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</si>
  <si>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</si>
  <si>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</si>
  <si>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</si>
  <si>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</si>
  <si>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</si>
  <si>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</si>
  <si>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</si>
  <si>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</si>
  <si>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</si>
  <si>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</si>
  <si>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</si>
  <si>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</si>
  <si>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</si>
  <si>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</si>
  <si>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</si>
  <si>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</si>
  <si>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</si>
  <si>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</si>
  <si>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</si>
  <si>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</si>
  <si>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</si>
  <si>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</si>
  <si>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</si>
  <si>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</si>
  <si>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</si>
  <si>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</si>
  <si>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</si>
  <si>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</si>
  <si>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</si>
  <si>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</si>
  <si>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</si>
  <si>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</si>
  <si>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</si>
  <si>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</si>
  <si>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</si>
  <si>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</si>
  <si>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</si>
  <si>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</si>
  <si>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</si>
  <si>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</si>
  <si>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</si>
  <si>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</si>
  <si>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</si>
  <si>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</si>
  <si>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</si>
  <si>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</si>
  <si>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</si>
  <si>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</si>
  <si>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</si>
  <si>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</si>
  <si>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</si>
  <si>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</si>
  <si>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</si>
  <si>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</si>
  <si>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</si>
  <si>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</si>
  <si>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</si>
  <si>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</si>
  <si>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</si>
  <si>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</si>
  <si>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</si>
  <si>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</si>
  <si>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</si>
  <si>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</si>
  <si>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</si>
  <si>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</si>
  <si>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</si>
  <si>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</si>
  <si>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</si>
  <si>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</si>
  <si>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</si>
  <si>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</si>
  <si>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</si>
  <si>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</si>
  <si>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</si>
  <si>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</si>
  <si>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</si>
  <si>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</si>
  <si>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</si>
  <si>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</si>
  <si>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</si>
  <si>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</si>
  <si>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</si>
  <si>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</si>
  <si>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</si>
  <si>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</si>
  <si>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</si>
  <si>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</si>
  <si>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</si>
  <si>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</si>
  <si>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</si>
  <si>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</si>
  <si>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</si>
  <si>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</si>
  <si>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</si>
  <si>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</si>
  <si>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</si>
  <si>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</si>
  <si>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</si>
  <si>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</si>
  <si>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</si>
  <si>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</si>
  <si>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</si>
  <si>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</si>
  <si>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</si>
  <si>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</si>
  <si>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</si>
  <si>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</si>
  <si>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</si>
  <si>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</si>
  <si>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</si>
  <si>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</si>
  <si>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</si>
  <si>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</si>
  <si>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</si>
  <si>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</si>
  <si>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</si>
  <si>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</si>
  <si>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</si>
  <si>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</si>
  <si>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</si>
  <si>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</si>
  <si>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</si>
  <si>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</si>
  <si>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</si>
  <si>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</si>
  <si>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</si>
  <si>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</si>
  <si>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</si>
  <si>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</si>
  <si>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</si>
  <si>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</si>
  <si>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</si>
  <si>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</si>
  <si>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</si>
  <si>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</si>
  <si>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</si>
  <si>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</si>
  <si>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</si>
  <si>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</si>
  <si>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</si>
  <si>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</si>
  <si>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</si>
  <si>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</si>
  <si>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</si>
  <si>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</si>
  <si>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</si>
  <si>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>ALEXANDER</t>
  </si>
  <si>
    <t>640-643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</si>
  <si>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</si>
  <si>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</si>
  <si>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</si>
  <si>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</si>
  <si>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</si>
  <si>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</si>
  <si>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</si>
  <si>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</si>
  <si>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</si>
  <si>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</si>
  <si>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</si>
  <si>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</si>
  <si>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</si>
  <si>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NK SECURITIES RESEARCH PRIVATE LIMITED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</si>
  <si>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</si>
  <si>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</si>
  <si>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</si>
  <si>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</si>
  <si>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</si>
  <si>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</si>
  <si>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</si>
  <si>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</si>
  <si>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</si>
  <si>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</si>
  <si>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1420-1430</t>
  </si>
  <si>
    <t>Profit of Rs.14.5/-</t>
  </si>
  <si>
    <t>NIFTY 13000 PE 10-DEC</t>
  </si>
  <si>
    <t>GYANSHANKAR INVESTMENTS AND TRADING COMPANY PRIVATE LIMITED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</si>
  <si>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</si>
  <si>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</si>
  <si>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</si>
  <si>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</si>
  <si>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</si>
  <si>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</si>
  <si>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</si>
  <si>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</si>
  <si>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</si>
  <si>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</si>
  <si>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HASMUKH RAJESH VAGHELA</t>
  </si>
  <si>
    <t>ARPIT PIYUSHBHAI SHAH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</si>
  <si>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</si>
  <si>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</si>
  <si>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</si>
  <si>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</si>
  <si>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</si>
  <si>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</si>
  <si>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</si>
  <si>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</si>
  <si>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</si>
  <si>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</si>
  <si>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</si>
  <si>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</si>
  <si>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3636-3642</t>
  </si>
  <si>
    <t>150-152</t>
  </si>
  <si>
    <t xml:space="preserve">HCLTECH DEC FUT </t>
  </si>
  <si>
    <t>880-885</t>
  </si>
  <si>
    <t>575-580</t>
  </si>
  <si>
    <t>XTX MARKETS LLP</t>
  </si>
  <si>
    <t>Ujaas Energy Limited</t>
  </si>
  <si>
    <t>ADROIT FINANCIAL SERVICES PVT LTD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</si>
  <si>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</si>
  <si>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</si>
  <si>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</si>
  <si>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</si>
  <si>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</si>
  <si>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</si>
  <si>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</si>
  <si>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</si>
  <si>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</si>
  <si>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</si>
  <si>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</si>
  <si>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</si>
  <si>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</si>
  <si>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</si>
  <si>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</si>
  <si>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KAHAR NIKLESH KANAIYABHAI</t>
  </si>
  <si>
    <t>VISHAL JITENDRAKUMAR BAROT</t>
  </si>
  <si>
    <t>MNIL</t>
  </si>
  <si>
    <t>SHREE BHUVANAKARAM TRADINVEST PVT LTD</t>
  </si>
  <si>
    <t>SHAH NISHITH</t>
  </si>
  <si>
    <t>PURPLE</t>
  </si>
  <si>
    <t>KAMLESH NAVINCHANDRA SHAH</t>
  </si>
  <si>
    <t>AMIT KANTILAL KOTHARI</t>
  </si>
  <si>
    <t>STRATEGIC SHARES SOLUTIONS PVT LTD</t>
  </si>
  <si>
    <t>IFCI LTD.</t>
  </si>
  <si>
    <t>Aries Agro Limited</t>
  </si>
  <si>
    <t>MONEY GROW INVESTMENT</t>
  </si>
  <si>
    <t>Astron Paper Bord Mil Ltd</t>
  </si>
  <si>
    <t>Malu Paper Mills Limited</t>
  </si>
  <si>
    <t>ASHWIN STOCKS AND INVESTMENT PRIVATE LIMITED</t>
  </si>
  <si>
    <t>Profit of Rs.1/-</t>
  </si>
  <si>
    <t>Profit of Rs.130/-</t>
  </si>
  <si>
    <t>Profit of Rs.3.6/-</t>
  </si>
  <si>
    <t>Profit of Rs.12.5/-</t>
  </si>
  <si>
    <t xml:space="preserve">AUROPHARMA DEC FUT </t>
  </si>
  <si>
    <t>904-906</t>
  </si>
  <si>
    <t>376-377</t>
  </si>
  <si>
    <t>390-395</t>
  </si>
  <si>
    <t>740-742</t>
  </si>
  <si>
    <t>Loss of Rs.30/-</t>
  </si>
  <si>
    <t>BIBCL</t>
  </si>
  <si>
    <t>CHANDRAP</t>
  </si>
  <si>
    <t>ASHOK KUMAR KHETARPAL</t>
  </si>
  <si>
    <t>HEMLATA JAIN</t>
  </si>
  <si>
    <t>FRANKLININD</t>
  </si>
  <si>
    <t>GRMOVER</t>
  </si>
  <si>
    <t>OM PARKASH</t>
  </si>
  <si>
    <t>INTLCONV</t>
  </si>
  <si>
    <t>SAINT CAPITAL FUND</t>
  </si>
  <si>
    <t>MAHACORP</t>
  </si>
  <si>
    <t>RUPAL BHAVIN SHAH</t>
  </si>
  <si>
    <t>ARYADEEP INFRAHOMES PVT LTD</t>
  </si>
  <si>
    <t>VANRAJ DADBHAI KAHOR</t>
  </si>
  <si>
    <t>COBIA DISTRIBUTORS PRIVATE LIMITED .</t>
  </si>
  <si>
    <t>DULCET ADVISORY PRIVATE LIMITED .</t>
  </si>
  <si>
    <t>DEEPAK KUMAR</t>
  </si>
  <si>
    <t>REKHA DAGAR</t>
  </si>
  <si>
    <t>MODCL</t>
  </si>
  <si>
    <t>NARESH KANTILAL SHAH HUF</t>
  </si>
  <si>
    <t>ONTIC</t>
  </si>
  <si>
    <t>MAHAVIRBHAI BABUBHAI TIWARI</t>
  </si>
  <si>
    <t>PURSHOTTAM</t>
  </si>
  <si>
    <t>PEEYUSH KUMAR AGGARWAL HUF</t>
  </si>
  <si>
    <t>SHIRAJ MARKETING PRIVATE LIMITED</t>
  </si>
  <si>
    <t>CHANDRAKANT GULABRAO PUKE</t>
  </si>
  <si>
    <t>TARUN KUMAR</t>
  </si>
  <si>
    <t>FAROOQUE A HAMID HAMDULE</t>
  </si>
  <si>
    <t>ALKA RAWAT</t>
  </si>
  <si>
    <t>SANJEEV HARBANSLAL BHATIA</t>
  </si>
  <si>
    <t>MANOJ BABULAL JAIN</t>
  </si>
  <si>
    <t>SWORD EDGE COMMERCIALS LTD</t>
  </si>
  <si>
    <t>DILIP MADHAVJI THAKKAR</t>
  </si>
  <si>
    <t>SUPRBPA</t>
  </si>
  <si>
    <t>MAMTABEN KETANBHAI KAPASI</t>
  </si>
  <si>
    <t>VMV</t>
  </si>
  <si>
    <t>RAJESH RAMANLAL KAPADIA</t>
  </si>
  <si>
    <t>VIKRAM BAJAJ</t>
  </si>
  <si>
    <t>Lycos Internet Limited</t>
  </si>
  <si>
    <t>ZUBER TRADING LLP</t>
  </si>
  <si>
    <t>B.C. Power Controls Ltd</t>
  </si>
  <si>
    <t>SAWARNBHUMI VANIJYA PRIVATE LIMITED</t>
  </si>
  <si>
    <t>SUNIYOJIT MERCHANTS PRIVATE LIMITED</t>
  </si>
  <si>
    <t>D-Link India Ltd</t>
  </si>
  <si>
    <t>Electrotherm (India) Ltd</t>
  </si>
  <si>
    <t>BHAYLALBHAI SHAMJIBHAI VAGHELA</t>
  </si>
  <si>
    <t>GANGAFORGE</t>
  </si>
  <si>
    <t>Ganga Forging Limited</t>
  </si>
  <si>
    <t>JADEJA DHARMJITSINH HIMATSINH</t>
  </si>
  <si>
    <t>Harrisons  Malayalam Ltd</t>
  </si>
  <si>
    <t>RAJ RATAN COMMODITIES PRIVATE LIMITED</t>
  </si>
  <si>
    <t>Indraprastha Med Corp</t>
  </si>
  <si>
    <t>Mawana Sugars Limited</t>
  </si>
  <si>
    <t>MEP Infra. Developers Ltd</t>
  </si>
  <si>
    <t>SETU SECURITIES PVT LTD</t>
  </si>
  <si>
    <t>Nath Bio-Genes (I) Ltd</t>
  </si>
  <si>
    <t>ANUPAM NARAIN GUPTA</t>
  </si>
  <si>
    <t>TRIYAMB SECURITIES PRIVATE LIMITED</t>
  </si>
  <si>
    <t>ANIRUDH DAMANI</t>
  </si>
  <si>
    <t>Nucent Finance Limited</t>
  </si>
  <si>
    <t>PRESSMAN REALTY LIMITED</t>
  </si>
  <si>
    <t>PVR Limited</t>
  </si>
  <si>
    <t>RAJRAYON</t>
  </si>
  <si>
    <t>Raj Rayon Industries Ltd</t>
  </si>
  <si>
    <t>MULTIPLIER S AND S ADV PVT LTD</t>
  </si>
  <si>
    <t>Sanco Industries Ltd.</t>
  </si>
  <si>
    <t>PRABHULAL LALLUBHAI PAREKH</t>
  </si>
  <si>
    <t>South Indian Bank Ltd.</t>
  </si>
  <si>
    <t>NEW BERRY CAPITALS PRIVATE LIMITED</t>
  </si>
  <si>
    <t>SWARNIM COMMOSALE PVT LTD</t>
  </si>
  <si>
    <t>TRIPLERANK VINIMAY PRIVATE LIMITED</t>
  </si>
  <si>
    <t>Universus Imagings Ltd</t>
  </si>
  <si>
    <t>MANOHAR TIKAMDAS RUPRELL</t>
  </si>
  <si>
    <t>Vertoz Advertising Ltd</t>
  </si>
  <si>
    <t>MARFATIA NISHIL SURENDRA</t>
  </si>
  <si>
    <t>SHREE SHIVSHAKTI PROJECT CONSULTANT PRIVATE LIMITE</t>
  </si>
  <si>
    <t>Veto Switchgear Cable Ltd</t>
  </si>
  <si>
    <t>CARE WEALTH ADVISORS LLP .</t>
  </si>
  <si>
    <t>Vidhi Spl Food Ingred Ltd</t>
  </si>
  <si>
    <t>Agro Phos India Limited</t>
  </si>
  <si>
    <t>GOENKA BUSINESS &amp; FINANCE LIMITED</t>
  </si>
  <si>
    <t>DIPAKKUMAR CHIMANLAL SHAH</t>
  </si>
  <si>
    <t>ECOTEK GENERAL TRADING L.L.C</t>
  </si>
  <si>
    <t>SUCHANTI NIREN CHAND</t>
  </si>
  <si>
    <t>RMDRIP</t>
  </si>
  <si>
    <t>R M Drip &amp; Sprink Sys Ltd</t>
  </si>
  <si>
    <t>OMKAR RAJEEV GADRE</t>
  </si>
  <si>
    <t>Sical Logistics Limited</t>
  </si>
  <si>
    <t>YES BANK LTD</t>
  </si>
  <si>
    <t>Snowman Logistics Ltd.</t>
  </si>
  <si>
    <t>ADANI LOGISTICS LIMITED</t>
  </si>
  <si>
    <t>SVA FAMILY WELFARE TRUST</t>
  </si>
  <si>
    <t>ASIAN AGRO INDUSTRIES LTD</t>
  </si>
  <si>
    <t>V2 Retail Limited</t>
  </si>
  <si>
    <t>BENNETT COLEMAN &amp; CO LTD</t>
  </si>
  <si>
    <t>CHETAN RASIKLAL SHAH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</si>
</sst>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0" fillId="2" borderId="36" xfId="0" applyFill="1" applyBorder="1"/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0" fontId="0" fillId="25" borderId="36" xfId="0" applyFill="1" applyBorder="1" applyAlignment="1">
      <alignment horizontal="center"/>
    </xf>
    <xf numFmtId="165" fontId="47" fillId="25" borderId="36" xfId="0" applyNumberFormat="1" applyFont="1" applyFill="1" applyBorder="1" applyAlignment="1">
      <alignment horizontal="center" vertical="center"/>
    </xf>
    <xf numFmtId="166" fontId="47" fillId="25" borderId="36" xfId="0" applyNumberFormat="1" applyFont="1" applyFill="1" applyBorder="1" applyAlignment="1">
      <alignment horizontal="center" vertical="center"/>
    </xf>
    <xf numFmtId="0" fontId="50" fillId="25" borderId="36" xfId="0" applyFont="1" applyFill="1" applyBorder="1"/>
    <xf numFmtId="0" fontId="8" fillId="25" borderId="36" xfId="0" applyFont="1" applyFill="1" applyBorder="1" applyAlignment="1">
      <alignment horizontal="center" vertical="center"/>
    </xf>
    <xf numFmtId="0" fontId="47" fillId="25" borderId="36" xfId="0" applyFont="1" applyFill="1" applyBorder="1" applyAlignment="1">
      <alignment horizontal="center" vertical="center"/>
    </xf>
    <xf numFmtId="16" fontId="47" fillId="25" borderId="36" xfId="0" applyNumberFormat="1" applyFont="1" applyFill="1" applyBorder="1" applyAlignment="1">
      <alignment horizontal="center" vertical="center"/>
    </xf>
    <xf numFmtId="0" fontId="7" fillId="25" borderId="36" xfId="0" applyFont="1" applyFill="1" applyBorder="1" applyAlignment="1">
      <alignment horizontal="center" vertical="center"/>
    </xf>
    <xf numFmtId="2" fontId="7" fillId="25" borderId="36" xfId="0" applyNumberFormat="1" applyFont="1" applyFill="1" applyBorder="1" applyAlignment="1">
      <alignment horizontal="center" vertical="center"/>
    </xf>
    <xf numFmtId="164" fontId="7" fillId="25" borderId="36" xfId="160" applyFont="1" applyFill="1" applyBorder="1" applyAlignment="1">
      <alignment horizontal="center" vertical="center"/>
    </xf>
    <xf numFmtId="16" fontId="7" fillId="25" borderId="36" xfId="160" applyNumberFormat="1" applyFont="1" applyFill="1" applyBorder="1" applyAlignment="1">
      <alignment horizontal="center" vertical="center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44175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1" t="s">
        <v>16</v>
      </c>
      <c r="B9" s="573" t="s">
        <v>17</v>
      </c>
      <c r="C9" s="573" t="s">
        <v>18</v>
      </c>
      <c r="D9" s="273" t="s">
        <v>19</v>
      </c>
      <c r="E9" s="273" t="s">
        <v>20</v>
      </c>
      <c r="F9" s="568" t="s">
        <v>21</v>
      </c>
      <c r="G9" s="569"/>
      <c r="H9" s="570"/>
      <c r="I9" s="568" t="s">
        <v>22</v>
      </c>
      <c r="J9" s="569"/>
      <c r="K9" s="570"/>
      <c r="L9" s="273"/>
      <c r="M9" s="280"/>
      <c r="N9" s="280"/>
      <c r="O9" s="280"/>
    </row>
    <row r="10" spans="1:15" ht="59.25" customHeight="1">
      <c r="A10" s="572"/>
      <c r="B10" s="574" t="s">
        <v>17</v>
      </c>
      <c r="C10" s="57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30763.65</v>
      </c>
      <c r="E11" s="302">
        <v>30665.216666666664</v>
      </c>
      <c r="F11" s="314">
        <v>30453.433333333327</v>
      </c>
      <c r="G11" s="314">
        <v>30143.216666666664</v>
      </c>
      <c r="H11" s="314">
        <v>29931.433333333327</v>
      </c>
      <c r="I11" s="314">
        <v>30975.433333333327</v>
      </c>
      <c r="J11" s="314">
        <v>31187.21666666666</v>
      </c>
      <c r="K11" s="314">
        <v>31497.433333333327</v>
      </c>
      <c r="L11" s="301">
        <v>30877</v>
      </c>
      <c r="M11" s="301">
        <v>30355</v>
      </c>
      <c r="N11" s="318">
        <v>1875450</v>
      </c>
      <c r="O11" s="319">
        <v>3.3391189354492104E-2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13567.7</v>
      </c>
      <c r="E12" s="315">
        <v>13537.283333333333</v>
      </c>
      <c r="F12" s="316">
        <v>13486.566666666666</v>
      </c>
      <c r="G12" s="316">
        <v>13405.433333333332</v>
      </c>
      <c r="H12" s="316">
        <v>13354.716666666665</v>
      </c>
      <c r="I12" s="316">
        <v>13618.416666666666</v>
      </c>
      <c r="J12" s="316">
        <v>13669.133333333333</v>
      </c>
      <c r="K12" s="316">
        <v>13750.266666666666</v>
      </c>
      <c r="L12" s="303">
        <v>13588</v>
      </c>
      <c r="M12" s="303">
        <v>13456.15</v>
      </c>
      <c r="N12" s="318">
        <v>14001225</v>
      </c>
      <c r="O12" s="319">
        <v>2.5499750056305996E-2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1663.8</v>
      </c>
      <c r="E13" s="315">
        <v>1675.4833333333336</v>
      </c>
      <c r="F13" s="316">
        <v>1645.9666666666672</v>
      </c>
      <c r="G13" s="316">
        <v>1628.1333333333337</v>
      </c>
      <c r="H13" s="316">
        <v>1598.6166666666672</v>
      </c>
      <c r="I13" s="316">
        <v>1693.3166666666671</v>
      </c>
      <c r="J13" s="316">
        <v>1722.8333333333335</v>
      </c>
      <c r="K13" s="316">
        <v>1740.666666666667</v>
      </c>
      <c r="L13" s="303">
        <v>1705</v>
      </c>
      <c r="M13" s="303">
        <v>1657.65</v>
      </c>
      <c r="N13" s="318">
        <v>3211000</v>
      </c>
      <c r="O13" s="319">
        <v>0.16256335988414192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450.1</v>
      </c>
      <c r="E14" s="315">
        <v>452.55</v>
      </c>
      <c r="F14" s="316">
        <v>445.55</v>
      </c>
      <c r="G14" s="316">
        <v>441</v>
      </c>
      <c r="H14" s="316">
        <v>434</v>
      </c>
      <c r="I14" s="316">
        <v>457.1</v>
      </c>
      <c r="J14" s="316">
        <v>464.1</v>
      </c>
      <c r="K14" s="316">
        <v>468.65000000000003</v>
      </c>
      <c r="L14" s="303">
        <v>459.55</v>
      </c>
      <c r="M14" s="303">
        <v>448</v>
      </c>
      <c r="N14" s="318">
        <v>17404000</v>
      </c>
      <c r="O14" s="319">
        <v>-1.3490533953066547E-2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466.4</v>
      </c>
      <c r="E15" s="315">
        <v>465.93333333333334</v>
      </c>
      <c r="F15" s="316">
        <v>461.2166666666667</v>
      </c>
      <c r="G15" s="316">
        <v>456.03333333333336</v>
      </c>
      <c r="H15" s="316">
        <v>451.31666666666672</v>
      </c>
      <c r="I15" s="316">
        <v>471.11666666666667</v>
      </c>
      <c r="J15" s="316">
        <v>475.83333333333326</v>
      </c>
      <c r="K15" s="316">
        <v>481.01666666666665</v>
      </c>
      <c r="L15" s="303">
        <v>470.65</v>
      </c>
      <c r="M15" s="303">
        <v>460.75</v>
      </c>
      <c r="N15" s="318">
        <v>52290000</v>
      </c>
      <c r="O15" s="319">
        <v>-6.412997007268063E-3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925.8</v>
      </c>
      <c r="E16" s="315">
        <v>922.56666666666661</v>
      </c>
      <c r="F16" s="316">
        <v>912.23333333333323</v>
      </c>
      <c r="G16" s="316">
        <v>898.66666666666663</v>
      </c>
      <c r="H16" s="316">
        <v>888.33333333333326</v>
      </c>
      <c r="I16" s="316">
        <v>936.13333333333321</v>
      </c>
      <c r="J16" s="316">
        <v>946.4666666666667</v>
      </c>
      <c r="K16" s="316">
        <v>960.03333333333319</v>
      </c>
      <c r="L16" s="303">
        <v>932.9</v>
      </c>
      <c r="M16" s="303">
        <v>909</v>
      </c>
      <c r="N16" s="318">
        <v>1532000</v>
      </c>
      <c r="O16" s="319">
        <v>2.2696929238985315E-2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253.7</v>
      </c>
      <c r="E17" s="315">
        <v>255.08333333333334</v>
      </c>
      <c r="F17" s="316">
        <v>249.86666666666667</v>
      </c>
      <c r="G17" s="316">
        <v>246.03333333333333</v>
      </c>
      <c r="H17" s="316">
        <v>240.81666666666666</v>
      </c>
      <c r="I17" s="316">
        <v>258.91666666666669</v>
      </c>
      <c r="J17" s="316">
        <v>264.13333333333333</v>
      </c>
      <c r="K17" s="316">
        <v>267.9666666666667</v>
      </c>
      <c r="L17" s="303">
        <v>260.3</v>
      </c>
      <c r="M17" s="303">
        <v>251.25</v>
      </c>
      <c r="N17" s="318">
        <v>19257000</v>
      </c>
      <c r="O17" s="319">
        <v>0.10348977135980746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2454.3000000000002</v>
      </c>
      <c r="E18" s="315">
        <v>2473.6</v>
      </c>
      <c r="F18" s="316">
        <v>2422</v>
      </c>
      <c r="G18" s="316">
        <v>2389.7000000000003</v>
      </c>
      <c r="H18" s="316">
        <v>2338.1000000000004</v>
      </c>
      <c r="I18" s="316">
        <v>2505.8999999999996</v>
      </c>
      <c r="J18" s="316">
        <v>2557.4999999999991</v>
      </c>
      <c r="K18" s="316">
        <v>2589.7999999999993</v>
      </c>
      <c r="L18" s="303">
        <v>2525.1999999999998</v>
      </c>
      <c r="M18" s="303">
        <v>2441.3000000000002</v>
      </c>
      <c r="N18" s="318">
        <v>2253500</v>
      </c>
      <c r="O18" s="319">
        <v>5.3776011222819733E-2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184.7</v>
      </c>
      <c r="E19" s="315">
        <v>185.91666666666666</v>
      </c>
      <c r="F19" s="316">
        <v>182.98333333333332</v>
      </c>
      <c r="G19" s="316">
        <v>181.26666666666665</v>
      </c>
      <c r="H19" s="316">
        <v>178.33333333333331</v>
      </c>
      <c r="I19" s="316">
        <v>187.63333333333333</v>
      </c>
      <c r="J19" s="316">
        <v>190.56666666666666</v>
      </c>
      <c r="K19" s="316">
        <v>192.28333333333333</v>
      </c>
      <c r="L19" s="303">
        <v>188.85</v>
      </c>
      <c r="M19" s="303">
        <v>184.2</v>
      </c>
      <c r="N19" s="318">
        <v>9765000</v>
      </c>
      <c r="O19" s="319">
        <v>4.4385026737967917E-2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95.9</v>
      </c>
      <c r="E20" s="315">
        <v>95.649999999999991</v>
      </c>
      <c r="F20" s="316">
        <v>94.999999999999986</v>
      </c>
      <c r="G20" s="316">
        <v>94.1</v>
      </c>
      <c r="H20" s="316">
        <v>93.449999999999989</v>
      </c>
      <c r="I20" s="316">
        <v>96.549999999999983</v>
      </c>
      <c r="J20" s="316">
        <v>97.199999999999989</v>
      </c>
      <c r="K20" s="316">
        <v>98.09999999999998</v>
      </c>
      <c r="L20" s="303">
        <v>96.3</v>
      </c>
      <c r="M20" s="303">
        <v>94.75</v>
      </c>
      <c r="N20" s="318">
        <v>33831000</v>
      </c>
      <c r="O20" s="319">
        <v>1.7320703653585928E-2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2525.1</v>
      </c>
      <c r="E21" s="315">
        <v>2502.9666666666667</v>
      </c>
      <c r="F21" s="316">
        <v>2474.9833333333336</v>
      </c>
      <c r="G21" s="316">
        <v>2424.8666666666668</v>
      </c>
      <c r="H21" s="316">
        <v>2396.8833333333337</v>
      </c>
      <c r="I21" s="316">
        <v>2553.0833333333335</v>
      </c>
      <c r="J21" s="316">
        <v>2581.0666666666662</v>
      </c>
      <c r="K21" s="316">
        <v>2631.1833333333334</v>
      </c>
      <c r="L21" s="303">
        <v>2530.9499999999998</v>
      </c>
      <c r="M21" s="303">
        <v>2452.85</v>
      </c>
      <c r="N21" s="318">
        <v>5534100</v>
      </c>
      <c r="O21" s="319">
        <v>1.8102544290523759E-2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890.45</v>
      </c>
      <c r="E22" s="315">
        <v>896.48333333333346</v>
      </c>
      <c r="F22" s="316">
        <v>882.1166666666669</v>
      </c>
      <c r="G22" s="316">
        <v>873.78333333333342</v>
      </c>
      <c r="H22" s="316">
        <v>859.41666666666686</v>
      </c>
      <c r="I22" s="316">
        <v>904.81666666666695</v>
      </c>
      <c r="J22" s="316">
        <v>919.18333333333351</v>
      </c>
      <c r="K22" s="316">
        <v>927.51666666666699</v>
      </c>
      <c r="L22" s="303">
        <v>910.85</v>
      </c>
      <c r="M22" s="303">
        <v>888.15</v>
      </c>
      <c r="N22" s="318">
        <v>11241100</v>
      </c>
      <c r="O22" s="319">
        <v>-1.5011547344110855E-3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636.75</v>
      </c>
      <c r="E23" s="315">
        <v>632.26666666666665</v>
      </c>
      <c r="F23" s="316">
        <v>625.48333333333335</v>
      </c>
      <c r="G23" s="316">
        <v>614.2166666666667</v>
      </c>
      <c r="H23" s="316">
        <v>607.43333333333339</v>
      </c>
      <c r="I23" s="316">
        <v>643.5333333333333</v>
      </c>
      <c r="J23" s="316">
        <v>650.31666666666661</v>
      </c>
      <c r="K23" s="316">
        <v>661.58333333333326</v>
      </c>
      <c r="L23" s="303">
        <v>639.04999999999995</v>
      </c>
      <c r="M23" s="303">
        <v>621</v>
      </c>
      <c r="N23" s="318">
        <v>49011600</v>
      </c>
      <c r="O23" s="319">
        <v>-3.6712516520632436E-4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3324.85</v>
      </c>
      <c r="E24" s="315">
        <v>3336.65</v>
      </c>
      <c r="F24" s="316">
        <v>3307.15</v>
      </c>
      <c r="G24" s="316">
        <v>3289.45</v>
      </c>
      <c r="H24" s="316">
        <v>3259.95</v>
      </c>
      <c r="I24" s="316">
        <v>3354.3500000000004</v>
      </c>
      <c r="J24" s="316">
        <v>3383.8500000000004</v>
      </c>
      <c r="K24" s="316">
        <v>3401.5500000000006</v>
      </c>
      <c r="L24" s="303">
        <v>3366.15</v>
      </c>
      <c r="M24" s="303">
        <v>3318.95</v>
      </c>
      <c r="N24" s="318">
        <v>1838000</v>
      </c>
      <c r="O24" s="319">
        <v>2.0402498265093685E-2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9060.7000000000007</v>
      </c>
      <c r="E25" s="315">
        <v>9057.8333333333339</v>
      </c>
      <c r="F25" s="316">
        <v>8990.6666666666679</v>
      </c>
      <c r="G25" s="316">
        <v>8920.6333333333332</v>
      </c>
      <c r="H25" s="316">
        <v>8853.4666666666672</v>
      </c>
      <c r="I25" s="316">
        <v>9127.8666666666686</v>
      </c>
      <c r="J25" s="316">
        <v>9195.0333333333365</v>
      </c>
      <c r="K25" s="316">
        <v>9265.0666666666693</v>
      </c>
      <c r="L25" s="303">
        <v>9125</v>
      </c>
      <c r="M25" s="303">
        <v>8987.7999999999993</v>
      </c>
      <c r="N25" s="318">
        <v>834125</v>
      </c>
      <c r="O25" s="319">
        <v>8.1583320743314706E-3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4866.95</v>
      </c>
      <c r="E26" s="315">
        <v>4848.4333333333334</v>
      </c>
      <c r="F26" s="316">
        <v>4822.5666666666666</v>
      </c>
      <c r="G26" s="316">
        <v>4778.1833333333334</v>
      </c>
      <c r="H26" s="316">
        <v>4752.3166666666666</v>
      </c>
      <c r="I26" s="316">
        <v>4892.8166666666666</v>
      </c>
      <c r="J26" s="316">
        <v>4918.6833333333334</v>
      </c>
      <c r="K26" s="316">
        <v>4963.0666666666666</v>
      </c>
      <c r="L26" s="303">
        <v>4874.3</v>
      </c>
      <c r="M26" s="303">
        <v>4804.05</v>
      </c>
      <c r="N26" s="318">
        <v>6009000</v>
      </c>
      <c r="O26" s="319">
        <v>1.9592313143524114E-3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1676.6</v>
      </c>
      <c r="E27" s="315">
        <v>1677.8833333333332</v>
      </c>
      <c r="F27" s="316">
        <v>1668.1166666666663</v>
      </c>
      <c r="G27" s="316">
        <v>1659.6333333333332</v>
      </c>
      <c r="H27" s="316">
        <v>1649.8666666666663</v>
      </c>
      <c r="I27" s="316">
        <v>1686.3666666666663</v>
      </c>
      <c r="J27" s="316">
        <v>1696.1333333333332</v>
      </c>
      <c r="K27" s="316">
        <v>1704.6166666666663</v>
      </c>
      <c r="L27" s="303">
        <v>1687.65</v>
      </c>
      <c r="M27" s="303">
        <v>1669.4</v>
      </c>
      <c r="N27" s="318">
        <v>1882800</v>
      </c>
      <c r="O27" s="319">
        <v>-3.5450819672131151E-2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401.55</v>
      </c>
      <c r="E28" s="315">
        <v>402.56666666666666</v>
      </c>
      <c r="F28" s="316">
        <v>396.73333333333335</v>
      </c>
      <c r="G28" s="316">
        <v>391.91666666666669</v>
      </c>
      <c r="H28" s="316">
        <v>386.08333333333337</v>
      </c>
      <c r="I28" s="316">
        <v>407.38333333333333</v>
      </c>
      <c r="J28" s="316">
        <v>413.2166666666667</v>
      </c>
      <c r="K28" s="316">
        <v>418.0333333333333</v>
      </c>
      <c r="L28" s="303">
        <v>408.4</v>
      </c>
      <c r="M28" s="303">
        <v>397.75</v>
      </c>
      <c r="N28" s="318">
        <v>10427400</v>
      </c>
      <c r="O28" s="319">
        <v>1.685097419694576E-2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65.599999999999994</v>
      </c>
      <c r="E29" s="315">
        <v>65.8</v>
      </c>
      <c r="F29" s="316">
        <v>63.949999999999989</v>
      </c>
      <c r="G29" s="316">
        <v>62.3</v>
      </c>
      <c r="H29" s="316">
        <v>60.449999999999989</v>
      </c>
      <c r="I29" s="316">
        <v>67.449999999999989</v>
      </c>
      <c r="J29" s="316">
        <v>69.299999999999983</v>
      </c>
      <c r="K29" s="316">
        <v>70.949999999999989</v>
      </c>
      <c r="L29" s="303">
        <v>67.650000000000006</v>
      </c>
      <c r="M29" s="303">
        <v>64.150000000000006</v>
      </c>
      <c r="N29" s="318">
        <v>65885300</v>
      </c>
      <c r="O29" s="319">
        <v>-6.4737713249051046E-2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1573.65</v>
      </c>
      <c r="E30" s="315">
        <v>1574.8833333333332</v>
      </c>
      <c r="F30" s="316">
        <v>1564.7666666666664</v>
      </c>
      <c r="G30" s="316">
        <v>1555.8833333333332</v>
      </c>
      <c r="H30" s="316">
        <v>1545.7666666666664</v>
      </c>
      <c r="I30" s="316">
        <v>1583.7666666666664</v>
      </c>
      <c r="J30" s="316">
        <v>1593.8833333333332</v>
      </c>
      <c r="K30" s="316">
        <v>1602.7666666666664</v>
      </c>
      <c r="L30" s="303">
        <v>1585</v>
      </c>
      <c r="M30" s="303">
        <v>1566</v>
      </c>
      <c r="N30" s="318">
        <v>1053250</v>
      </c>
      <c r="O30" s="319">
        <v>-3.7688442211055273E-2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117.55</v>
      </c>
      <c r="E31" s="315">
        <v>118.38333333333333</v>
      </c>
      <c r="F31" s="316">
        <v>113.91666666666666</v>
      </c>
      <c r="G31" s="316">
        <v>110.28333333333333</v>
      </c>
      <c r="H31" s="316">
        <v>105.81666666666666</v>
      </c>
      <c r="I31" s="316">
        <v>122.01666666666665</v>
      </c>
      <c r="J31" s="316">
        <v>126.48333333333332</v>
      </c>
      <c r="K31" s="316">
        <v>130.11666666666665</v>
      </c>
      <c r="L31" s="303">
        <v>122.85</v>
      </c>
      <c r="M31" s="303">
        <v>114.75</v>
      </c>
      <c r="N31" s="318">
        <v>33288000</v>
      </c>
      <c r="O31" s="319">
        <v>0.18442401297998917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681.2</v>
      </c>
      <c r="E32" s="315">
        <v>676.85</v>
      </c>
      <c r="F32" s="316">
        <v>670.35</v>
      </c>
      <c r="G32" s="316">
        <v>659.5</v>
      </c>
      <c r="H32" s="316">
        <v>653</v>
      </c>
      <c r="I32" s="316">
        <v>687.7</v>
      </c>
      <c r="J32" s="316">
        <v>694.2</v>
      </c>
      <c r="K32" s="316">
        <v>705.05000000000007</v>
      </c>
      <c r="L32" s="303">
        <v>683.35</v>
      </c>
      <c r="M32" s="303">
        <v>666</v>
      </c>
      <c r="N32" s="318">
        <v>2548700</v>
      </c>
      <c r="O32" s="319">
        <v>4.746835443037975E-2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550.15</v>
      </c>
      <c r="E33" s="315">
        <v>553.11666666666667</v>
      </c>
      <c r="F33" s="316">
        <v>542.7833333333333</v>
      </c>
      <c r="G33" s="316">
        <v>535.41666666666663</v>
      </c>
      <c r="H33" s="316">
        <v>525.08333333333326</v>
      </c>
      <c r="I33" s="316">
        <v>560.48333333333335</v>
      </c>
      <c r="J33" s="316">
        <v>570.81666666666661</v>
      </c>
      <c r="K33" s="316">
        <v>578.18333333333339</v>
      </c>
      <c r="L33" s="303">
        <v>563.45000000000005</v>
      </c>
      <c r="M33" s="303">
        <v>545.75</v>
      </c>
      <c r="N33" s="318">
        <v>6021000</v>
      </c>
      <c r="O33" s="319">
        <v>3.5870967741935482E-2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505.55</v>
      </c>
      <c r="E34" s="315">
        <v>505.01666666666665</v>
      </c>
      <c r="F34" s="316">
        <v>501.5333333333333</v>
      </c>
      <c r="G34" s="316">
        <v>497.51666666666665</v>
      </c>
      <c r="H34" s="316">
        <v>494.0333333333333</v>
      </c>
      <c r="I34" s="316">
        <v>509.0333333333333</v>
      </c>
      <c r="J34" s="316">
        <v>512.51666666666665</v>
      </c>
      <c r="K34" s="316">
        <v>516.5333333333333</v>
      </c>
      <c r="L34" s="303">
        <v>508.5</v>
      </c>
      <c r="M34" s="303">
        <v>501</v>
      </c>
      <c r="N34" s="318">
        <v>99443124</v>
      </c>
      <c r="O34" s="319">
        <v>7.5202070401140225E-3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36.700000000000003</v>
      </c>
      <c r="E35" s="315">
        <v>36.966666666666669</v>
      </c>
      <c r="F35" s="316">
        <v>36.13333333333334</v>
      </c>
      <c r="G35" s="316">
        <v>35.56666666666667</v>
      </c>
      <c r="H35" s="316">
        <v>34.733333333333341</v>
      </c>
      <c r="I35" s="316">
        <v>37.533333333333339</v>
      </c>
      <c r="J35" s="316">
        <v>38.366666666666667</v>
      </c>
      <c r="K35" s="316">
        <v>38.933333333333337</v>
      </c>
      <c r="L35" s="303">
        <v>37.799999999999997</v>
      </c>
      <c r="M35" s="303">
        <v>36.4</v>
      </c>
      <c r="N35" s="318">
        <v>109431000</v>
      </c>
      <c r="O35" s="319">
        <v>3.3518445061483541E-2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452.4</v>
      </c>
      <c r="E36" s="315">
        <v>451.58333333333331</v>
      </c>
      <c r="F36" s="316">
        <v>448.21666666666664</v>
      </c>
      <c r="G36" s="316">
        <v>444.0333333333333</v>
      </c>
      <c r="H36" s="316">
        <v>440.66666666666663</v>
      </c>
      <c r="I36" s="316">
        <v>455.76666666666665</v>
      </c>
      <c r="J36" s="316">
        <v>459.13333333333333</v>
      </c>
      <c r="K36" s="316">
        <v>463.31666666666666</v>
      </c>
      <c r="L36" s="303">
        <v>454.95</v>
      </c>
      <c r="M36" s="303">
        <v>447.4</v>
      </c>
      <c r="N36" s="318">
        <v>11578200</v>
      </c>
      <c r="O36" s="319">
        <v>-2.7809965237543453E-2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13534.8</v>
      </c>
      <c r="E37" s="315">
        <v>13517.266666666668</v>
      </c>
      <c r="F37" s="316">
        <v>13317.533333333336</v>
      </c>
      <c r="G37" s="316">
        <v>13100.266666666668</v>
      </c>
      <c r="H37" s="316">
        <v>12900.533333333336</v>
      </c>
      <c r="I37" s="316">
        <v>13734.533333333336</v>
      </c>
      <c r="J37" s="316">
        <v>13934.26666666667</v>
      </c>
      <c r="K37" s="316">
        <v>14151.533333333336</v>
      </c>
      <c r="L37" s="303">
        <v>13717</v>
      </c>
      <c r="M37" s="303">
        <v>13300</v>
      </c>
      <c r="N37" s="318">
        <v>237950</v>
      </c>
      <c r="O37" s="319">
        <v>-8.9186602870813397E-2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397.25</v>
      </c>
      <c r="E38" s="315">
        <v>396.84999999999997</v>
      </c>
      <c r="F38" s="316">
        <v>392.69999999999993</v>
      </c>
      <c r="G38" s="316">
        <v>388.15</v>
      </c>
      <c r="H38" s="316">
        <v>383.99999999999994</v>
      </c>
      <c r="I38" s="316">
        <v>401.39999999999992</v>
      </c>
      <c r="J38" s="316">
        <v>405.5499999999999</v>
      </c>
      <c r="K38" s="316">
        <v>410.09999999999991</v>
      </c>
      <c r="L38" s="303">
        <v>401</v>
      </c>
      <c r="M38" s="303">
        <v>392.3</v>
      </c>
      <c r="N38" s="318">
        <v>26191800</v>
      </c>
      <c r="O38" s="319">
        <v>8.2536625627622259E-4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3648.65</v>
      </c>
      <c r="E39" s="315">
        <v>3653.8833333333332</v>
      </c>
      <c r="F39" s="316">
        <v>3632.7666666666664</v>
      </c>
      <c r="G39" s="316">
        <v>3616.8833333333332</v>
      </c>
      <c r="H39" s="316">
        <v>3595.7666666666664</v>
      </c>
      <c r="I39" s="316">
        <v>3669.7666666666664</v>
      </c>
      <c r="J39" s="316">
        <v>3690.8833333333332</v>
      </c>
      <c r="K39" s="316">
        <v>3706.7666666666664</v>
      </c>
      <c r="L39" s="303">
        <v>3675</v>
      </c>
      <c r="M39" s="303">
        <v>3638</v>
      </c>
      <c r="N39" s="318">
        <v>1996200</v>
      </c>
      <c r="O39" s="319">
        <v>3.7310330492621079E-2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470</v>
      </c>
      <c r="E40" s="315">
        <v>470.05</v>
      </c>
      <c r="F40" s="316">
        <v>464.55</v>
      </c>
      <c r="G40" s="316">
        <v>459.1</v>
      </c>
      <c r="H40" s="316">
        <v>453.6</v>
      </c>
      <c r="I40" s="316">
        <v>475.5</v>
      </c>
      <c r="J40" s="316">
        <v>481</v>
      </c>
      <c r="K40" s="316">
        <v>486.45</v>
      </c>
      <c r="L40" s="303">
        <v>475.55</v>
      </c>
      <c r="M40" s="303">
        <v>464.6</v>
      </c>
      <c r="N40" s="318">
        <v>6864000</v>
      </c>
      <c r="O40" s="319">
        <v>-3.6442248301420628E-2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120.6</v>
      </c>
      <c r="E41" s="315">
        <v>126.01666666666665</v>
      </c>
      <c r="F41" s="316">
        <v>113.08333333333331</v>
      </c>
      <c r="G41" s="316">
        <v>105.56666666666666</v>
      </c>
      <c r="H41" s="316">
        <v>92.633333333333326</v>
      </c>
      <c r="I41" s="316">
        <v>133.5333333333333</v>
      </c>
      <c r="J41" s="316">
        <v>146.46666666666664</v>
      </c>
      <c r="K41" s="316">
        <v>153.98333333333329</v>
      </c>
      <c r="L41" s="303">
        <v>138.94999999999999</v>
      </c>
      <c r="M41" s="303">
        <v>118.5</v>
      </c>
      <c r="N41" s="318">
        <v>30137400</v>
      </c>
      <c r="O41" s="319">
        <v>-4.2418118732603809E-2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371.25</v>
      </c>
      <c r="E42" s="315">
        <v>372.73333333333335</v>
      </c>
      <c r="F42" s="316">
        <v>367.61666666666667</v>
      </c>
      <c r="G42" s="316">
        <v>363.98333333333335</v>
      </c>
      <c r="H42" s="316">
        <v>358.86666666666667</v>
      </c>
      <c r="I42" s="316">
        <v>376.36666666666667</v>
      </c>
      <c r="J42" s="316">
        <v>381.48333333333335</v>
      </c>
      <c r="K42" s="316">
        <v>385.11666666666667</v>
      </c>
      <c r="L42" s="303">
        <v>377.85</v>
      </c>
      <c r="M42" s="303">
        <v>369.1</v>
      </c>
      <c r="N42" s="318">
        <v>5387500</v>
      </c>
      <c r="O42" s="319">
        <v>-8.6864406779661021E-2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766.1</v>
      </c>
      <c r="E43" s="315">
        <v>768.43333333333339</v>
      </c>
      <c r="F43" s="316">
        <v>760.01666666666677</v>
      </c>
      <c r="G43" s="316">
        <v>753.93333333333339</v>
      </c>
      <c r="H43" s="316">
        <v>745.51666666666677</v>
      </c>
      <c r="I43" s="316">
        <v>774.51666666666677</v>
      </c>
      <c r="J43" s="316">
        <v>782.93333333333328</v>
      </c>
      <c r="K43" s="316">
        <v>789.01666666666677</v>
      </c>
      <c r="L43" s="303">
        <v>776.85</v>
      </c>
      <c r="M43" s="303">
        <v>762.35</v>
      </c>
      <c r="N43" s="318">
        <v>17438200</v>
      </c>
      <c r="O43" s="319">
        <v>1.7676959259540246E-2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135.5</v>
      </c>
      <c r="E44" s="315">
        <v>136.04999999999998</v>
      </c>
      <c r="F44" s="316">
        <v>134.19999999999996</v>
      </c>
      <c r="G44" s="316">
        <v>132.89999999999998</v>
      </c>
      <c r="H44" s="316">
        <v>131.04999999999995</v>
      </c>
      <c r="I44" s="316">
        <v>137.34999999999997</v>
      </c>
      <c r="J44" s="316">
        <v>139.19999999999999</v>
      </c>
      <c r="K44" s="316">
        <v>140.49999999999997</v>
      </c>
      <c r="L44" s="303">
        <v>137.9</v>
      </c>
      <c r="M44" s="303">
        <v>134.75</v>
      </c>
      <c r="N44" s="318">
        <v>29917700</v>
      </c>
      <c r="O44" s="319">
        <v>-6.0333629021272917E-3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2517.9</v>
      </c>
      <c r="E45" s="315">
        <v>2525.9333333333334</v>
      </c>
      <c r="F45" s="316">
        <v>2474.9666666666667</v>
      </c>
      <c r="G45" s="316">
        <v>2432.0333333333333</v>
      </c>
      <c r="H45" s="316">
        <v>2381.0666666666666</v>
      </c>
      <c r="I45" s="316">
        <v>2568.8666666666668</v>
      </c>
      <c r="J45" s="316">
        <v>2619.8333333333339</v>
      </c>
      <c r="K45" s="316">
        <v>2662.7666666666669</v>
      </c>
      <c r="L45" s="303">
        <v>2576.9</v>
      </c>
      <c r="M45" s="303">
        <v>2483</v>
      </c>
      <c r="N45" s="318">
        <v>545250</v>
      </c>
      <c r="O45" s="319">
        <v>-2.7424749163879599E-2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1571.95</v>
      </c>
      <c r="E46" s="315">
        <v>1581.0333333333335</v>
      </c>
      <c r="F46" s="316">
        <v>1556.5666666666671</v>
      </c>
      <c r="G46" s="316">
        <v>1541.1833333333336</v>
      </c>
      <c r="H46" s="316">
        <v>1516.7166666666672</v>
      </c>
      <c r="I46" s="316">
        <v>1596.416666666667</v>
      </c>
      <c r="J46" s="316">
        <v>1620.8833333333337</v>
      </c>
      <c r="K46" s="316">
        <v>1636.2666666666669</v>
      </c>
      <c r="L46" s="303">
        <v>1605.5</v>
      </c>
      <c r="M46" s="303">
        <v>1565.65</v>
      </c>
      <c r="N46" s="318">
        <v>2361100</v>
      </c>
      <c r="O46" s="319">
        <v>2.0266182698124621E-2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405.3</v>
      </c>
      <c r="E47" s="315">
        <v>405.81666666666666</v>
      </c>
      <c r="F47" s="316">
        <v>402.18333333333334</v>
      </c>
      <c r="G47" s="316">
        <v>399.06666666666666</v>
      </c>
      <c r="H47" s="316">
        <v>395.43333333333334</v>
      </c>
      <c r="I47" s="316">
        <v>408.93333333333334</v>
      </c>
      <c r="J47" s="316">
        <v>412.56666666666666</v>
      </c>
      <c r="K47" s="316">
        <v>415.68333333333334</v>
      </c>
      <c r="L47" s="303">
        <v>409.45</v>
      </c>
      <c r="M47" s="303">
        <v>402.7</v>
      </c>
      <c r="N47" s="318">
        <v>10847220</v>
      </c>
      <c r="O47" s="319">
        <v>6.9831971635578846E-2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592</v>
      </c>
      <c r="E48" s="315">
        <v>581.63333333333333</v>
      </c>
      <c r="F48" s="316">
        <v>567.36666666666667</v>
      </c>
      <c r="G48" s="316">
        <v>542.73333333333335</v>
      </c>
      <c r="H48" s="316">
        <v>528.4666666666667</v>
      </c>
      <c r="I48" s="316">
        <v>606.26666666666665</v>
      </c>
      <c r="J48" s="316">
        <v>620.5333333333333</v>
      </c>
      <c r="K48" s="316">
        <v>645.16666666666663</v>
      </c>
      <c r="L48" s="303">
        <v>595.9</v>
      </c>
      <c r="M48" s="303">
        <v>557</v>
      </c>
      <c r="N48" s="318">
        <v>1504800</v>
      </c>
      <c r="O48" s="319">
        <v>9.6153846153846159E-2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505</v>
      </c>
      <c r="E49" s="315">
        <v>506.09999999999997</v>
      </c>
      <c r="F49" s="316">
        <v>501.54999999999995</v>
      </c>
      <c r="G49" s="316">
        <v>498.09999999999997</v>
      </c>
      <c r="H49" s="316">
        <v>493.54999999999995</v>
      </c>
      <c r="I49" s="316">
        <v>509.54999999999995</v>
      </c>
      <c r="J49" s="316">
        <v>514.1</v>
      </c>
      <c r="K49" s="316">
        <v>517.54999999999995</v>
      </c>
      <c r="L49" s="303">
        <v>510.65</v>
      </c>
      <c r="M49" s="303">
        <v>502.65</v>
      </c>
      <c r="N49" s="318">
        <v>16897500</v>
      </c>
      <c r="O49" s="319">
        <v>2.0303419125971771E-2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3744.9</v>
      </c>
      <c r="E50" s="315">
        <v>3735.9666666666667</v>
      </c>
      <c r="F50" s="316">
        <v>3716.9333333333334</v>
      </c>
      <c r="G50" s="316">
        <v>3688.9666666666667</v>
      </c>
      <c r="H50" s="316">
        <v>3669.9333333333334</v>
      </c>
      <c r="I50" s="316">
        <v>3763.9333333333334</v>
      </c>
      <c r="J50" s="316">
        <v>3782.9666666666672</v>
      </c>
      <c r="K50" s="316">
        <v>3810.9333333333334</v>
      </c>
      <c r="L50" s="303">
        <v>3755</v>
      </c>
      <c r="M50" s="303">
        <v>3708</v>
      </c>
      <c r="N50" s="318">
        <v>2826400</v>
      </c>
      <c r="O50" s="319">
        <v>-4.243881737162258E-4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213.05</v>
      </c>
      <c r="E51" s="315">
        <v>211.63333333333335</v>
      </c>
      <c r="F51" s="316">
        <v>208.2166666666667</v>
      </c>
      <c r="G51" s="316">
        <v>203.38333333333335</v>
      </c>
      <c r="H51" s="316">
        <v>199.9666666666667</v>
      </c>
      <c r="I51" s="316">
        <v>216.4666666666667</v>
      </c>
      <c r="J51" s="316">
        <v>219.88333333333338</v>
      </c>
      <c r="K51" s="316">
        <v>224.7166666666667</v>
      </c>
      <c r="L51" s="303">
        <v>215.05</v>
      </c>
      <c r="M51" s="303">
        <v>206.8</v>
      </c>
      <c r="N51" s="318">
        <v>31201500</v>
      </c>
      <c r="O51" s="319">
        <v>4.2217813051146386E-2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5068.7</v>
      </c>
      <c r="E52" s="315">
        <v>5071.1833333333334</v>
      </c>
      <c r="F52" s="316">
        <v>5032.2166666666672</v>
      </c>
      <c r="G52" s="316">
        <v>4995.7333333333336</v>
      </c>
      <c r="H52" s="316">
        <v>4956.7666666666673</v>
      </c>
      <c r="I52" s="316">
        <v>5107.666666666667</v>
      </c>
      <c r="J52" s="316">
        <v>5146.6333333333323</v>
      </c>
      <c r="K52" s="316">
        <v>5183.1166666666668</v>
      </c>
      <c r="L52" s="303">
        <v>5110.1499999999996</v>
      </c>
      <c r="M52" s="303">
        <v>5034.7</v>
      </c>
      <c r="N52" s="318">
        <v>3565250</v>
      </c>
      <c r="O52" s="319">
        <v>-2.7250093789434195E-2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2561.6999999999998</v>
      </c>
      <c r="E53" s="315">
        <v>2556.5499999999997</v>
      </c>
      <c r="F53" s="316">
        <v>2543.1499999999996</v>
      </c>
      <c r="G53" s="316">
        <v>2524.6</v>
      </c>
      <c r="H53" s="316">
        <v>2511.1999999999998</v>
      </c>
      <c r="I53" s="316">
        <v>2575.0999999999995</v>
      </c>
      <c r="J53" s="316">
        <v>2588.5</v>
      </c>
      <c r="K53" s="316">
        <v>2607.0499999999993</v>
      </c>
      <c r="L53" s="303">
        <v>2569.9499999999998</v>
      </c>
      <c r="M53" s="303">
        <v>2538</v>
      </c>
      <c r="N53" s="318">
        <v>2296350</v>
      </c>
      <c r="O53" s="319">
        <v>7.9889383929943152E-3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1396.3</v>
      </c>
      <c r="E54" s="315">
        <v>1397.7</v>
      </c>
      <c r="F54" s="316">
        <v>1386.7</v>
      </c>
      <c r="G54" s="316">
        <v>1377.1</v>
      </c>
      <c r="H54" s="316">
        <v>1366.1</v>
      </c>
      <c r="I54" s="316">
        <v>1407.3000000000002</v>
      </c>
      <c r="J54" s="316">
        <v>1418.3000000000002</v>
      </c>
      <c r="K54" s="316">
        <v>1427.9000000000003</v>
      </c>
      <c r="L54" s="303">
        <v>1408.7</v>
      </c>
      <c r="M54" s="303">
        <v>1388.1</v>
      </c>
      <c r="N54" s="318">
        <v>2580050</v>
      </c>
      <c r="O54" s="319">
        <v>5.1322277005826984E-2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193.25</v>
      </c>
      <c r="E55" s="315">
        <v>192.65</v>
      </c>
      <c r="F55" s="316">
        <v>191</v>
      </c>
      <c r="G55" s="316">
        <v>188.75</v>
      </c>
      <c r="H55" s="316">
        <v>187.1</v>
      </c>
      <c r="I55" s="316">
        <v>194.9</v>
      </c>
      <c r="J55" s="316">
        <v>196.55000000000004</v>
      </c>
      <c r="K55" s="316">
        <v>198.8</v>
      </c>
      <c r="L55" s="303">
        <v>194.3</v>
      </c>
      <c r="M55" s="303">
        <v>190.4</v>
      </c>
      <c r="N55" s="318">
        <v>12927600</v>
      </c>
      <c r="O55" s="319">
        <v>-9.9255583126550868E-3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66.8</v>
      </c>
      <c r="E56" s="315">
        <v>66.666666666666671</v>
      </c>
      <c r="F56" s="316">
        <v>66.033333333333346</v>
      </c>
      <c r="G56" s="316">
        <v>65.26666666666668</v>
      </c>
      <c r="H56" s="316">
        <v>64.633333333333354</v>
      </c>
      <c r="I56" s="316">
        <v>67.433333333333337</v>
      </c>
      <c r="J56" s="316">
        <v>68.066666666666663</v>
      </c>
      <c r="K56" s="316">
        <v>68.833333333333329</v>
      </c>
      <c r="L56" s="303">
        <v>67.3</v>
      </c>
      <c r="M56" s="303">
        <v>65.900000000000006</v>
      </c>
      <c r="N56" s="318">
        <v>108115500</v>
      </c>
      <c r="O56" s="319">
        <v>6.9881525360977411E-4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122.8</v>
      </c>
      <c r="E57" s="315">
        <v>122.73333333333335</v>
      </c>
      <c r="F57" s="316">
        <v>121.2166666666667</v>
      </c>
      <c r="G57" s="316">
        <v>119.63333333333335</v>
      </c>
      <c r="H57" s="316">
        <v>118.1166666666667</v>
      </c>
      <c r="I57" s="316">
        <v>124.31666666666669</v>
      </c>
      <c r="J57" s="316">
        <v>125.83333333333334</v>
      </c>
      <c r="K57" s="316">
        <v>127.41666666666669</v>
      </c>
      <c r="L57" s="303">
        <v>124.25</v>
      </c>
      <c r="M57" s="303">
        <v>121.15</v>
      </c>
      <c r="N57" s="318">
        <v>20898600</v>
      </c>
      <c r="O57" s="319">
        <v>1.2411347517730497E-2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538.5</v>
      </c>
      <c r="E58" s="315">
        <v>538.7833333333333</v>
      </c>
      <c r="F58" s="316">
        <v>531.06666666666661</v>
      </c>
      <c r="G58" s="316">
        <v>523.63333333333333</v>
      </c>
      <c r="H58" s="316">
        <v>515.91666666666663</v>
      </c>
      <c r="I58" s="316">
        <v>546.21666666666658</v>
      </c>
      <c r="J58" s="316">
        <v>553.93333333333328</v>
      </c>
      <c r="K58" s="316">
        <v>561.36666666666656</v>
      </c>
      <c r="L58" s="303">
        <v>546.5</v>
      </c>
      <c r="M58" s="303">
        <v>531.35</v>
      </c>
      <c r="N58" s="318">
        <v>7015000</v>
      </c>
      <c r="O58" s="319">
        <v>2.228925758337523E-2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27.65</v>
      </c>
      <c r="E59" s="315">
        <v>27.55</v>
      </c>
      <c r="F59" s="316">
        <v>26.700000000000003</v>
      </c>
      <c r="G59" s="316">
        <v>25.750000000000004</v>
      </c>
      <c r="H59" s="316">
        <v>24.900000000000006</v>
      </c>
      <c r="I59" s="316">
        <v>28.5</v>
      </c>
      <c r="J59" s="316">
        <v>29.35</v>
      </c>
      <c r="K59" s="316">
        <v>30.299999999999997</v>
      </c>
      <c r="L59" s="303">
        <v>28.4</v>
      </c>
      <c r="M59" s="303">
        <v>26.6</v>
      </c>
      <c r="N59" s="318">
        <v>62212500</v>
      </c>
      <c r="O59" s="319">
        <v>2.8645833333333332E-2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708.95</v>
      </c>
      <c r="E60" s="315">
        <v>710.48333333333323</v>
      </c>
      <c r="F60" s="316">
        <v>705.26666666666642</v>
      </c>
      <c r="G60" s="316">
        <v>701.58333333333314</v>
      </c>
      <c r="H60" s="316">
        <v>696.36666666666633</v>
      </c>
      <c r="I60" s="316">
        <v>714.16666666666652</v>
      </c>
      <c r="J60" s="316">
        <v>719.38333333333344</v>
      </c>
      <c r="K60" s="316">
        <v>723.06666666666661</v>
      </c>
      <c r="L60" s="303">
        <v>715.7</v>
      </c>
      <c r="M60" s="303">
        <v>706.8</v>
      </c>
      <c r="N60" s="318">
        <v>5352000</v>
      </c>
      <c r="O60" s="319">
        <v>0.1166284164406426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1258.45</v>
      </c>
      <c r="E61" s="315">
        <v>1259.1166666666668</v>
      </c>
      <c r="F61" s="316">
        <v>1246.3333333333335</v>
      </c>
      <c r="G61" s="316">
        <v>1234.2166666666667</v>
      </c>
      <c r="H61" s="316">
        <v>1221.4333333333334</v>
      </c>
      <c r="I61" s="316">
        <v>1271.2333333333336</v>
      </c>
      <c r="J61" s="316">
        <v>1284.0166666666669</v>
      </c>
      <c r="K61" s="316">
        <v>1296.1333333333337</v>
      </c>
      <c r="L61" s="303">
        <v>1271.9000000000001</v>
      </c>
      <c r="M61" s="303">
        <v>1247</v>
      </c>
      <c r="N61" s="318">
        <v>1792050</v>
      </c>
      <c r="O61" s="319">
        <v>7.3180225768781623E-2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922.35</v>
      </c>
      <c r="E62" s="315">
        <v>925.88333333333321</v>
      </c>
      <c r="F62" s="316">
        <v>914.76666666666642</v>
      </c>
      <c r="G62" s="316">
        <v>907.18333333333317</v>
      </c>
      <c r="H62" s="316">
        <v>896.06666666666638</v>
      </c>
      <c r="I62" s="316">
        <v>933.46666666666647</v>
      </c>
      <c r="J62" s="316">
        <v>944.58333333333326</v>
      </c>
      <c r="K62" s="316">
        <v>952.16666666666652</v>
      </c>
      <c r="L62" s="303">
        <v>937</v>
      </c>
      <c r="M62" s="303">
        <v>918.3</v>
      </c>
      <c r="N62" s="318">
        <v>16866300</v>
      </c>
      <c r="O62" s="319">
        <v>-8.9868825006977401E-3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827.5</v>
      </c>
      <c r="E63" s="315">
        <v>827.06666666666661</v>
      </c>
      <c r="F63" s="316">
        <v>822.73333333333323</v>
      </c>
      <c r="G63" s="316">
        <v>817.96666666666658</v>
      </c>
      <c r="H63" s="316">
        <v>813.63333333333321</v>
      </c>
      <c r="I63" s="316">
        <v>831.83333333333326</v>
      </c>
      <c r="J63" s="316">
        <v>836.16666666666674</v>
      </c>
      <c r="K63" s="316">
        <v>840.93333333333328</v>
      </c>
      <c r="L63" s="303">
        <v>831.4</v>
      </c>
      <c r="M63" s="303">
        <v>822.3</v>
      </c>
      <c r="N63" s="318">
        <v>3994000</v>
      </c>
      <c r="O63" s="319">
        <v>-1.7495626093476631E-3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872.85</v>
      </c>
      <c r="E64" s="315">
        <v>874.58333333333337</v>
      </c>
      <c r="F64" s="316">
        <v>866.26666666666677</v>
      </c>
      <c r="G64" s="316">
        <v>859.68333333333339</v>
      </c>
      <c r="H64" s="316">
        <v>851.36666666666679</v>
      </c>
      <c r="I64" s="316">
        <v>881.16666666666674</v>
      </c>
      <c r="J64" s="316">
        <v>889.48333333333335</v>
      </c>
      <c r="K64" s="316">
        <v>896.06666666666672</v>
      </c>
      <c r="L64" s="303">
        <v>882.9</v>
      </c>
      <c r="M64" s="303">
        <v>868</v>
      </c>
      <c r="N64" s="318">
        <v>19750500</v>
      </c>
      <c r="O64" s="319">
        <v>-2.7136059582097787E-2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2318.5</v>
      </c>
      <c r="E65" s="315">
        <v>2316.1666666666665</v>
      </c>
      <c r="F65" s="316">
        <v>2293.833333333333</v>
      </c>
      <c r="G65" s="316">
        <v>2269.1666666666665</v>
      </c>
      <c r="H65" s="316">
        <v>2246.833333333333</v>
      </c>
      <c r="I65" s="316">
        <v>2340.833333333333</v>
      </c>
      <c r="J65" s="316">
        <v>2363.1666666666661</v>
      </c>
      <c r="K65" s="316">
        <v>2387.833333333333</v>
      </c>
      <c r="L65" s="303">
        <v>2338.5</v>
      </c>
      <c r="M65" s="303">
        <v>2291.5</v>
      </c>
      <c r="N65" s="318">
        <v>23123100</v>
      </c>
      <c r="O65" s="319">
        <v>1.6869095816464237E-4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1410.4</v>
      </c>
      <c r="E66" s="315">
        <v>1400.8166666666666</v>
      </c>
      <c r="F66" s="316">
        <v>1388.8333333333333</v>
      </c>
      <c r="G66" s="316">
        <v>1367.2666666666667</v>
      </c>
      <c r="H66" s="316">
        <v>1355.2833333333333</v>
      </c>
      <c r="I66" s="316">
        <v>1422.3833333333332</v>
      </c>
      <c r="J66" s="316">
        <v>1434.3666666666668</v>
      </c>
      <c r="K66" s="316">
        <v>1455.9333333333332</v>
      </c>
      <c r="L66" s="303">
        <v>1412.8</v>
      </c>
      <c r="M66" s="303">
        <v>1379.25</v>
      </c>
      <c r="N66" s="318">
        <v>30499150</v>
      </c>
      <c r="O66" s="319">
        <v>-3.2284522625342475E-2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654.29999999999995</v>
      </c>
      <c r="E67" s="315">
        <v>652.6</v>
      </c>
      <c r="F67" s="316">
        <v>647.75</v>
      </c>
      <c r="G67" s="316">
        <v>641.19999999999993</v>
      </c>
      <c r="H67" s="316">
        <v>636.34999999999991</v>
      </c>
      <c r="I67" s="316">
        <v>659.15000000000009</v>
      </c>
      <c r="J67" s="316">
        <v>664.00000000000023</v>
      </c>
      <c r="K67" s="316">
        <v>670.55000000000018</v>
      </c>
      <c r="L67" s="303">
        <v>657.45</v>
      </c>
      <c r="M67" s="303">
        <v>646.04999999999995</v>
      </c>
      <c r="N67" s="318">
        <v>17179800</v>
      </c>
      <c r="O67" s="319">
        <v>-1.8106374952847983E-2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3180.9</v>
      </c>
      <c r="E68" s="315">
        <v>3169.1</v>
      </c>
      <c r="F68" s="316">
        <v>3137.2</v>
      </c>
      <c r="G68" s="316">
        <v>3093.5</v>
      </c>
      <c r="H68" s="316">
        <v>3061.6</v>
      </c>
      <c r="I68" s="316">
        <v>3212.7999999999997</v>
      </c>
      <c r="J68" s="316">
        <v>3244.7000000000003</v>
      </c>
      <c r="K68" s="316">
        <v>3288.3999999999996</v>
      </c>
      <c r="L68" s="303">
        <v>3201</v>
      </c>
      <c r="M68" s="303">
        <v>3125.4</v>
      </c>
      <c r="N68" s="318">
        <v>3555600</v>
      </c>
      <c r="O68" s="319">
        <v>3.2165227695953951E-3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242.5</v>
      </c>
      <c r="E69" s="315">
        <v>244.18333333333331</v>
      </c>
      <c r="F69" s="316">
        <v>239.66666666666663</v>
      </c>
      <c r="G69" s="316">
        <v>236.83333333333331</v>
      </c>
      <c r="H69" s="316">
        <v>232.31666666666663</v>
      </c>
      <c r="I69" s="316">
        <v>247.01666666666662</v>
      </c>
      <c r="J69" s="316">
        <v>251.53333333333333</v>
      </c>
      <c r="K69" s="316">
        <v>254.36666666666662</v>
      </c>
      <c r="L69" s="303">
        <v>248.7</v>
      </c>
      <c r="M69" s="303">
        <v>241.35</v>
      </c>
      <c r="N69" s="318">
        <v>26776100</v>
      </c>
      <c r="O69" s="319">
        <v>4.7258661284897412E-2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219.55</v>
      </c>
      <c r="E70" s="315">
        <v>219.16666666666666</v>
      </c>
      <c r="F70" s="316">
        <v>217.0333333333333</v>
      </c>
      <c r="G70" s="316">
        <v>214.51666666666665</v>
      </c>
      <c r="H70" s="316">
        <v>212.3833333333333</v>
      </c>
      <c r="I70" s="316">
        <v>221.68333333333331</v>
      </c>
      <c r="J70" s="316">
        <v>223.81666666666669</v>
      </c>
      <c r="K70" s="316">
        <v>226.33333333333331</v>
      </c>
      <c r="L70" s="303">
        <v>221.3</v>
      </c>
      <c r="M70" s="303">
        <v>216.65</v>
      </c>
      <c r="N70" s="318">
        <v>32327100</v>
      </c>
      <c r="O70" s="319">
        <v>5.9557522123893807E-2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2296.9</v>
      </c>
      <c r="E71" s="315">
        <v>2281.3333333333335</v>
      </c>
      <c r="F71" s="316">
        <v>2262.7666666666669</v>
      </c>
      <c r="G71" s="316">
        <v>2228.6333333333332</v>
      </c>
      <c r="H71" s="316">
        <v>2210.0666666666666</v>
      </c>
      <c r="I71" s="316">
        <v>2315.4666666666672</v>
      </c>
      <c r="J71" s="316">
        <v>2334.0333333333338</v>
      </c>
      <c r="K71" s="316">
        <v>2368.1666666666674</v>
      </c>
      <c r="L71" s="303">
        <v>2299.9</v>
      </c>
      <c r="M71" s="303">
        <v>2247.1999999999998</v>
      </c>
      <c r="N71" s="318">
        <v>5907300</v>
      </c>
      <c r="O71" s="319">
        <v>-3.7585532746823067E-2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199.8</v>
      </c>
      <c r="E72" s="315">
        <v>201.45000000000002</v>
      </c>
      <c r="F72" s="316">
        <v>197.45000000000005</v>
      </c>
      <c r="G72" s="316">
        <v>195.10000000000002</v>
      </c>
      <c r="H72" s="316">
        <v>191.10000000000005</v>
      </c>
      <c r="I72" s="316">
        <v>203.80000000000004</v>
      </c>
      <c r="J72" s="316">
        <v>207.79999999999998</v>
      </c>
      <c r="K72" s="316">
        <v>210.15000000000003</v>
      </c>
      <c r="L72" s="303">
        <v>205.45</v>
      </c>
      <c r="M72" s="303">
        <v>199.1</v>
      </c>
      <c r="N72" s="318">
        <v>22065800</v>
      </c>
      <c r="O72" s="319">
        <v>1.0075209308925784E-2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512.70000000000005</v>
      </c>
      <c r="E73" s="315">
        <v>512.26666666666677</v>
      </c>
      <c r="F73" s="316">
        <v>507.58333333333348</v>
      </c>
      <c r="G73" s="316">
        <v>502.4666666666667</v>
      </c>
      <c r="H73" s="316">
        <v>497.78333333333342</v>
      </c>
      <c r="I73" s="316">
        <v>517.38333333333355</v>
      </c>
      <c r="J73" s="316">
        <v>522.06666666666672</v>
      </c>
      <c r="K73" s="316">
        <v>527.18333333333362</v>
      </c>
      <c r="L73" s="303">
        <v>516.95000000000005</v>
      </c>
      <c r="M73" s="303">
        <v>507.15</v>
      </c>
      <c r="N73" s="318">
        <v>109759375</v>
      </c>
      <c r="O73" s="319">
        <v>-1.9083781857504485E-2</v>
      </c>
    </row>
    <row r="74" spans="1:15" ht="15">
      <c r="A74" s="276">
        <v>64</v>
      </c>
      <c r="B74" s="408" t="s">
        <v>57</v>
      </c>
      <c r="C74" t="s">
        <v>256</v>
      </c>
      <c r="D74" s="453">
        <v>1458.3</v>
      </c>
      <c r="E74" s="453">
        <v>1474.2166666666665</v>
      </c>
      <c r="F74" s="454">
        <v>1433.4833333333329</v>
      </c>
      <c r="G74" s="454">
        <v>1408.6666666666665</v>
      </c>
      <c r="H74" s="454">
        <v>1367.9333333333329</v>
      </c>
      <c r="I74" s="454">
        <v>1499.0333333333328</v>
      </c>
      <c r="J74" s="454">
        <v>1539.7666666666664</v>
      </c>
      <c r="K74" s="454">
        <v>1564.5833333333328</v>
      </c>
      <c r="L74" s="455">
        <v>1514.95</v>
      </c>
      <c r="M74" s="455">
        <v>1449.4</v>
      </c>
      <c r="N74" s="456">
        <v>722500</v>
      </c>
      <c r="O74" s="457">
        <v>5.1980198019801978E-2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489.05</v>
      </c>
      <c r="E75" s="315">
        <v>485.55</v>
      </c>
      <c r="F75" s="316">
        <v>480.45000000000005</v>
      </c>
      <c r="G75" s="316">
        <v>471.85</v>
      </c>
      <c r="H75" s="316">
        <v>466.75000000000006</v>
      </c>
      <c r="I75" s="316">
        <v>494.15000000000003</v>
      </c>
      <c r="J75" s="316">
        <v>499.25000000000006</v>
      </c>
      <c r="K75" s="316">
        <v>507.85</v>
      </c>
      <c r="L75" s="303">
        <v>490.65</v>
      </c>
      <c r="M75" s="303">
        <v>476.95</v>
      </c>
      <c r="N75" s="318">
        <v>5580000</v>
      </c>
      <c r="O75" s="319">
        <v>-0.14463094964359624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9.9499999999999993</v>
      </c>
      <c r="E76" s="315">
        <v>9.85</v>
      </c>
      <c r="F76" s="316">
        <v>9.6</v>
      </c>
      <c r="G76" s="316">
        <v>9.25</v>
      </c>
      <c r="H76" s="316">
        <v>9</v>
      </c>
      <c r="I76" s="316">
        <v>10.199999999999999</v>
      </c>
      <c r="J76" s="316">
        <v>10.45</v>
      </c>
      <c r="K76" s="316">
        <v>10.799999999999999</v>
      </c>
      <c r="L76" s="303">
        <v>10.1</v>
      </c>
      <c r="M76" s="303">
        <v>9.5</v>
      </c>
      <c r="N76" s="318">
        <v>632800000</v>
      </c>
      <c r="O76" s="319">
        <v>8.2764402922505684E-2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38.700000000000003</v>
      </c>
      <c r="E77" s="315">
        <v>38.216666666666669</v>
      </c>
      <c r="F77" s="316">
        <v>37.38333333333334</v>
      </c>
      <c r="G77" s="316">
        <v>36.06666666666667</v>
      </c>
      <c r="H77" s="316">
        <v>35.233333333333341</v>
      </c>
      <c r="I77" s="316">
        <v>39.533333333333339</v>
      </c>
      <c r="J77" s="316">
        <v>40.366666666666667</v>
      </c>
      <c r="K77" s="316">
        <v>41.683333333333337</v>
      </c>
      <c r="L77" s="303">
        <v>39.049999999999997</v>
      </c>
      <c r="M77" s="303">
        <v>36.9</v>
      </c>
      <c r="N77" s="318">
        <v>143697000</v>
      </c>
      <c r="O77" s="319">
        <v>2.4380333197887037E-2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484.95</v>
      </c>
      <c r="E78" s="315">
        <v>487.45</v>
      </c>
      <c r="F78" s="316">
        <v>480.04999999999995</v>
      </c>
      <c r="G78" s="316">
        <v>475.15</v>
      </c>
      <c r="H78" s="316">
        <v>467.74999999999994</v>
      </c>
      <c r="I78" s="316">
        <v>492.34999999999997</v>
      </c>
      <c r="J78" s="316">
        <v>499.74999999999994</v>
      </c>
      <c r="K78" s="316">
        <v>504.65</v>
      </c>
      <c r="L78" s="303">
        <v>494.85</v>
      </c>
      <c r="M78" s="303">
        <v>482.55</v>
      </c>
      <c r="N78" s="318">
        <v>6118750</v>
      </c>
      <c r="O78" s="319">
        <v>1.366742596810934E-2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1738.95</v>
      </c>
      <c r="E79" s="315">
        <v>1746.5833333333333</v>
      </c>
      <c r="F79" s="316">
        <v>1724.3666666666666</v>
      </c>
      <c r="G79" s="316">
        <v>1709.7833333333333</v>
      </c>
      <c r="H79" s="316">
        <v>1687.5666666666666</v>
      </c>
      <c r="I79" s="316">
        <v>1761.1666666666665</v>
      </c>
      <c r="J79" s="316">
        <v>1783.3833333333332</v>
      </c>
      <c r="K79" s="316">
        <v>1797.9666666666665</v>
      </c>
      <c r="L79" s="303">
        <v>1768.8</v>
      </c>
      <c r="M79" s="303">
        <v>1732</v>
      </c>
      <c r="N79" s="318">
        <v>2793000</v>
      </c>
      <c r="O79" s="319">
        <v>-2.1887585361582911E-2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932.3</v>
      </c>
      <c r="E80" s="315">
        <v>932.43333333333339</v>
      </c>
      <c r="F80" s="316">
        <v>921.26666666666677</v>
      </c>
      <c r="G80" s="316">
        <v>910.23333333333335</v>
      </c>
      <c r="H80" s="316">
        <v>899.06666666666672</v>
      </c>
      <c r="I80" s="316">
        <v>943.46666666666681</v>
      </c>
      <c r="J80" s="316">
        <v>954.63333333333333</v>
      </c>
      <c r="K80" s="316">
        <v>965.66666666666686</v>
      </c>
      <c r="L80" s="303">
        <v>943.6</v>
      </c>
      <c r="M80" s="303">
        <v>921.4</v>
      </c>
      <c r="N80" s="318">
        <v>17506200</v>
      </c>
      <c r="O80" s="319">
        <v>7.759881184015105E-3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245.7</v>
      </c>
      <c r="E81" s="315">
        <v>244.91666666666666</v>
      </c>
      <c r="F81" s="316">
        <v>241.73333333333332</v>
      </c>
      <c r="G81" s="316">
        <v>237.76666666666665</v>
      </c>
      <c r="H81" s="316">
        <v>234.58333333333331</v>
      </c>
      <c r="I81" s="316">
        <v>248.88333333333333</v>
      </c>
      <c r="J81" s="316">
        <v>252.06666666666666</v>
      </c>
      <c r="K81" s="316">
        <v>256.0333333333333</v>
      </c>
      <c r="L81" s="303">
        <v>248.1</v>
      </c>
      <c r="M81" s="303">
        <v>240.95</v>
      </c>
      <c r="N81" s="318">
        <v>11608800</v>
      </c>
      <c r="O81" s="319">
        <v>-5.1258581235697938E-2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1178.55</v>
      </c>
      <c r="E82" s="315">
        <v>1174.4333333333334</v>
      </c>
      <c r="F82" s="316">
        <v>1166.3666666666668</v>
      </c>
      <c r="G82" s="316">
        <v>1154.1833333333334</v>
      </c>
      <c r="H82" s="316">
        <v>1146.1166666666668</v>
      </c>
      <c r="I82" s="316">
        <v>1186.6166666666668</v>
      </c>
      <c r="J82" s="316">
        <v>1194.6833333333334</v>
      </c>
      <c r="K82" s="316">
        <v>1206.8666666666668</v>
      </c>
      <c r="L82" s="303">
        <v>1182.5</v>
      </c>
      <c r="M82" s="303">
        <v>1162.25</v>
      </c>
      <c r="N82" s="318">
        <v>37051200</v>
      </c>
      <c r="O82" s="319">
        <v>-4.3553683167090018E-2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94.4</v>
      </c>
      <c r="E83" s="315">
        <v>93.516666666666652</v>
      </c>
      <c r="F83" s="316">
        <v>92.233333333333306</v>
      </c>
      <c r="G83" s="316">
        <v>90.066666666666649</v>
      </c>
      <c r="H83" s="316">
        <v>88.783333333333303</v>
      </c>
      <c r="I83" s="316">
        <v>95.683333333333309</v>
      </c>
      <c r="J83" s="316">
        <v>96.966666666666669</v>
      </c>
      <c r="K83" s="316">
        <v>99.133333333333312</v>
      </c>
      <c r="L83" s="303">
        <v>94.8</v>
      </c>
      <c r="M83" s="303">
        <v>91.35</v>
      </c>
      <c r="N83" s="318">
        <v>52650000</v>
      </c>
      <c r="O83" s="319">
        <v>2.0892917737166124E-2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206.4</v>
      </c>
      <c r="E84" s="315">
        <v>206.61666666666667</v>
      </c>
      <c r="F84" s="316">
        <v>204.88333333333335</v>
      </c>
      <c r="G84" s="316">
        <v>203.36666666666667</v>
      </c>
      <c r="H84" s="316">
        <v>201.63333333333335</v>
      </c>
      <c r="I84" s="316">
        <v>208.13333333333335</v>
      </c>
      <c r="J84" s="316">
        <v>209.8666666666667</v>
      </c>
      <c r="K84" s="316">
        <v>211.38333333333335</v>
      </c>
      <c r="L84" s="303">
        <v>208.35</v>
      </c>
      <c r="M84" s="303">
        <v>205.1</v>
      </c>
      <c r="N84" s="318">
        <v>91062400</v>
      </c>
      <c r="O84" s="319">
        <v>-3.6368561850259051E-2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258.55</v>
      </c>
      <c r="E85" s="315">
        <v>260.7</v>
      </c>
      <c r="F85" s="316">
        <v>255.14999999999998</v>
      </c>
      <c r="G85" s="316">
        <v>251.75</v>
      </c>
      <c r="H85" s="316">
        <v>246.2</v>
      </c>
      <c r="I85" s="316">
        <v>264.09999999999997</v>
      </c>
      <c r="J85" s="316">
        <v>269.65000000000003</v>
      </c>
      <c r="K85" s="316">
        <v>273.04999999999995</v>
      </c>
      <c r="L85" s="303">
        <v>266.25</v>
      </c>
      <c r="M85" s="303">
        <v>257.3</v>
      </c>
      <c r="N85" s="318">
        <v>25575000</v>
      </c>
      <c r="O85" s="319">
        <v>-2.4785510009532889E-2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362.45</v>
      </c>
      <c r="E86" s="315">
        <v>363.84999999999997</v>
      </c>
      <c r="F86" s="316">
        <v>358.14999999999992</v>
      </c>
      <c r="G86" s="316">
        <v>353.84999999999997</v>
      </c>
      <c r="H86" s="316">
        <v>348.14999999999992</v>
      </c>
      <c r="I86" s="316">
        <v>368.14999999999992</v>
      </c>
      <c r="J86" s="316">
        <v>373.84999999999997</v>
      </c>
      <c r="K86" s="316">
        <v>378.14999999999992</v>
      </c>
      <c r="L86" s="303">
        <v>369.55</v>
      </c>
      <c r="M86" s="303">
        <v>359.55</v>
      </c>
      <c r="N86" s="318">
        <v>36328500</v>
      </c>
      <c r="O86" s="319">
        <v>-1.0879952951554804E-2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2531</v>
      </c>
      <c r="E87" s="315">
        <v>2547.9833333333331</v>
      </c>
      <c r="F87" s="316">
        <v>2505.0166666666664</v>
      </c>
      <c r="G87" s="316">
        <v>2479.0333333333333</v>
      </c>
      <c r="H87" s="316">
        <v>2436.0666666666666</v>
      </c>
      <c r="I87" s="316">
        <v>2573.9666666666662</v>
      </c>
      <c r="J87" s="316">
        <v>2616.9333333333325</v>
      </c>
      <c r="K87" s="316">
        <v>2642.9166666666661</v>
      </c>
      <c r="L87" s="303">
        <v>2590.9499999999998</v>
      </c>
      <c r="M87" s="303">
        <v>2522</v>
      </c>
      <c r="N87" s="318">
        <v>1718000</v>
      </c>
      <c r="O87" s="319">
        <v>2.9976019184652279E-2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1883.8</v>
      </c>
      <c r="E88" s="315">
        <v>1870.3333333333333</v>
      </c>
      <c r="F88" s="316">
        <v>1851.3666666666666</v>
      </c>
      <c r="G88" s="316">
        <v>1818.9333333333334</v>
      </c>
      <c r="H88" s="316">
        <v>1799.9666666666667</v>
      </c>
      <c r="I88" s="316">
        <v>1902.7666666666664</v>
      </c>
      <c r="J88" s="316">
        <v>1921.7333333333331</v>
      </c>
      <c r="K88" s="316">
        <v>1954.1666666666663</v>
      </c>
      <c r="L88" s="303">
        <v>1889.3</v>
      </c>
      <c r="M88" s="303">
        <v>1837.9</v>
      </c>
      <c r="N88" s="318">
        <v>25378000</v>
      </c>
      <c r="O88" s="319">
        <v>-1.9548755988255295E-2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91.2</v>
      </c>
      <c r="E89" s="315">
        <v>90.933333333333337</v>
      </c>
      <c r="F89" s="316">
        <v>89.966666666666669</v>
      </c>
      <c r="G89" s="316">
        <v>88.733333333333334</v>
      </c>
      <c r="H89" s="316">
        <v>87.766666666666666</v>
      </c>
      <c r="I89" s="316">
        <v>92.166666666666671</v>
      </c>
      <c r="J89" s="316">
        <v>93.13333333333334</v>
      </c>
      <c r="K89" s="316">
        <v>94.366666666666674</v>
      </c>
      <c r="L89" s="303">
        <v>91.9</v>
      </c>
      <c r="M89" s="303">
        <v>89.7</v>
      </c>
      <c r="N89" s="318">
        <v>28368500</v>
      </c>
      <c r="O89" s="319">
        <v>-2.6956479982438327E-2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357.4</v>
      </c>
      <c r="E90" s="315">
        <v>357</v>
      </c>
      <c r="F90" s="316">
        <v>354.4</v>
      </c>
      <c r="G90" s="316">
        <v>351.4</v>
      </c>
      <c r="H90" s="316">
        <v>348.79999999999995</v>
      </c>
      <c r="I90" s="316">
        <v>360</v>
      </c>
      <c r="J90" s="316">
        <v>362.6</v>
      </c>
      <c r="K90" s="316">
        <v>365.6</v>
      </c>
      <c r="L90" s="303">
        <v>359.6</v>
      </c>
      <c r="M90" s="303">
        <v>354</v>
      </c>
      <c r="N90" s="318">
        <v>11444000</v>
      </c>
      <c r="O90" s="319">
        <v>-5.7175811501071018E-2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1183.7</v>
      </c>
      <c r="E91" s="315">
        <v>1180.5999999999999</v>
      </c>
      <c r="F91" s="316">
        <v>1172.1999999999998</v>
      </c>
      <c r="G91" s="316">
        <v>1160.6999999999998</v>
      </c>
      <c r="H91" s="316">
        <v>1152.2999999999997</v>
      </c>
      <c r="I91" s="316">
        <v>1192.0999999999999</v>
      </c>
      <c r="J91" s="316">
        <v>1200.5</v>
      </c>
      <c r="K91" s="316">
        <v>1212</v>
      </c>
      <c r="L91" s="303">
        <v>1189</v>
      </c>
      <c r="M91" s="303">
        <v>1169.0999999999999</v>
      </c>
      <c r="N91" s="318">
        <v>14686525</v>
      </c>
      <c r="O91" s="319">
        <v>-5.0277983901345219E-2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954.6</v>
      </c>
      <c r="E92" s="315">
        <v>954.55000000000007</v>
      </c>
      <c r="F92" s="316">
        <v>946.15000000000009</v>
      </c>
      <c r="G92" s="316">
        <v>937.7</v>
      </c>
      <c r="H92" s="316">
        <v>929.30000000000007</v>
      </c>
      <c r="I92" s="316">
        <v>963.00000000000011</v>
      </c>
      <c r="J92" s="316">
        <v>971.4</v>
      </c>
      <c r="K92" s="316">
        <v>979.85000000000014</v>
      </c>
      <c r="L92" s="303">
        <v>962.95</v>
      </c>
      <c r="M92" s="303">
        <v>946.1</v>
      </c>
      <c r="N92" s="318">
        <v>9522550</v>
      </c>
      <c r="O92" s="319">
        <v>3.3136306645172846E-3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756.4</v>
      </c>
      <c r="E93" s="315">
        <v>757.48333333333323</v>
      </c>
      <c r="F93" s="316">
        <v>750.26666666666642</v>
      </c>
      <c r="G93" s="316">
        <v>744.13333333333321</v>
      </c>
      <c r="H93" s="316">
        <v>736.9166666666664</v>
      </c>
      <c r="I93" s="316">
        <v>763.61666666666645</v>
      </c>
      <c r="J93" s="316">
        <v>770.83333333333337</v>
      </c>
      <c r="K93" s="316">
        <v>776.96666666666647</v>
      </c>
      <c r="L93" s="303">
        <v>764.7</v>
      </c>
      <c r="M93" s="303">
        <v>751.35</v>
      </c>
      <c r="N93" s="318">
        <v>13776000</v>
      </c>
      <c r="O93" s="319">
        <v>-1.2180267965895249E-3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176.35</v>
      </c>
      <c r="E94" s="315">
        <v>176.54999999999998</v>
      </c>
      <c r="F94" s="316">
        <v>174.29999999999995</v>
      </c>
      <c r="G94" s="316">
        <v>172.24999999999997</v>
      </c>
      <c r="H94" s="316">
        <v>169.99999999999994</v>
      </c>
      <c r="I94" s="316">
        <v>178.59999999999997</v>
      </c>
      <c r="J94" s="316">
        <v>180.85000000000002</v>
      </c>
      <c r="K94" s="316">
        <v>182.89999999999998</v>
      </c>
      <c r="L94" s="303">
        <v>178.8</v>
      </c>
      <c r="M94" s="303">
        <v>174.5</v>
      </c>
      <c r="N94" s="318">
        <v>19834600</v>
      </c>
      <c r="O94" s="319">
        <v>-3.7594122136160056E-2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174.35</v>
      </c>
      <c r="E95" s="315">
        <v>175.38333333333335</v>
      </c>
      <c r="F95" s="316">
        <v>172.76666666666671</v>
      </c>
      <c r="G95" s="316">
        <v>171.18333333333337</v>
      </c>
      <c r="H95" s="316">
        <v>168.56666666666672</v>
      </c>
      <c r="I95" s="316">
        <v>176.9666666666667</v>
      </c>
      <c r="J95" s="316">
        <v>179.58333333333331</v>
      </c>
      <c r="K95" s="316">
        <v>181.16666666666669</v>
      </c>
      <c r="L95" s="303">
        <v>178</v>
      </c>
      <c r="M95" s="303">
        <v>173.8</v>
      </c>
      <c r="N95" s="318">
        <v>18294000</v>
      </c>
      <c r="O95" s="319">
        <v>1.3630319148936171E-2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400.25</v>
      </c>
      <c r="E96" s="315">
        <v>399.31666666666666</v>
      </c>
      <c r="F96" s="316">
        <v>396.98333333333335</v>
      </c>
      <c r="G96" s="316">
        <v>393.7166666666667</v>
      </c>
      <c r="H96" s="316">
        <v>391.38333333333338</v>
      </c>
      <c r="I96" s="316">
        <v>402.58333333333331</v>
      </c>
      <c r="J96" s="316">
        <v>404.91666666666669</v>
      </c>
      <c r="K96" s="316">
        <v>408.18333333333328</v>
      </c>
      <c r="L96" s="303">
        <v>401.65</v>
      </c>
      <c r="M96" s="303">
        <v>396.05</v>
      </c>
      <c r="N96" s="318">
        <v>9698000</v>
      </c>
      <c r="O96" s="319">
        <v>-1.3829570876550743E-2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7749.15</v>
      </c>
      <c r="E97" s="315">
        <v>7761.4666666666672</v>
      </c>
      <c r="F97" s="316">
        <v>7713.9333333333343</v>
      </c>
      <c r="G97" s="316">
        <v>7678.7166666666672</v>
      </c>
      <c r="H97" s="316">
        <v>7631.1833333333343</v>
      </c>
      <c r="I97" s="316">
        <v>7796.6833333333343</v>
      </c>
      <c r="J97" s="316">
        <v>7844.2166666666672</v>
      </c>
      <c r="K97" s="316">
        <v>7879.4333333333343</v>
      </c>
      <c r="L97" s="303">
        <v>7809</v>
      </c>
      <c r="M97" s="303">
        <v>7726.25</v>
      </c>
      <c r="N97" s="318">
        <v>2709700</v>
      </c>
      <c r="O97" s="319">
        <v>-8.5617064871391455E-3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586.95000000000005</v>
      </c>
      <c r="E98" s="315">
        <v>588.33333333333337</v>
      </c>
      <c r="F98" s="316">
        <v>583.01666666666677</v>
      </c>
      <c r="G98" s="316">
        <v>579.08333333333337</v>
      </c>
      <c r="H98" s="316">
        <v>573.76666666666677</v>
      </c>
      <c r="I98" s="316">
        <v>592.26666666666677</v>
      </c>
      <c r="J98" s="316">
        <v>597.58333333333337</v>
      </c>
      <c r="K98" s="316">
        <v>601.51666666666677</v>
      </c>
      <c r="L98" s="303">
        <v>593.65</v>
      </c>
      <c r="M98" s="303">
        <v>584.4</v>
      </c>
      <c r="N98" s="318">
        <v>11918750</v>
      </c>
      <c r="O98" s="319">
        <v>1.6808488286584725E-3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639</v>
      </c>
      <c r="E99" s="315">
        <v>639.83333333333337</v>
      </c>
      <c r="F99" s="316">
        <v>635.76666666666677</v>
      </c>
      <c r="G99" s="316">
        <v>632.53333333333342</v>
      </c>
      <c r="H99" s="316">
        <v>628.46666666666681</v>
      </c>
      <c r="I99" s="316">
        <v>643.06666666666672</v>
      </c>
      <c r="J99" s="316">
        <v>647.13333333333333</v>
      </c>
      <c r="K99" s="316">
        <v>650.36666666666667</v>
      </c>
      <c r="L99" s="303">
        <v>643.9</v>
      </c>
      <c r="M99" s="303">
        <v>636.6</v>
      </c>
      <c r="N99" s="318">
        <v>5341700</v>
      </c>
      <c r="O99" s="319">
        <v>1.2183235867446393E-3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1042.8499999999999</v>
      </c>
      <c r="E100" s="315">
        <v>1049.25</v>
      </c>
      <c r="F100" s="316">
        <v>1033.5999999999999</v>
      </c>
      <c r="G100" s="316">
        <v>1024.3499999999999</v>
      </c>
      <c r="H100" s="316">
        <v>1008.6999999999998</v>
      </c>
      <c r="I100" s="316">
        <v>1058.5</v>
      </c>
      <c r="J100" s="316">
        <v>1074.1500000000001</v>
      </c>
      <c r="K100" s="316">
        <v>1083.4000000000001</v>
      </c>
      <c r="L100" s="303">
        <v>1064.9000000000001</v>
      </c>
      <c r="M100" s="303">
        <v>1040</v>
      </c>
      <c r="N100" s="318">
        <v>1361400</v>
      </c>
      <c r="O100" s="319">
        <v>1.8402154398563735E-2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1463.95</v>
      </c>
      <c r="E101" s="315">
        <v>1467.0833333333333</v>
      </c>
      <c r="F101" s="316">
        <v>1454.4666666666665</v>
      </c>
      <c r="G101" s="316">
        <v>1444.9833333333331</v>
      </c>
      <c r="H101" s="316">
        <v>1432.3666666666663</v>
      </c>
      <c r="I101" s="316">
        <v>1476.5666666666666</v>
      </c>
      <c r="J101" s="316">
        <v>1489.1833333333334</v>
      </c>
      <c r="K101" s="316">
        <v>1498.6666666666667</v>
      </c>
      <c r="L101" s="303">
        <v>1479.7</v>
      </c>
      <c r="M101" s="303">
        <v>1457.6</v>
      </c>
      <c r="N101" s="318">
        <v>1508000</v>
      </c>
      <c r="O101" s="319">
        <v>-8.4166228300894264E-3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158.6</v>
      </c>
      <c r="E102" s="315">
        <v>159.35</v>
      </c>
      <c r="F102" s="316">
        <v>157.04999999999998</v>
      </c>
      <c r="G102" s="316">
        <v>155.5</v>
      </c>
      <c r="H102" s="316">
        <v>153.19999999999999</v>
      </c>
      <c r="I102" s="316">
        <v>160.89999999999998</v>
      </c>
      <c r="J102" s="316">
        <v>163.19999999999999</v>
      </c>
      <c r="K102" s="316">
        <v>164.74999999999997</v>
      </c>
      <c r="L102" s="303">
        <v>161.65</v>
      </c>
      <c r="M102" s="303">
        <v>157.80000000000001</v>
      </c>
      <c r="N102" s="318">
        <v>25704000</v>
      </c>
      <c r="O102" s="319">
        <v>7.6838638858397366E-3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78798.25</v>
      </c>
      <c r="E103" s="315">
        <v>79001.400000000009</v>
      </c>
      <c r="F103" s="316">
        <v>78296.900000000023</v>
      </c>
      <c r="G103" s="316">
        <v>77795.550000000017</v>
      </c>
      <c r="H103" s="316">
        <v>77091.050000000032</v>
      </c>
      <c r="I103" s="316">
        <v>79502.750000000015</v>
      </c>
      <c r="J103" s="316">
        <v>80207.249999999985</v>
      </c>
      <c r="K103" s="316">
        <v>80708.600000000006</v>
      </c>
      <c r="L103" s="303">
        <v>79705.899999999994</v>
      </c>
      <c r="M103" s="303">
        <v>78500.05</v>
      </c>
      <c r="N103" s="318">
        <v>59100</v>
      </c>
      <c r="O103" s="319">
        <v>-2.1685151464989241E-2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1191.8499999999999</v>
      </c>
      <c r="E104" s="315">
        <v>1196.5</v>
      </c>
      <c r="F104" s="316">
        <v>1183.3</v>
      </c>
      <c r="G104" s="316">
        <v>1174.75</v>
      </c>
      <c r="H104" s="316">
        <v>1161.55</v>
      </c>
      <c r="I104" s="316">
        <v>1205.05</v>
      </c>
      <c r="J104" s="316">
        <v>1218.2499999999998</v>
      </c>
      <c r="K104" s="316">
        <v>1226.8</v>
      </c>
      <c r="L104" s="303">
        <v>1209.7</v>
      </c>
      <c r="M104" s="303">
        <v>1187.95</v>
      </c>
      <c r="N104" s="318">
        <v>4896000</v>
      </c>
      <c r="O104" s="319">
        <v>-4.5745654162854532E-3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42.25</v>
      </c>
      <c r="E105" s="315">
        <v>42.566666666666663</v>
      </c>
      <c r="F105" s="316">
        <v>41.783333333333324</v>
      </c>
      <c r="G105" s="316">
        <v>41.316666666666663</v>
      </c>
      <c r="H105" s="316">
        <v>40.533333333333324</v>
      </c>
      <c r="I105" s="316">
        <v>43.033333333333324</v>
      </c>
      <c r="J105" s="316">
        <v>43.816666666666656</v>
      </c>
      <c r="K105" s="316">
        <v>44.283333333333324</v>
      </c>
      <c r="L105" s="303">
        <v>43.35</v>
      </c>
      <c r="M105" s="303">
        <v>42.1</v>
      </c>
      <c r="N105" s="318">
        <v>46767000</v>
      </c>
      <c r="O105" s="319">
        <v>-1.8142235123367199E-3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4398</v>
      </c>
      <c r="E106" s="315">
        <v>4382.3499999999995</v>
      </c>
      <c r="F106" s="316">
        <v>4315.6999999999989</v>
      </c>
      <c r="G106" s="316">
        <v>4233.3999999999996</v>
      </c>
      <c r="H106" s="316">
        <v>4166.7499999999991</v>
      </c>
      <c r="I106" s="316">
        <v>4464.6499999999987</v>
      </c>
      <c r="J106" s="316">
        <v>4531.2999999999984</v>
      </c>
      <c r="K106" s="316">
        <v>4613.5999999999985</v>
      </c>
      <c r="L106" s="303">
        <v>4449</v>
      </c>
      <c r="M106" s="303">
        <v>4300.05</v>
      </c>
      <c r="N106" s="318">
        <v>839750</v>
      </c>
      <c r="O106" s="319">
        <v>6.2911923307369683E-3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17660.650000000001</v>
      </c>
      <c r="E107" s="315">
        <v>17626.766666666666</v>
      </c>
      <c r="F107" s="316">
        <v>17561.683333333334</v>
      </c>
      <c r="G107" s="316">
        <v>17462.716666666667</v>
      </c>
      <c r="H107" s="316">
        <v>17397.633333333335</v>
      </c>
      <c r="I107" s="316">
        <v>17725.733333333334</v>
      </c>
      <c r="J107" s="316">
        <v>17790.816666666669</v>
      </c>
      <c r="K107" s="316">
        <v>17889.783333333333</v>
      </c>
      <c r="L107" s="303">
        <v>17691.849999999999</v>
      </c>
      <c r="M107" s="303">
        <v>17527.8</v>
      </c>
      <c r="N107" s="318">
        <v>327100</v>
      </c>
      <c r="O107" s="319">
        <v>-9.1631032376298109E-4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107.65</v>
      </c>
      <c r="E108" s="315">
        <v>108.31666666666668</v>
      </c>
      <c r="F108" s="316">
        <v>106.73333333333335</v>
      </c>
      <c r="G108" s="316">
        <v>105.81666666666668</v>
      </c>
      <c r="H108" s="316">
        <v>104.23333333333335</v>
      </c>
      <c r="I108" s="316">
        <v>109.23333333333335</v>
      </c>
      <c r="J108" s="316">
        <v>110.81666666666669</v>
      </c>
      <c r="K108" s="316">
        <v>111.73333333333335</v>
      </c>
      <c r="L108" s="303">
        <v>109.9</v>
      </c>
      <c r="M108" s="303">
        <v>107.4</v>
      </c>
      <c r="N108" s="318">
        <v>31644100</v>
      </c>
      <c r="O108" s="319">
        <v>-1.2750836120401338E-2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98.85</v>
      </c>
      <c r="E109" s="315">
        <v>99.233333333333334</v>
      </c>
      <c r="F109" s="316">
        <v>98.066666666666663</v>
      </c>
      <c r="G109" s="316">
        <v>97.283333333333331</v>
      </c>
      <c r="H109" s="316">
        <v>96.11666666666666</v>
      </c>
      <c r="I109" s="316">
        <v>100.01666666666667</v>
      </c>
      <c r="J109" s="316">
        <v>101.18333333333332</v>
      </c>
      <c r="K109" s="316">
        <v>101.96666666666667</v>
      </c>
      <c r="L109" s="303">
        <v>100.4</v>
      </c>
      <c r="M109" s="303">
        <v>98.45</v>
      </c>
      <c r="N109" s="318">
        <v>60784800</v>
      </c>
      <c r="O109" s="319">
        <v>9.5616775537252681E-3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91.65</v>
      </c>
      <c r="E110" s="315">
        <v>91.933333333333323</v>
      </c>
      <c r="F110" s="316">
        <v>90.566666666666649</v>
      </c>
      <c r="G110" s="316">
        <v>89.48333333333332</v>
      </c>
      <c r="H110" s="316">
        <v>88.116666666666646</v>
      </c>
      <c r="I110" s="316">
        <v>93.016666666666652</v>
      </c>
      <c r="J110" s="316">
        <v>94.383333333333326</v>
      </c>
      <c r="K110" s="316">
        <v>95.466666666666654</v>
      </c>
      <c r="L110" s="303">
        <v>93.3</v>
      </c>
      <c r="M110" s="303">
        <v>90.85</v>
      </c>
      <c r="N110" s="318">
        <v>43281700</v>
      </c>
      <c r="O110" s="319">
        <v>7.1891685736079333E-2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24365.45</v>
      </c>
      <c r="E111" s="315">
        <v>24335.483333333334</v>
      </c>
      <c r="F111" s="316">
        <v>24210.966666666667</v>
      </c>
      <c r="G111" s="316">
        <v>24056.483333333334</v>
      </c>
      <c r="H111" s="316">
        <v>23931.966666666667</v>
      </c>
      <c r="I111" s="316">
        <v>24489.966666666667</v>
      </c>
      <c r="J111" s="316">
        <v>24614.483333333337</v>
      </c>
      <c r="K111" s="316">
        <v>24768.966666666667</v>
      </c>
      <c r="L111" s="303">
        <v>24460</v>
      </c>
      <c r="M111" s="303">
        <v>24181</v>
      </c>
      <c r="N111" s="318">
        <v>72780</v>
      </c>
      <c r="O111" s="319">
        <v>-3.286770747740345E-3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1474.55</v>
      </c>
      <c r="E112" s="315">
        <v>1480.95</v>
      </c>
      <c r="F112" s="316">
        <v>1463.45</v>
      </c>
      <c r="G112" s="316">
        <v>1452.35</v>
      </c>
      <c r="H112" s="316">
        <v>1434.85</v>
      </c>
      <c r="I112" s="316">
        <v>1492.0500000000002</v>
      </c>
      <c r="J112" s="316">
        <v>1509.5500000000002</v>
      </c>
      <c r="K112" s="316">
        <v>1520.6500000000003</v>
      </c>
      <c r="L112" s="303">
        <v>1498.45</v>
      </c>
      <c r="M112" s="303">
        <v>1469.85</v>
      </c>
      <c r="N112" s="318">
        <v>3582150</v>
      </c>
      <c r="O112" s="319">
        <v>3.9750957854406133E-2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259.14999999999998</v>
      </c>
      <c r="E113" s="315">
        <v>261.36666666666662</v>
      </c>
      <c r="F113" s="316">
        <v>256.28333333333325</v>
      </c>
      <c r="G113" s="316">
        <v>253.41666666666663</v>
      </c>
      <c r="H113" s="316">
        <v>248.33333333333326</v>
      </c>
      <c r="I113" s="316">
        <v>264.23333333333323</v>
      </c>
      <c r="J113" s="316">
        <v>269.31666666666661</v>
      </c>
      <c r="K113" s="316">
        <v>272.18333333333322</v>
      </c>
      <c r="L113" s="303">
        <v>266.45</v>
      </c>
      <c r="M113" s="303">
        <v>258.5</v>
      </c>
      <c r="N113" s="318">
        <v>13218000</v>
      </c>
      <c r="O113" s="319">
        <v>6.3223938223938222E-2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118.85</v>
      </c>
      <c r="E114" s="315">
        <v>119.58333333333333</v>
      </c>
      <c r="F114" s="316">
        <v>115.96666666666665</v>
      </c>
      <c r="G114" s="316">
        <v>113.08333333333333</v>
      </c>
      <c r="H114" s="316">
        <v>109.46666666666665</v>
      </c>
      <c r="I114" s="316">
        <v>122.46666666666665</v>
      </c>
      <c r="J114" s="316">
        <v>126.08333333333333</v>
      </c>
      <c r="K114" s="316">
        <v>128.96666666666664</v>
      </c>
      <c r="L114" s="303">
        <v>123.2</v>
      </c>
      <c r="M114" s="303">
        <v>116.7</v>
      </c>
      <c r="N114" s="318">
        <v>27825600</v>
      </c>
      <c r="O114" s="319">
        <v>2.9593943565037854E-2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1629.15</v>
      </c>
      <c r="E115" s="315">
        <v>1627.9333333333334</v>
      </c>
      <c r="F115" s="316">
        <v>1621.8666666666668</v>
      </c>
      <c r="G115" s="316">
        <v>1614.5833333333335</v>
      </c>
      <c r="H115" s="316">
        <v>1608.5166666666669</v>
      </c>
      <c r="I115" s="316">
        <v>1635.2166666666667</v>
      </c>
      <c r="J115" s="316">
        <v>1641.2833333333333</v>
      </c>
      <c r="K115" s="316">
        <v>1648.5666666666666</v>
      </c>
      <c r="L115" s="303">
        <v>1634</v>
      </c>
      <c r="M115" s="303">
        <v>1620.65</v>
      </c>
      <c r="N115" s="318">
        <v>3081500</v>
      </c>
      <c r="O115" s="319">
        <v>0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38.700000000000003</v>
      </c>
      <c r="E116" s="315">
        <v>39.85</v>
      </c>
      <c r="F116" s="316">
        <v>37.300000000000004</v>
      </c>
      <c r="G116" s="316">
        <v>35.900000000000006</v>
      </c>
      <c r="H116" s="316">
        <v>33.350000000000009</v>
      </c>
      <c r="I116" s="316">
        <v>41.25</v>
      </c>
      <c r="J116" s="316">
        <v>43.8</v>
      </c>
      <c r="K116" s="316">
        <v>45.199999999999996</v>
      </c>
      <c r="L116" s="303">
        <v>42.4</v>
      </c>
      <c r="M116" s="303">
        <v>38.450000000000003</v>
      </c>
      <c r="N116" s="318">
        <v>128856000</v>
      </c>
      <c r="O116" s="319">
        <v>0.2755493961591764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189.85</v>
      </c>
      <c r="E117" s="315">
        <v>190.0333333333333</v>
      </c>
      <c r="F117" s="316">
        <v>188.51666666666659</v>
      </c>
      <c r="G117" s="316">
        <v>187.18333333333328</v>
      </c>
      <c r="H117" s="316">
        <v>185.66666666666657</v>
      </c>
      <c r="I117" s="316">
        <v>191.36666666666662</v>
      </c>
      <c r="J117" s="316">
        <v>192.88333333333333</v>
      </c>
      <c r="K117" s="316">
        <v>194.21666666666664</v>
      </c>
      <c r="L117" s="303">
        <v>191.55</v>
      </c>
      <c r="M117" s="303">
        <v>188.7</v>
      </c>
      <c r="N117" s="318">
        <v>18536000</v>
      </c>
      <c r="O117" s="319">
        <v>1.4670462010072258E-2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1492.65</v>
      </c>
      <c r="E118" s="315">
        <v>1465.2833333333335</v>
      </c>
      <c r="F118" s="316">
        <v>1421.366666666667</v>
      </c>
      <c r="G118" s="316">
        <v>1350.0833333333335</v>
      </c>
      <c r="H118" s="316">
        <v>1306.166666666667</v>
      </c>
      <c r="I118" s="316">
        <v>1536.5666666666671</v>
      </c>
      <c r="J118" s="316">
        <v>1580.4833333333336</v>
      </c>
      <c r="K118" s="316">
        <v>1651.7666666666671</v>
      </c>
      <c r="L118" s="303">
        <v>1509.2</v>
      </c>
      <c r="M118" s="303">
        <v>1394</v>
      </c>
      <c r="N118" s="318">
        <v>1551077</v>
      </c>
      <c r="O118" s="319">
        <v>0.12418879056047198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876.4</v>
      </c>
      <c r="E119" s="315">
        <v>881.83333333333337</v>
      </c>
      <c r="F119" s="316">
        <v>868.06666666666672</v>
      </c>
      <c r="G119" s="316">
        <v>859.73333333333335</v>
      </c>
      <c r="H119" s="316">
        <v>845.9666666666667</v>
      </c>
      <c r="I119" s="316">
        <v>890.16666666666674</v>
      </c>
      <c r="J119" s="316">
        <v>903.93333333333339</v>
      </c>
      <c r="K119" s="316">
        <v>912.26666666666677</v>
      </c>
      <c r="L119" s="303">
        <v>895.6</v>
      </c>
      <c r="M119" s="303">
        <v>873.5</v>
      </c>
      <c r="N119" s="318">
        <v>1364250</v>
      </c>
      <c r="O119" s="319">
        <v>9.9315068493150679E-2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237.6</v>
      </c>
      <c r="E120" s="315">
        <v>237.85</v>
      </c>
      <c r="F120" s="316">
        <v>235.2</v>
      </c>
      <c r="G120" s="316">
        <v>232.79999999999998</v>
      </c>
      <c r="H120" s="316">
        <v>230.14999999999998</v>
      </c>
      <c r="I120" s="316">
        <v>240.25</v>
      </c>
      <c r="J120" s="316">
        <v>242.90000000000003</v>
      </c>
      <c r="K120" s="316">
        <v>245.3</v>
      </c>
      <c r="L120" s="303">
        <v>240.5</v>
      </c>
      <c r="M120" s="303">
        <v>235.45</v>
      </c>
      <c r="N120" s="318">
        <v>16131300</v>
      </c>
      <c r="O120" s="319">
        <v>-4.519707130554191E-2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136.25</v>
      </c>
      <c r="E121" s="315">
        <v>134.78333333333333</v>
      </c>
      <c r="F121" s="316">
        <v>130.71666666666667</v>
      </c>
      <c r="G121" s="316">
        <v>125.18333333333334</v>
      </c>
      <c r="H121" s="316">
        <v>121.11666666666667</v>
      </c>
      <c r="I121" s="316">
        <v>140.31666666666666</v>
      </c>
      <c r="J121" s="316">
        <v>144.38333333333333</v>
      </c>
      <c r="K121" s="316">
        <v>149.91666666666666</v>
      </c>
      <c r="L121" s="303">
        <v>138.85</v>
      </c>
      <c r="M121" s="303">
        <v>129.25</v>
      </c>
      <c r="N121" s="318">
        <v>19176000</v>
      </c>
      <c r="O121" s="319">
        <v>-3.9085989176187615E-2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2033.5</v>
      </c>
      <c r="E122" s="315">
        <v>2026.7833333333335</v>
      </c>
      <c r="F122" s="316">
        <v>2013.7666666666671</v>
      </c>
      <c r="G122" s="316">
        <v>1994.0333333333335</v>
      </c>
      <c r="H122" s="316">
        <v>1981.0166666666671</v>
      </c>
      <c r="I122" s="316">
        <v>2046.5166666666671</v>
      </c>
      <c r="J122" s="316">
        <v>2059.5333333333338</v>
      </c>
      <c r="K122" s="316">
        <v>2079.2666666666673</v>
      </c>
      <c r="L122" s="303">
        <v>2039.8</v>
      </c>
      <c r="M122" s="303">
        <v>2007.05</v>
      </c>
      <c r="N122" s="318">
        <v>36984625</v>
      </c>
      <c r="O122" s="319">
        <v>-1.3284444819137219E-2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55</v>
      </c>
      <c r="E123" s="315">
        <v>55.433333333333337</v>
      </c>
      <c r="F123" s="316">
        <v>54.266666666666673</v>
      </c>
      <c r="G123" s="316">
        <v>53.533333333333339</v>
      </c>
      <c r="H123" s="316">
        <v>52.366666666666674</v>
      </c>
      <c r="I123" s="316">
        <v>56.166666666666671</v>
      </c>
      <c r="J123" s="316">
        <v>57.333333333333329</v>
      </c>
      <c r="K123" s="316">
        <v>58.06666666666667</v>
      </c>
      <c r="L123" s="303">
        <v>56.6</v>
      </c>
      <c r="M123" s="303">
        <v>54.7</v>
      </c>
      <c r="N123" s="318">
        <v>77767000</v>
      </c>
      <c r="O123" s="319">
        <v>-4.5920745920745923E-2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860.75</v>
      </c>
      <c r="E124" s="315">
        <v>860.98333333333323</v>
      </c>
      <c r="F124" s="316">
        <v>856.16666666666652</v>
      </c>
      <c r="G124" s="316">
        <v>851.58333333333326</v>
      </c>
      <c r="H124" s="316">
        <v>846.76666666666654</v>
      </c>
      <c r="I124" s="316">
        <v>865.56666666666649</v>
      </c>
      <c r="J124" s="316">
        <v>870.38333333333333</v>
      </c>
      <c r="K124" s="316">
        <v>874.96666666666647</v>
      </c>
      <c r="L124" s="303">
        <v>865.8</v>
      </c>
      <c r="M124" s="303">
        <v>856.4</v>
      </c>
      <c r="N124" s="318">
        <v>6877500</v>
      </c>
      <c r="O124" s="319">
        <v>1.5290519877675841E-3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271.2</v>
      </c>
      <c r="E125" s="315">
        <v>272.09999999999997</v>
      </c>
      <c r="F125" s="316">
        <v>268.79999999999995</v>
      </c>
      <c r="G125" s="316">
        <v>266.39999999999998</v>
      </c>
      <c r="H125" s="316">
        <v>263.09999999999997</v>
      </c>
      <c r="I125" s="316">
        <v>274.49999999999994</v>
      </c>
      <c r="J125" s="316">
        <v>277.8</v>
      </c>
      <c r="K125" s="316">
        <v>280.19999999999993</v>
      </c>
      <c r="L125" s="303">
        <v>275.39999999999998</v>
      </c>
      <c r="M125" s="303">
        <v>269.7</v>
      </c>
      <c r="N125" s="318">
        <v>81000000</v>
      </c>
      <c r="O125" s="319">
        <v>-8.2644628099173556E-3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24557.95</v>
      </c>
      <c r="E126" s="315">
        <v>24709.766666666666</v>
      </c>
      <c r="F126" s="316">
        <v>24365.833333333332</v>
      </c>
      <c r="G126" s="316">
        <v>24173.716666666667</v>
      </c>
      <c r="H126" s="316">
        <v>23829.783333333333</v>
      </c>
      <c r="I126" s="316">
        <v>24901.883333333331</v>
      </c>
      <c r="J126" s="316">
        <v>25245.816666666666</v>
      </c>
      <c r="K126" s="316">
        <v>25437.933333333331</v>
      </c>
      <c r="L126" s="303">
        <v>25053.7</v>
      </c>
      <c r="M126" s="303">
        <v>24517.65</v>
      </c>
      <c r="N126" s="318">
        <v>148800</v>
      </c>
      <c r="O126" s="319">
        <v>8.4717045069467971E-3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1572.2</v>
      </c>
      <c r="E127" s="315">
        <v>1572.1833333333334</v>
      </c>
      <c r="F127" s="316">
        <v>1547.7666666666669</v>
      </c>
      <c r="G127" s="316">
        <v>1523.3333333333335</v>
      </c>
      <c r="H127" s="316">
        <v>1498.916666666667</v>
      </c>
      <c r="I127" s="316">
        <v>1596.6166666666668</v>
      </c>
      <c r="J127" s="316">
        <v>1621.0333333333333</v>
      </c>
      <c r="K127" s="316">
        <v>1645.4666666666667</v>
      </c>
      <c r="L127" s="303">
        <v>1596.6</v>
      </c>
      <c r="M127" s="303">
        <v>1547.75</v>
      </c>
      <c r="N127" s="318">
        <v>1635150</v>
      </c>
      <c r="O127" s="319">
        <v>0.14126679462571978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5433.85</v>
      </c>
      <c r="E128" s="315">
        <v>5421.8166666666666</v>
      </c>
      <c r="F128" s="316">
        <v>5381.9833333333336</v>
      </c>
      <c r="G128" s="316">
        <v>5330.1166666666668</v>
      </c>
      <c r="H128" s="316">
        <v>5290.2833333333338</v>
      </c>
      <c r="I128" s="316">
        <v>5473.6833333333334</v>
      </c>
      <c r="J128" s="316">
        <v>5513.5166666666673</v>
      </c>
      <c r="K128" s="316">
        <v>5565.3833333333332</v>
      </c>
      <c r="L128" s="303">
        <v>5461.65</v>
      </c>
      <c r="M128" s="303">
        <v>5369.95</v>
      </c>
      <c r="N128" s="318">
        <v>402125</v>
      </c>
      <c r="O128" s="319">
        <v>1.8360240582462804E-2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1067.5</v>
      </c>
      <c r="E129" s="315">
        <v>1067.2</v>
      </c>
      <c r="F129" s="316">
        <v>1052.4000000000001</v>
      </c>
      <c r="G129" s="316">
        <v>1037.3</v>
      </c>
      <c r="H129" s="316">
        <v>1022.5</v>
      </c>
      <c r="I129" s="316">
        <v>1082.3000000000002</v>
      </c>
      <c r="J129" s="316">
        <v>1097.0999999999999</v>
      </c>
      <c r="K129" s="316">
        <v>1112.2000000000003</v>
      </c>
      <c r="L129" s="303">
        <v>1082</v>
      </c>
      <c r="M129" s="303">
        <v>1052.0999999999999</v>
      </c>
      <c r="N129" s="318">
        <v>4647237</v>
      </c>
      <c r="O129" s="319">
        <v>-1.6431757453900898E-2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572.85</v>
      </c>
      <c r="E130" s="315">
        <v>575.81666666666661</v>
      </c>
      <c r="F130" s="316">
        <v>565.63333333333321</v>
      </c>
      <c r="G130" s="316">
        <v>558.41666666666663</v>
      </c>
      <c r="H130" s="316">
        <v>548.23333333333323</v>
      </c>
      <c r="I130" s="316">
        <v>583.03333333333319</v>
      </c>
      <c r="J130" s="316">
        <v>593.21666666666658</v>
      </c>
      <c r="K130" s="316">
        <v>600.43333333333317</v>
      </c>
      <c r="L130" s="303">
        <v>586</v>
      </c>
      <c r="M130" s="303">
        <v>568.6</v>
      </c>
      <c r="N130" s="318">
        <v>37158800</v>
      </c>
      <c r="O130" s="319">
        <v>3.0157189986415679E-2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476.15</v>
      </c>
      <c r="E131" s="315">
        <v>472.34999999999997</v>
      </c>
      <c r="F131" s="316">
        <v>464.09999999999991</v>
      </c>
      <c r="G131" s="316">
        <v>452.04999999999995</v>
      </c>
      <c r="H131" s="316">
        <v>443.7999999999999</v>
      </c>
      <c r="I131" s="316">
        <v>484.39999999999992</v>
      </c>
      <c r="J131" s="316">
        <v>492.65000000000003</v>
      </c>
      <c r="K131" s="316">
        <v>504.69999999999993</v>
      </c>
      <c r="L131" s="303">
        <v>480.6</v>
      </c>
      <c r="M131" s="303">
        <v>460.3</v>
      </c>
      <c r="N131" s="318">
        <v>10941000</v>
      </c>
      <c r="O131" s="319">
        <v>-3.8111565343531585E-2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513.5</v>
      </c>
      <c r="E132" s="315">
        <v>513.05000000000007</v>
      </c>
      <c r="F132" s="316">
        <v>508.10000000000014</v>
      </c>
      <c r="G132" s="316">
        <v>502.70000000000005</v>
      </c>
      <c r="H132" s="316">
        <v>497.75000000000011</v>
      </c>
      <c r="I132" s="316">
        <v>518.45000000000016</v>
      </c>
      <c r="J132" s="316">
        <v>523.4000000000002</v>
      </c>
      <c r="K132" s="316">
        <v>528.80000000000018</v>
      </c>
      <c r="L132" s="303">
        <v>518</v>
      </c>
      <c r="M132" s="303">
        <v>507.65</v>
      </c>
      <c r="N132" s="318">
        <v>6420000</v>
      </c>
      <c r="O132" s="319">
        <v>-0.12342981977061715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567.85</v>
      </c>
      <c r="E133" s="315">
        <v>568.03333333333342</v>
      </c>
      <c r="F133" s="316">
        <v>562.86666666666679</v>
      </c>
      <c r="G133" s="316">
        <v>557.88333333333333</v>
      </c>
      <c r="H133" s="316">
        <v>552.7166666666667</v>
      </c>
      <c r="I133" s="316">
        <v>573.01666666666688</v>
      </c>
      <c r="J133" s="316">
        <v>578.18333333333362</v>
      </c>
      <c r="K133" s="316">
        <v>583.16666666666697</v>
      </c>
      <c r="L133" s="303">
        <v>573.20000000000005</v>
      </c>
      <c r="M133" s="303">
        <v>563.04999999999995</v>
      </c>
      <c r="N133" s="318">
        <v>12703500</v>
      </c>
      <c r="O133" s="319">
        <v>-2.4263790958108669E-2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183.2</v>
      </c>
      <c r="E134" s="315">
        <v>184.21666666666667</v>
      </c>
      <c r="F134" s="316">
        <v>181.18333333333334</v>
      </c>
      <c r="G134" s="316">
        <v>179.16666666666666</v>
      </c>
      <c r="H134" s="316">
        <v>176.13333333333333</v>
      </c>
      <c r="I134" s="316">
        <v>186.23333333333335</v>
      </c>
      <c r="J134" s="316">
        <v>189.26666666666671</v>
      </c>
      <c r="K134" s="316">
        <v>191.28333333333336</v>
      </c>
      <c r="L134" s="303">
        <v>187.25</v>
      </c>
      <c r="M134" s="303">
        <v>182.2</v>
      </c>
      <c r="N134" s="318">
        <v>64478400</v>
      </c>
      <c r="O134" s="319">
        <v>-2.3986194995685935E-2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73.55</v>
      </c>
      <c r="E135" s="315">
        <v>73.699999999999989</v>
      </c>
      <c r="F135" s="316">
        <v>72.049999999999983</v>
      </c>
      <c r="G135" s="316">
        <v>70.55</v>
      </c>
      <c r="H135" s="316">
        <v>68.899999999999991</v>
      </c>
      <c r="I135" s="316">
        <v>75.199999999999974</v>
      </c>
      <c r="J135" s="316">
        <v>76.84999999999998</v>
      </c>
      <c r="K135" s="316">
        <v>78.349999999999966</v>
      </c>
      <c r="L135" s="303">
        <v>75.349999999999994</v>
      </c>
      <c r="M135" s="303">
        <v>72.2</v>
      </c>
      <c r="N135" s="318">
        <v>101533500</v>
      </c>
      <c r="O135" s="319">
        <v>6.7868805906573904E-2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612.15</v>
      </c>
      <c r="E136" s="315">
        <v>615.36666666666667</v>
      </c>
      <c r="F136" s="316">
        <v>607.23333333333335</v>
      </c>
      <c r="G136" s="316">
        <v>602.31666666666672</v>
      </c>
      <c r="H136" s="316">
        <v>594.18333333333339</v>
      </c>
      <c r="I136" s="316">
        <v>620.2833333333333</v>
      </c>
      <c r="J136" s="316">
        <v>628.41666666666674</v>
      </c>
      <c r="K136" s="316">
        <v>633.33333333333326</v>
      </c>
      <c r="L136" s="303">
        <v>623.5</v>
      </c>
      <c r="M136" s="303">
        <v>610.45000000000005</v>
      </c>
      <c r="N136" s="318">
        <v>36585700</v>
      </c>
      <c r="O136" s="319">
        <v>-3.7957691061426655E-3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2820.15</v>
      </c>
      <c r="E137" s="315">
        <v>2823.5500000000006</v>
      </c>
      <c r="F137" s="316">
        <v>2800.4000000000015</v>
      </c>
      <c r="G137" s="316">
        <v>2780.650000000001</v>
      </c>
      <c r="H137" s="316">
        <v>2757.5000000000018</v>
      </c>
      <c r="I137" s="316">
        <v>2843.3000000000011</v>
      </c>
      <c r="J137" s="316">
        <v>2866.45</v>
      </c>
      <c r="K137" s="316">
        <v>2886.2000000000007</v>
      </c>
      <c r="L137" s="303">
        <v>2846.7</v>
      </c>
      <c r="M137" s="303">
        <v>2803.8</v>
      </c>
      <c r="N137" s="318">
        <v>6526200</v>
      </c>
      <c r="O137" s="319">
        <v>-4.6838715331025717E-2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934.5</v>
      </c>
      <c r="E138" s="315">
        <v>936.7833333333333</v>
      </c>
      <c r="F138" s="316">
        <v>929.06666666666661</v>
      </c>
      <c r="G138" s="316">
        <v>923.63333333333333</v>
      </c>
      <c r="H138" s="316">
        <v>915.91666666666663</v>
      </c>
      <c r="I138" s="316">
        <v>942.21666666666658</v>
      </c>
      <c r="J138" s="316">
        <v>949.93333333333328</v>
      </c>
      <c r="K138" s="316">
        <v>955.36666666666656</v>
      </c>
      <c r="L138" s="303">
        <v>944.5</v>
      </c>
      <c r="M138" s="303">
        <v>931.35</v>
      </c>
      <c r="N138" s="318">
        <v>11532000</v>
      </c>
      <c r="O138" s="319">
        <v>1.7361846284141436E-2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1430.95</v>
      </c>
      <c r="E139" s="315">
        <v>1431.8999999999999</v>
      </c>
      <c r="F139" s="316">
        <v>1422.0499999999997</v>
      </c>
      <c r="G139" s="316">
        <v>1413.1499999999999</v>
      </c>
      <c r="H139" s="316">
        <v>1403.2999999999997</v>
      </c>
      <c r="I139" s="316">
        <v>1440.7999999999997</v>
      </c>
      <c r="J139" s="316">
        <v>1450.6499999999996</v>
      </c>
      <c r="K139" s="316">
        <v>1459.5499999999997</v>
      </c>
      <c r="L139" s="303">
        <v>1441.75</v>
      </c>
      <c r="M139" s="303">
        <v>1423</v>
      </c>
      <c r="N139" s="318">
        <v>6515250</v>
      </c>
      <c r="O139" s="319">
        <v>7.1884057971014492E-3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2670.85</v>
      </c>
      <c r="E140" s="315">
        <v>2679.3666666666668</v>
      </c>
      <c r="F140" s="316">
        <v>2656.7333333333336</v>
      </c>
      <c r="G140" s="316">
        <v>2642.6166666666668</v>
      </c>
      <c r="H140" s="316">
        <v>2619.9833333333336</v>
      </c>
      <c r="I140" s="316">
        <v>2693.4833333333336</v>
      </c>
      <c r="J140" s="316">
        <v>2716.1166666666668</v>
      </c>
      <c r="K140" s="316">
        <v>2730.2333333333336</v>
      </c>
      <c r="L140" s="303">
        <v>2702</v>
      </c>
      <c r="M140" s="303">
        <v>2665.25</v>
      </c>
      <c r="N140" s="318">
        <v>959000</v>
      </c>
      <c r="O140" s="319">
        <v>6.6740823136818686E-2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331.55</v>
      </c>
      <c r="E141" s="315">
        <v>330.4666666666667</v>
      </c>
      <c r="F141" s="316">
        <v>325.08333333333337</v>
      </c>
      <c r="G141" s="316">
        <v>318.61666666666667</v>
      </c>
      <c r="H141" s="316">
        <v>313.23333333333335</v>
      </c>
      <c r="I141" s="316">
        <v>336.93333333333339</v>
      </c>
      <c r="J141" s="316">
        <v>342.31666666666672</v>
      </c>
      <c r="K141" s="316">
        <v>348.78333333333342</v>
      </c>
      <c r="L141" s="303">
        <v>335.85</v>
      </c>
      <c r="M141" s="303">
        <v>324</v>
      </c>
      <c r="N141" s="318">
        <v>4629000</v>
      </c>
      <c r="O141" s="319">
        <v>8.8152327221438648E-2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501.05</v>
      </c>
      <c r="E142" s="315">
        <v>504.88333333333338</v>
      </c>
      <c r="F142" s="316">
        <v>495.51666666666677</v>
      </c>
      <c r="G142" s="316">
        <v>489.98333333333341</v>
      </c>
      <c r="H142" s="316">
        <v>480.61666666666679</v>
      </c>
      <c r="I142" s="316">
        <v>510.41666666666674</v>
      </c>
      <c r="J142" s="316">
        <v>519.78333333333342</v>
      </c>
      <c r="K142" s="316">
        <v>525.31666666666672</v>
      </c>
      <c r="L142" s="303">
        <v>514.25</v>
      </c>
      <c r="M142" s="303">
        <v>499.35</v>
      </c>
      <c r="N142" s="318">
        <v>5251400</v>
      </c>
      <c r="O142" s="319">
        <v>6.8052391799544421E-2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1142.8</v>
      </c>
      <c r="E143" s="315">
        <v>1134.8</v>
      </c>
      <c r="F143" s="316">
        <v>1122.8</v>
      </c>
      <c r="G143" s="316">
        <v>1102.8</v>
      </c>
      <c r="H143" s="316">
        <v>1090.8</v>
      </c>
      <c r="I143" s="316">
        <v>1154.8</v>
      </c>
      <c r="J143" s="316">
        <v>1166.8</v>
      </c>
      <c r="K143" s="316">
        <v>1186.8</v>
      </c>
      <c r="L143" s="303">
        <v>1146.8</v>
      </c>
      <c r="M143" s="303">
        <v>1114.8</v>
      </c>
      <c r="N143" s="318">
        <v>1240400</v>
      </c>
      <c r="O143" s="319">
        <v>-5.4429028815368194E-2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5169.95</v>
      </c>
      <c r="E144" s="315">
        <v>5194.25</v>
      </c>
      <c r="F144" s="316">
        <v>5120.75</v>
      </c>
      <c r="G144" s="316">
        <v>5071.55</v>
      </c>
      <c r="H144" s="316">
        <v>4998.05</v>
      </c>
      <c r="I144" s="316">
        <v>5243.45</v>
      </c>
      <c r="J144" s="316">
        <v>5316.95</v>
      </c>
      <c r="K144" s="316">
        <v>5366.15</v>
      </c>
      <c r="L144" s="303">
        <v>5267.75</v>
      </c>
      <c r="M144" s="303">
        <v>5145.05</v>
      </c>
      <c r="N144" s="318">
        <v>1520800</v>
      </c>
      <c r="O144" s="319">
        <v>-0.11939779965257673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494.05</v>
      </c>
      <c r="E145" s="315">
        <v>489.0333333333333</v>
      </c>
      <c r="F145" s="316">
        <v>482.06666666666661</v>
      </c>
      <c r="G145" s="316">
        <v>470.08333333333331</v>
      </c>
      <c r="H145" s="316">
        <v>463.11666666666662</v>
      </c>
      <c r="I145" s="316">
        <v>501.01666666666659</v>
      </c>
      <c r="J145" s="316">
        <v>507.98333333333329</v>
      </c>
      <c r="K145" s="316">
        <v>519.96666666666658</v>
      </c>
      <c r="L145" s="303">
        <v>496</v>
      </c>
      <c r="M145" s="303">
        <v>477.05</v>
      </c>
      <c r="N145" s="318">
        <v>21886800</v>
      </c>
      <c r="O145" s="319">
        <v>-4.4277929155313353E-2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144.15</v>
      </c>
      <c r="E146" s="315">
        <v>142.73333333333332</v>
      </c>
      <c r="F146" s="316">
        <v>138.96666666666664</v>
      </c>
      <c r="G146" s="316">
        <v>133.78333333333333</v>
      </c>
      <c r="H146" s="316">
        <v>130.01666666666665</v>
      </c>
      <c r="I146" s="316">
        <v>147.91666666666663</v>
      </c>
      <c r="J146" s="316">
        <v>151.68333333333334</v>
      </c>
      <c r="K146" s="316">
        <v>156.86666666666662</v>
      </c>
      <c r="L146" s="303">
        <v>146.5</v>
      </c>
      <c r="M146" s="303">
        <v>137.55000000000001</v>
      </c>
      <c r="N146" s="318">
        <v>116628200</v>
      </c>
      <c r="O146" s="319">
        <v>-7.5445816186556925E-3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813.15</v>
      </c>
      <c r="E147" s="315">
        <v>814.63333333333333</v>
      </c>
      <c r="F147" s="316">
        <v>807.01666666666665</v>
      </c>
      <c r="G147" s="316">
        <v>800.88333333333333</v>
      </c>
      <c r="H147" s="316">
        <v>793.26666666666665</v>
      </c>
      <c r="I147" s="316">
        <v>820.76666666666665</v>
      </c>
      <c r="J147" s="316">
        <v>828.38333333333321</v>
      </c>
      <c r="K147" s="316">
        <v>834.51666666666665</v>
      </c>
      <c r="L147" s="303">
        <v>822.25</v>
      </c>
      <c r="M147" s="303">
        <v>808.5</v>
      </c>
      <c r="N147" s="318">
        <v>2589000</v>
      </c>
      <c r="O147" s="319">
        <v>3.8639876352395672E-4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357.4</v>
      </c>
      <c r="E148" s="315">
        <v>359.86666666666662</v>
      </c>
      <c r="F148" s="316">
        <v>353.88333333333321</v>
      </c>
      <c r="G148" s="316">
        <v>350.36666666666662</v>
      </c>
      <c r="H148" s="316">
        <v>344.38333333333321</v>
      </c>
      <c r="I148" s="316">
        <v>363.38333333333321</v>
      </c>
      <c r="J148" s="316">
        <v>369.36666666666667</v>
      </c>
      <c r="K148" s="316">
        <v>372.88333333333321</v>
      </c>
      <c r="L148" s="303">
        <v>365.85</v>
      </c>
      <c r="M148" s="303">
        <v>356.35</v>
      </c>
      <c r="N148" s="318">
        <v>31536000</v>
      </c>
      <c r="O148" s="319">
        <v>0.12692967409948541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216.75</v>
      </c>
      <c r="E149" s="315">
        <v>217.70000000000002</v>
      </c>
      <c r="F149" s="316">
        <v>214.40000000000003</v>
      </c>
      <c r="G149" s="316">
        <v>212.05</v>
      </c>
      <c r="H149" s="316">
        <v>208.75000000000003</v>
      </c>
      <c r="I149" s="316">
        <v>220.05000000000004</v>
      </c>
      <c r="J149" s="316">
        <v>223.35000000000005</v>
      </c>
      <c r="K149" s="316">
        <v>225.70000000000005</v>
      </c>
      <c r="L149" s="303">
        <v>221</v>
      </c>
      <c r="M149" s="303">
        <v>215.35</v>
      </c>
      <c r="N149" s="318">
        <v>34191000</v>
      </c>
      <c r="O149" s="319">
        <v>1.2976624300062217E-2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44175</v>
      </c>
    </row>
    <row r="7" spans="1:15">
      <c r="A7"/>
    </row>
    <row r="8" spans="1:15" ht="28.5" customHeight="1">
      <c r="A8" s="576" t="s">
        <v>16</v>
      </c>
      <c r="B8" s="577" t="s">
        <v>18</v>
      </c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73"/>
      <c r="L8" s="281"/>
      <c r="M8" s="281"/>
    </row>
    <row r="9" spans="1:15" ht="36" customHeight="1">
      <c r="A9" s="571"/>
      <c r="B9" s="573"/>
      <c r="C9" s="578" t="s">
        <v>23</v>
      </c>
      <c r="D9" s="57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13529.1</v>
      </c>
      <c r="D10" s="302">
        <v>13509.199999999999</v>
      </c>
      <c r="E10" s="302">
        <v>13469.499999999998</v>
      </c>
      <c r="F10" s="302">
        <v>13409.9</v>
      </c>
      <c r="G10" s="302">
        <v>13370.199999999999</v>
      </c>
      <c r="H10" s="302">
        <v>13568.799999999997</v>
      </c>
      <c r="I10" s="302">
        <v>13608.499999999998</v>
      </c>
      <c r="J10" s="302">
        <v>13668.099999999997</v>
      </c>
      <c r="K10" s="301">
        <v>13548.9</v>
      </c>
      <c r="L10" s="301">
        <v>13449.6</v>
      </c>
      <c r="M10" s="306"/>
    </row>
    <row r="11" spans="1:15">
      <c r="A11" s="300">
        <v>2</v>
      </c>
      <c r="B11" s="276" t="s">
        <v>220</v>
      </c>
      <c r="C11" s="303">
        <v>30709.4</v>
      </c>
      <c r="D11" s="278">
        <v>30614.45</v>
      </c>
      <c r="E11" s="278">
        <v>30421.65</v>
      </c>
      <c r="F11" s="278">
        <v>30133.9</v>
      </c>
      <c r="G11" s="278">
        <v>29941.100000000002</v>
      </c>
      <c r="H11" s="278">
        <v>30902.2</v>
      </c>
      <c r="I11" s="278">
        <v>31094.999999999996</v>
      </c>
      <c r="J11" s="278">
        <v>31382.75</v>
      </c>
      <c r="K11" s="303">
        <v>30807.25</v>
      </c>
      <c r="L11" s="303">
        <v>30326.7</v>
      </c>
      <c r="M11" s="306"/>
    </row>
    <row r="12" spans="1:15">
      <c r="A12" s="300">
        <v>3</v>
      </c>
      <c r="B12" s="284" t="s">
        <v>221</v>
      </c>
      <c r="C12" s="303">
        <v>1609.5</v>
      </c>
      <c r="D12" s="278">
        <v>1615.6833333333334</v>
      </c>
      <c r="E12" s="278">
        <v>1599.8166666666668</v>
      </c>
      <c r="F12" s="278">
        <v>1590.1333333333334</v>
      </c>
      <c r="G12" s="278">
        <v>1574.2666666666669</v>
      </c>
      <c r="H12" s="278">
        <v>1625.3666666666668</v>
      </c>
      <c r="I12" s="278">
        <v>1641.2333333333336</v>
      </c>
      <c r="J12" s="278">
        <v>1650.9166666666667</v>
      </c>
      <c r="K12" s="303">
        <v>1631.55</v>
      </c>
      <c r="L12" s="303">
        <v>1606</v>
      </c>
      <c r="M12" s="306"/>
    </row>
    <row r="13" spans="1:15">
      <c r="A13" s="300">
        <v>4</v>
      </c>
      <c r="B13" s="276" t="s">
        <v>222</v>
      </c>
      <c r="C13" s="303">
        <v>3623.45</v>
      </c>
      <c r="D13" s="278">
        <v>3624.6666666666665</v>
      </c>
      <c r="E13" s="278">
        <v>3614.9833333333331</v>
      </c>
      <c r="F13" s="278">
        <v>3606.5166666666664</v>
      </c>
      <c r="G13" s="278">
        <v>3596.833333333333</v>
      </c>
      <c r="H13" s="278">
        <v>3633.1333333333332</v>
      </c>
      <c r="I13" s="278">
        <v>3642.8166666666666</v>
      </c>
      <c r="J13" s="278">
        <v>3651.2833333333333</v>
      </c>
      <c r="K13" s="303">
        <v>3634.35</v>
      </c>
      <c r="L13" s="303">
        <v>3616.2</v>
      </c>
      <c r="M13" s="306"/>
    </row>
    <row r="14" spans="1:15">
      <c r="A14" s="300">
        <v>5</v>
      </c>
      <c r="B14" s="276" t="s">
        <v>223</v>
      </c>
      <c r="C14" s="303">
        <v>22803.45</v>
      </c>
      <c r="D14" s="278">
        <v>22806.483333333334</v>
      </c>
      <c r="E14" s="278">
        <v>22717.466666666667</v>
      </c>
      <c r="F14" s="278">
        <v>22631.483333333334</v>
      </c>
      <c r="G14" s="278">
        <v>22542.466666666667</v>
      </c>
      <c r="H14" s="278">
        <v>22892.466666666667</v>
      </c>
      <c r="I14" s="278">
        <v>22981.483333333337</v>
      </c>
      <c r="J14" s="278">
        <v>23067.466666666667</v>
      </c>
      <c r="K14" s="303">
        <v>22895.5</v>
      </c>
      <c r="L14" s="303">
        <v>22720.5</v>
      </c>
      <c r="M14" s="306"/>
    </row>
    <row r="15" spans="1:15">
      <c r="A15" s="300">
        <v>6</v>
      </c>
      <c r="B15" s="276" t="s">
        <v>224</v>
      </c>
      <c r="C15" s="303">
        <v>2787.65</v>
      </c>
      <c r="D15" s="278">
        <v>2789.7166666666667</v>
      </c>
      <c r="E15" s="278">
        <v>2766.8333333333335</v>
      </c>
      <c r="F15" s="278">
        <v>2746.0166666666669</v>
      </c>
      <c r="G15" s="278">
        <v>2723.1333333333337</v>
      </c>
      <c r="H15" s="278">
        <v>2810.5333333333333</v>
      </c>
      <c r="I15" s="278">
        <v>2833.4166666666665</v>
      </c>
      <c r="J15" s="278">
        <v>2854.2333333333331</v>
      </c>
      <c r="K15" s="303">
        <v>2812.6</v>
      </c>
      <c r="L15" s="303">
        <v>2768.9</v>
      </c>
      <c r="M15" s="306"/>
    </row>
    <row r="16" spans="1:15">
      <c r="A16" s="300">
        <v>7</v>
      </c>
      <c r="B16" s="276" t="s">
        <v>225</v>
      </c>
      <c r="C16" s="303">
        <v>5783.8</v>
      </c>
      <c r="D16" s="278">
        <v>5790.0999999999995</v>
      </c>
      <c r="E16" s="278">
        <v>5763.8999999999987</v>
      </c>
      <c r="F16" s="278">
        <v>5743.9999999999991</v>
      </c>
      <c r="G16" s="278">
        <v>5717.7999999999984</v>
      </c>
      <c r="H16" s="278">
        <v>5809.9999999999991</v>
      </c>
      <c r="I16" s="278">
        <v>5836.2</v>
      </c>
      <c r="J16" s="278">
        <v>5856.0999999999995</v>
      </c>
      <c r="K16" s="303">
        <v>5816.3</v>
      </c>
      <c r="L16" s="303">
        <v>5770.2</v>
      </c>
      <c r="M16" s="306"/>
    </row>
    <row r="17" spans="1:13">
      <c r="A17" s="300">
        <v>8</v>
      </c>
      <c r="B17" s="276" t="s">
        <v>802</v>
      </c>
      <c r="C17" s="276">
        <v>1254.0999999999999</v>
      </c>
      <c r="D17" s="278">
        <v>1251.7333333333333</v>
      </c>
      <c r="E17" s="278">
        <v>1243.4666666666667</v>
      </c>
      <c r="F17" s="278">
        <v>1232.8333333333333</v>
      </c>
      <c r="G17" s="278">
        <v>1224.5666666666666</v>
      </c>
      <c r="H17" s="278">
        <v>1262.3666666666668</v>
      </c>
      <c r="I17" s="278">
        <v>1270.6333333333337</v>
      </c>
      <c r="J17" s="278">
        <v>1281.2666666666669</v>
      </c>
      <c r="K17" s="276">
        <v>1260</v>
      </c>
      <c r="L17" s="276">
        <v>1241.0999999999999</v>
      </c>
      <c r="M17" s="276">
        <v>4.00509</v>
      </c>
    </row>
    <row r="18" spans="1:13">
      <c r="A18" s="300">
        <v>9</v>
      </c>
      <c r="B18" s="276" t="s">
        <v>295</v>
      </c>
      <c r="C18" s="276">
        <v>15399.35</v>
      </c>
      <c r="D18" s="278">
        <v>15409.783333333333</v>
      </c>
      <c r="E18" s="278">
        <v>15339.566666666666</v>
      </c>
      <c r="F18" s="278">
        <v>15279.783333333333</v>
      </c>
      <c r="G18" s="278">
        <v>15209.566666666666</v>
      </c>
      <c r="H18" s="278">
        <v>15469.566666666666</v>
      </c>
      <c r="I18" s="278">
        <v>15539.783333333333</v>
      </c>
      <c r="J18" s="278">
        <v>15599.566666666666</v>
      </c>
      <c r="K18" s="276">
        <v>15480</v>
      </c>
      <c r="L18" s="276">
        <v>15350</v>
      </c>
      <c r="M18" s="276">
        <v>7.7539999999999998E-2</v>
      </c>
    </row>
    <row r="19" spans="1:13">
      <c r="A19" s="300">
        <v>10</v>
      </c>
      <c r="B19" s="276" t="s">
        <v>227</v>
      </c>
      <c r="C19" s="276">
        <v>96.25</v>
      </c>
      <c r="D19" s="278">
        <v>95.8</v>
      </c>
      <c r="E19" s="278">
        <v>93.699999999999989</v>
      </c>
      <c r="F19" s="278">
        <v>91.149999999999991</v>
      </c>
      <c r="G19" s="278">
        <v>89.049999999999983</v>
      </c>
      <c r="H19" s="278">
        <v>98.35</v>
      </c>
      <c r="I19" s="278">
        <v>100.44999999999999</v>
      </c>
      <c r="J19" s="278">
        <v>103</v>
      </c>
      <c r="K19" s="276">
        <v>97.9</v>
      </c>
      <c r="L19" s="276">
        <v>93.25</v>
      </c>
      <c r="M19" s="276">
        <v>76.416740000000004</v>
      </c>
    </row>
    <row r="20" spans="1:13">
      <c r="A20" s="300">
        <v>11</v>
      </c>
      <c r="B20" s="276" t="s">
        <v>228</v>
      </c>
      <c r="C20" s="276">
        <v>161.25</v>
      </c>
      <c r="D20" s="278">
        <v>161.63333333333333</v>
      </c>
      <c r="E20" s="278">
        <v>159.26666666666665</v>
      </c>
      <c r="F20" s="278">
        <v>157.28333333333333</v>
      </c>
      <c r="G20" s="278">
        <v>154.91666666666666</v>
      </c>
      <c r="H20" s="278">
        <v>163.61666666666665</v>
      </c>
      <c r="I20" s="278">
        <v>165.98333333333332</v>
      </c>
      <c r="J20" s="278">
        <v>167.96666666666664</v>
      </c>
      <c r="K20" s="276">
        <v>164</v>
      </c>
      <c r="L20" s="276">
        <v>159.65</v>
      </c>
      <c r="M20" s="276">
        <v>17.603660000000001</v>
      </c>
    </row>
    <row r="21" spans="1:13">
      <c r="A21" s="300">
        <v>12</v>
      </c>
      <c r="B21" s="276" t="s">
        <v>38</v>
      </c>
      <c r="C21" s="276">
        <v>1656.6</v>
      </c>
      <c r="D21" s="278">
        <v>1669.5666666666666</v>
      </c>
      <c r="E21" s="278">
        <v>1640.0333333333333</v>
      </c>
      <c r="F21" s="278">
        <v>1623.4666666666667</v>
      </c>
      <c r="G21" s="278">
        <v>1593.9333333333334</v>
      </c>
      <c r="H21" s="278">
        <v>1686.1333333333332</v>
      </c>
      <c r="I21" s="278">
        <v>1715.6666666666665</v>
      </c>
      <c r="J21" s="278">
        <v>1732.2333333333331</v>
      </c>
      <c r="K21" s="276">
        <v>1699.1</v>
      </c>
      <c r="L21" s="276">
        <v>1653</v>
      </c>
      <c r="M21" s="276">
        <v>16.62078</v>
      </c>
    </row>
    <row r="22" spans="1:13">
      <c r="A22" s="300">
        <v>13</v>
      </c>
      <c r="B22" s="276" t="s">
        <v>296</v>
      </c>
      <c r="C22" s="276">
        <v>362.85</v>
      </c>
      <c r="D22" s="278">
        <v>360.63333333333338</v>
      </c>
      <c r="E22" s="278">
        <v>352.31666666666678</v>
      </c>
      <c r="F22" s="278">
        <v>341.78333333333342</v>
      </c>
      <c r="G22" s="278">
        <v>333.46666666666681</v>
      </c>
      <c r="H22" s="278">
        <v>371.16666666666674</v>
      </c>
      <c r="I22" s="278">
        <v>379.48333333333335</v>
      </c>
      <c r="J22" s="278">
        <v>390.01666666666671</v>
      </c>
      <c r="K22" s="276">
        <v>368.95</v>
      </c>
      <c r="L22" s="276">
        <v>350.1</v>
      </c>
      <c r="M22" s="276">
        <v>23.247610000000002</v>
      </c>
    </row>
    <row r="23" spans="1:13">
      <c r="A23" s="300">
        <v>14</v>
      </c>
      <c r="B23" s="276" t="s">
        <v>41</v>
      </c>
      <c r="C23" s="276">
        <v>463.9</v>
      </c>
      <c r="D23" s="278">
        <v>463.98333333333329</v>
      </c>
      <c r="E23" s="278">
        <v>458.06666666666661</v>
      </c>
      <c r="F23" s="278">
        <v>452.23333333333329</v>
      </c>
      <c r="G23" s="278">
        <v>446.31666666666661</v>
      </c>
      <c r="H23" s="278">
        <v>469.81666666666661</v>
      </c>
      <c r="I23" s="278">
        <v>475.73333333333323</v>
      </c>
      <c r="J23" s="278">
        <v>481.56666666666661</v>
      </c>
      <c r="K23" s="276">
        <v>469.9</v>
      </c>
      <c r="L23" s="276">
        <v>458.15</v>
      </c>
      <c r="M23" s="276">
        <v>58.11412</v>
      </c>
    </row>
    <row r="24" spans="1:13">
      <c r="A24" s="300">
        <v>15</v>
      </c>
      <c r="B24" s="276" t="s">
        <v>43</v>
      </c>
      <c r="C24" s="276">
        <v>49.25</v>
      </c>
      <c r="D24" s="278">
        <v>50.699999999999996</v>
      </c>
      <c r="E24" s="278">
        <v>47.199999999999989</v>
      </c>
      <c r="F24" s="278">
        <v>45.149999999999991</v>
      </c>
      <c r="G24" s="278">
        <v>41.649999999999984</v>
      </c>
      <c r="H24" s="278">
        <v>52.749999999999993</v>
      </c>
      <c r="I24" s="278">
        <v>56.250000000000007</v>
      </c>
      <c r="J24" s="278">
        <v>58.3</v>
      </c>
      <c r="K24" s="276">
        <v>54.2</v>
      </c>
      <c r="L24" s="276">
        <v>48.65</v>
      </c>
      <c r="M24" s="276">
        <v>479.61894999999998</v>
      </c>
    </row>
    <row r="25" spans="1:13">
      <c r="A25" s="300">
        <v>16</v>
      </c>
      <c r="B25" s="276" t="s">
        <v>298</v>
      </c>
      <c r="C25" s="276">
        <v>426.55</v>
      </c>
      <c r="D25" s="278">
        <v>428.88333333333338</v>
      </c>
      <c r="E25" s="278">
        <v>422.76666666666677</v>
      </c>
      <c r="F25" s="278">
        <v>418.98333333333341</v>
      </c>
      <c r="G25" s="278">
        <v>412.86666666666679</v>
      </c>
      <c r="H25" s="278">
        <v>432.66666666666674</v>
      </c>
      <c r="I25" s="278">
        <v>438.78333333333342</v>
      </c>
      <c r="J25" s="278">
        <v>442.56666666666672</v>
      </c>
      <c r="K25" s="276">
        <v>435</v>
      </c>
      <c r="L25" s="276">
        <v>425.1</v>
      </c>
      <c r="M25" s="276">
        <v>3.3682500000000002</v>
      </c>
    </row>
    <row r="26" spans="1:13">
      <c r="A26" s="300">
        <v>17</v>
      </c>
      <c r="B26" s="276" t="s">
        <v>229</v>
      </c>
      <c r="C26" s="276">
        <v>1680.45</v>
      </c>
      <c r="D26" s="278">
        <v>1684.4166666666667</v>
      </c>
      <c r="E26" s="278">
        <v>1668.8333333333335</v>
      </c>
      <c r="F26" s="278">
        <v>1657.2166666666667</v>
      </c>
      <c r="G26" s="278">
        <v>1641.6333333333334</v>
      </c>
      <c r="H26" s="278">
        <v>1696.0333333333335</v>
      </c>
      <c r="I26" s="278">
        <v>1711.616666666667</v>
      </c>
      <c r="J26" s="278">
        <v>1723.2333333333336</v>
      </c>
      <c r="K26" s="276">
        <v>1700</v>
      </c>
      <c r="L26" s="276">
        <v>1672.8</v>
      </c>
      <c r="M26" s="276">
        <v>2.34131</v>
      </c>
    </row>
    <row r="27" spans="1:13">
      <c r="A27" s="300">
        <v>18</v>
      </c>
      <c r="B27" s="276" t="s">
        <v>230</v>
      </c>
      <c r="C27" s="276">
        <v>2906.55</v>
      </c>
      <c r="D27" s="278">
        <v>2911.8333333333335</v>
      </c>
      <c r="E27" s="278">
        <v>2884.666666666667</v>
      </c>
      <c r="F27" s="278">
        <v>2862.7833333333333</v>
      </c>
      <c r="G27" s="278">
        <v>2835.6166666666668</v>
      </c>
      <c r="H27" s="278">
        <v>2933.7166666666672</v>
      </c>
      <c r="I27" s="278">
        <v>2960.8833333333341</v>
      </c>
      <c r="J27" s="278">
        <v>2982.7666666666673</v>
      </c>
      <c r="K27" s="276">
        <v>2939</v>
      </c>
      <c r="L27" s="276">
        <v>2889.95</v>
      </c>
      <c r="M27" s="276">
        <v>0.70721999999999996</v>
      </c>
    </row>
    <row r="28" spans="1:13">
      <c r="A28" s="300">
        <v>19</v>
      </c>
      <c r="B28" s="276" t="s">
        <v>45</v>
      </c>
      <c r="C28" s="276">
        <v>928.3</v>
      </c>
      <c r="D28" s="278">
        <v>925.56666666666661</v>
      </c>
      <c r="E28" s="278">
        <v>916.23333333333323</v>
      </c>
      <c r="F28" s="278">
        <v>904.16666666666663</v>
      </c>
      <c r="G28" s="278">
        <v>894.83333333333326</v>
      </c>
      <c r="H28" s="278">
        <v>937.63333333333321</v>
      </c>
      <c r="I28" s="278">
        <v>946.9666666666667</v>
      </c>
      <c r="J28" s="278">
        <v>959.03333333333319</v>
      </c>
      <c r="K28" s="276">
        <v>934.9</v>
      </c>
      <c r="L28" s="276">
        <v>913.5</v>
      </c>
      <c r="M28" s="276">
        <v>6.6346600000000002</v>
      </c>
    </row>
    <row r="29" spans="1:13">
      <c r="A29" s="300">
        <v>20</v>
      </c>
      <c r="B29" s="276" t="s">
        <v>46</v>
      </c>
      <c r="C29" s="276">
        <v>252.85</v>
      </c>
      <c r="D29" s="278">
        <v>254.48333333333335</v>
      </c>
      <c r="E29" s="278">
        <v>249.36666666666667</v>
      </c>
      <c r="F29" s="278">
        <v>245.88333333333333</v>
      </c>
      <c r="G29" s="278">
        <v>240.76666666666665</v>
      </c>
      <c r="H29" s="278">
        <v>257.9666666666667</v>
      </c>
      <c r="I29" s="278">
        <v>263.08333333333337</v>
      </c>
      <c r="J29" s="278">
        <v>266.56666666666672</v>
      </c>
      <c r="K29" s="276">
        <v>259.60000000000002</v>
      </c>
      <c r="L29" s="276">
        <v>251</v>
      </c>
      <c r="M29" s="276">
        <v>131.90003999999999</v>
      </c>
    </row>
    <row r="30" spans="1:13">
      <c r="A30" s="300">
        <v>21</v>
      </c>
      <c r="B30" s="276" t="s">
        <v>47</v>
      </c>
      <c r="C30" s="276">
        <v>2442.6999999999998</v>
      </c>
      <c r="D30" s="278">
        <v>2465.2333333333331</v>
      </c>
      <c r="E30" s="278">
        <v>2410.4666666666662</v>
      </c>
      <c r="F30" s="278">
        <v>2378.2333333333331</v>
      </c>
      <c r="G30" s="278">
        <v>2323.4666666666662</v>
      </c>
      <c r="H30" s="278">
        <v>2497.4666666666662</v>
      </c>
      <c r="I30" s="278">
        <v>2552.2333333333336</v>
      </c>
      <c r="J30" s="278">
        <v>2584.4666666666662</v>
      </c>
      <c r="K30" s="276">
        <v>2520</v>
      </c>
      <c r="L30" s="276">
        <v>2433</v>
      </c>
      <c r="M30" s="276">
        <v>16.509150000000002</v>
      </c>
    </row>
    <row r="31" spans="1:13">
      <c r="A31" s="300">
        <v>22</v>
      </c>
      <c r="B31" s="276" t="s">
        <v>48</v>
      </c>
      <c r="C31" s="276">
        <v>183.55</v>
      </c>
      <c r="D31" s="278">
        <v>184.95000000000002</v>
      </c>
      <c r="E31" s="278">
        <v>181.40000000000003</v>
      </c>
      <c r="F31" s="278">
        <v>179.25000000000003</v>
      </c>
      <c r="G31" s="278">
        <v>175.70000000000005</v>
      </c>
      <c r="H31" s="278">
        <v>187.10000000000002</v>
      </c>
      <c r="I31" s="278">
        <v>190.65000000000003</v>
      </c>
      <c r="J31" s="278">
        <v>192.8</v>
      </c>
      <c r="K31" s="276">
        <v>188.5</v>
      </c>
      <c r="L31" s="276">
        <v>182.8</v>
      </c>
      <c r="M31" s="276">
        <v>46.055909999999997</v>
      </c>
    </row>
    <row r="32" spans="1:13">
      <c r="A32" s="300">
        <v>23</v>
      </c>
      <c r="B32" s="276" t="s">
        <v>49</v>
      </c>
      <c r="C32" s="276">
        <v>95.35</v>
      </c>
      <c r="D32" s="278">
        <v>95.2</v>
      </c>
      <c r="E32" s="278">
        <v>94.5</v>
      </c>
      <c r="F32" s="278">
        <v>93.649999999999991</v>
      </c>
      <c r="G32" s="278">
        <v>92.949999999999989</v>
      </c>
      <c r="H32" s="278">
        <v>96.050000000000011</v>
      </c>
      <c r="I32" s="278">
        <v>96.750000000000028</v>
      </c>
      <c r="J32" s="278">
        <v>97.600000000000023</v>
      </c>
      <c r="K32" s="276">
        <v>95.9</v>
      </c>
      <c r="L32" s="276">
        <v>94.35</v>
      </c>
      <c r="M32" s="276">
        <v>208.92496</v>
      </c>
    </row>
    <row r="33" spans="1:13">
      <c r="A33" s="300">
        <v>24</v>
      </c>
      <c r="B33" s="276" t="s">
        <v>51</v>
      </c>
      <c r="C33" s="276">
        <v>2522.3000000000002</v>
      </c>
      <c r="D33" s="278">
        <v>2500.4666666666667</v>
      </c>
      <c r="E33" s="278">
        <v>2468.8333333333335</v>
      </c>
      <c r="F33" s="278">
        <v>2415.3666666666668</v>
      </c>
      <c r="G33" s="278">
        <v>2383.7333333333336</v>
      </c>
      <c r="H33" s="278">
        <v>2553.9333333333334</v>
      </c>
      <c r="I33" s="278">
        <v>2585.5666666666666</v>
      </c>
      <c r="J33" s="278">
        <v>2639.0333333333333</v>
      </c>
      <c r="K33" s="276">
        <v>2532.1</v>
      </c>
      <c r="L33" s="276">
        <v>2447</v>
      </c>
      <c r="M33" s="276">
        <v>20.223700000000001</v>
      </c>
    </row>
    <row r="34" spans="1:13">
      <c r="A34" s="300">
        <v>25</v>
      </c>
      <c r="B34" s="276" t="s">
        <v>226</v>
      </c>
      <c r="C34" s="276">
        <v>918.9</v>
      </c>
      <c r="D34" s="278">
        <v>917.06666666666661</v>
      </c>
      <c r="E34" s="278">
        <v>909.13333333333321</v>
      </c>
      <c r="F34" s="278">
        <v>899.36666666666656</v>
      </c>
      <c r="G34" s="278">
        <v>891.43333333333317</v>
      </c>
      <c r="H34" s="278">
        <v>926.83333333333326</v>
      </c>
      <c r="I34" s="278">
        <v>934.76666666666665</v>
      </c>
      <c r="J34" s="278">
        <v>944.5333333333333</v>
      </c>
      <c r="K34" s="276">
        <v>925</v>
      </c>
      <c r="L34" s="276">
        <v>907.3</v>
      </c>
      <c r="M34" s="276">
        <v>3.25624</v>
      </c>
    </row>
    <row r="35" spans="1:13">
      <c r="A35" s="300">
        <v>26</v>
      </c>
      <c r="B35" s="276" t="s">
        <v>53</v>
      </c>
      <c r="C35" s="276">
        <v>888.2</v>
      </c>
      <c r="D35" s="278">
        <v>893.80000000000007</v>
      </c>
      <c r="E35" s="278">
        <v>879.60000000000014</v>
      </c>
      <c r="F35" s="278">
        <v>871.00000000000011</v>
      </c>
      <c r="G35" s="278">
        <v>856.80000000000018</v>
      </c>
      <c r="H35" s="278">
        <v>902.40000000000009</v>
      </c>
      <c r="I35" s="278">
        <v>916.60000000000014</v>
      </c>
      <c r="J35" s="278">
        <v>925.2</v>
      </c>
      <c r="K35" s="276">
        <v>908</v>
      </c>
      <c r="L35" s="276">
        <v>885.2</v>
      </c>
      <c r="M35" s="276">
        <v>20.17604</v>
      </c>
    </row>
    <row r="36" spans="1:13">
      <c r="A36" s="300">
        <v>27</v>
      </c>
      <c r="B36" s="276" t="s">
        <v>55</v>
      </c>
      <c r="C36" s="276">
        <v>634.20000000000005</v>
      </c>
      <c r="D36" s="278">
        <v>629.9666666666667</v>
      </c>
      <c r="E36" s="278">
        <v>623.23333333333335</v>
      </c>
      <c r="F36" s="278">
        <v>612.26666666666665</v>
      </c>
      <c r="G36" s="278">
        <v>605.5333333333333</v>
      </c>
      <c r="H36" s="278">
        <v>640.93333333333339</v>
      </c>
      <c r="I36" s="278">
        <v>647.66666666666674</v>
      </c>
      <c r="J36" s="278">
        <v>658.63333333333344</v>
      </c>
      <c r="K36" s="276">
        <v>636.70000000000005</v>
      </c>
      <c r="L36" s="276">
        <v>619</v>
      </c>
      <c r="M36" s="276">
        <v>220.00283999999999</v>
      </c>
    </row>
    <row r="37" spans="1:13">
      <c r="A37" s="300">
        <v>28</v>
      </c>
      <c r="B37" s="276" t="s">
        <v>56</v>
      </c>
      <c r="C37" s="276">
        <v>3306.55</v>
      </c>
      <c r="D37" s="278">
        <v>3320.0666666666671</v>
      </c>
      <c r="E37" s="278">
        <v>3286.483333333334</v>
      </c>
      <c r="F37" s="278">
        <v>3266.416666666667</v>
      </c>
      <c r="G37" s="278">
        <v>3232.8333333333339</v>
      </c>
      <c r="H37" s="278">
        <v>3340.1333333333341</v>
      </c>
      <c r="I37" s="278">
        <v>3373.7166666666672</v>
      </c>
      <c r="J37" s="278">
        <v>3393.7833333333342</v>
      </c>
      <c r="K37" s="276">
        <v>3353.65</v>
      </c>
      <c r="L37" s="276">
        <v>3300</v>
      </c>
      <c r="M37" s="276">
        <v>3.9784999999999999</v>
      </c>
    </row>
    <row r="38" spans="1:13">
      <c r="A38" s="300">
        <v>29</v>
      </c>
      <c r="B38" s="276" t="s">
        <v>58</v>
      </c>
      <c r="C38" s="276">
        <v>9010.65</v>
      </c>
      <c r="D38" s="278">
        <v>9012.2166666666672</v>
      </c>
      <c r="E38" s="278">
        <v>8949.4333333333343</v>
      </c>
      <c r="F38" s="278">
        <v>8888.2166666666672</v>
      </c>
      <c r="G38" s="278">
        <v>8825.4333333333343</v>
      </c>
      <c r="H38" s="278">
        <v>9073.4333333333343</v>
      </c>
      <c r="I38" s="278">
        <v>9136.2166666666672</v>
      </c>
      <c r="J38" s="278">
        <v>9197.4333333333343</v>
      </c>
      <c r="K38" s="276">
        <v>9075</v>
      </c>
      <c r="L38" s="276">
        <v>8951</v>
      </c>
      <c r="M38" s="276">
        <v>4.5181800000000001</v>
      </c>
    </row>
    <row r="39" spans="1:13">
      <c r="A39" s="300">
        <v>30</v>
      </c>
      <c r="B39" s="276" t="s">
        <v>232</v>
      </c>
      <c r="C39" s="276">
        <v>3069.95</v>
      </c>
      <c r="D39" s="278">
        <v>3076.1833333333329</v>
      </c>
      <c r="E39" s="278">
        <v>3050.6166666666659</v>
      </c>
      <c r="F39" s="278">
        <v>3031.2833333333328</v>
      </c>
      <c r="G39" s="278">
        <v>3005.7166666666658</v>
      </c>
      <c r="H39" s="278">
        <v>3095.516666666666</v>
      </c>
      <c r="I39" s="278">
        <v>3121.0833333333326</v>
      </c>
      <c r="J39" s="278">
        <v>3140.4166666666661</v>
      </c>
      <c r="K39" s="276">
        <v>3101.75</v>
      </c>
      <c r="L39" s="276">
        <v>3056.85</v>
      </c>
      <c r="M39" s="276">
        <v>0.35053000000000001</v>
      </c>
    </row>
    <row r="40" spans="1:13">
      <c r="A40" s="300">
        <v>31</v>
      </c>
      <c r="B40" s="276" t="s">
        <v>59</v>
      </c>
      <c r="C40" s="276">
        <v>4844.1499999999996</v>
      </c>
      <c r="D40" s="278">
        <v>4829.4000000000005</v>
      </c>
      <c r="E40" s="278">
        <v>4805.9500000000007</v>
      </c>
      <c r="F40" s="278">
        <v>4767.75</v>
      </c>
      <c r="G40" s="278">
        <v>4744.3</v>
      </c>
      <c r="H40" s="278">
        <v>4867.6000000000013</v>
      </c>
      <c r="I40" s="278">
        <v>4891.05</v>
      </c>
      <c r="J40" s="278">
        <v>4929.2500000000018</v>
      </c>
      <c r="K40" s="276">
        <v>4852.8500000000004</v>
      </c>
      <c r="L40" s="276">
        <v>4791.2</v>
      </c>
      <c r="M40" s="276">
        <v>19.65992</v>
      </c>
    </row>
    <row r="41" spans="1:13">
      <c r="A41" s="300">
        <v>32</v>
      </c>
      <c r="B41" s="276" t="s">
        <v>60</v>
      </c>
      <c r="C41" s="276">
        <v>1668.1</v>
      </c>
      <c r="D41" s="278">
        <v>1672.0333333333335</v>
      </c>
      <c r="E41" s="278">
        <v>1660.0666666666671</v>
      </c>
      <c r="F41" s="278">
        <v>1652.0333333333335</v>
      </c>
      <c r="G41" s="278">
        <v>1640.0666666666671</v>
      </c>
      <c r="H41" s="278">
        <v>1680.0666666666671</v>
      </c>
      <c r="I41" s="278">
        <v>1692.0333333333338</v>
      </c>
      <c r="J41" s="278">
        <v>1700.0666666666671</v>
      </c>
      <c r="K41" s="276">
        <v>1684</v>
      </c>
      <c r="L41" s="276">
        <v>1664</v>
      </c>
      <c r="M41" s="276">
        <v>6.39297</v>
      </c>
    </row>
    <row r="42" spans="1:13">
      <c r="A42" s="300">
        <v>33</v>
      </c>
      <c r="B42" s="276" t="s">
        <v>233</v>
      </c>
      <c r="C42" s="276">
        <v>399.95</v>
      </c>
      <c r="D42" s="278">
        <v>400.98333333333335</v>
      </c>
      <c r="E42" s="278">
        <v>394.9666666666667</v>
      </c>
      <c r="F42" s="278">
        <v>389.98333333333335</v>
      </c>
      <c r="G42" s="278">
        <v>383.9666666666667</v>
      </c>
      <c r="H42" s="278">
        <v>405.9666666666667</v>
      </c>
      <c r="I42" s="278">
        <v>411.98333333333335</v>
      </c>
      <c r="J42" s="278">
        <v>416.9666666666667</v>
      </c>
      <c r="K42" s="276">
        <v>407</v>
      </c>
      <c r="L42" s="276">
        <v>396</v>
      </c>
      <c r="M42" s="276">
        <v>157.05260999999999</v>
      </c>
    </row>
    <row r="43" spans="1:13">
      <c r="A43" s="300">
        <v>34</v>
      </c>
      <c r="B43" s="276" t="s">
        <v>61</v>
      </c>
      <c r="C43" s="276">
        <v>65.599999999999994</v>
      </c>
      <c r="D43" s="278">
        <v>65.8</v>
      </c>
      <c r="E43" s="278">
        <v>64</v>
      </c>
      <c r="F43" s="278">
        <v>62.400000000000006</v>
      </c>
      <c r="G43" s="278">
        <v>60.600000000000009</v>
      </c>
      <c r="H43" s="278">
        <v>67.399999999999991</v>
      </c>
      <c r="I43" s="278">
        <v>69.199999999999974</v>
      </c>
      <c r="J43" s="278">
        <v>70.799999999999983</v>
      </c>
      <c r="K43" s="276">
        <v>67.599999999999994</v>
      </c>
      <c r="L43" s="276">
        <v>64.2</v>
      </c>
      <c r="M43" s="276">
        <v>1150.8131599999999</v>
      </c>
    </row>
    <row r="44" spans="1:13">
      <c r="A44" s="300">
        <v>35</v>
      </c>
      <c r="B44" s="276" t="s">
        <v>62</v>
      </c>
      <c r="C44" s="276">
        <v>53.25</v>
      </c>
      <c r="D44" s="278">
        <v>53.666666666666664</v>
      </c>
      <c r="E44" s="278">
        <v>52.333333333333329</v>
      </c>
      <c r="F44" s="278">
        <v>51.416666666666664</v>
      </c>
      <c r="G44" s="278">
        <v>50.083333333333329</v>
      </c>
      <c r="H44" s="278">
        <v>54.583333333333329</v>
      </c>
      <c r="I44" s="278">
        <v>55.916666666666657</v>
      </c>
      <c r="J44" s="278">
        <v>56.833333333333329</v>
      </c>
      <c r="K44" s="276">
        <v>55</v>
      </c>
      <c r="L44" s="276">
        <v>52.75</v>
      </c>
      <c r="M44" s="276">
        <v>116.16363</v>
      </c>
    </row>
    <row r="45" spans="1:13">
      <c r="A45" s="300">
        <v>36</v>
      </c>
      <c r="B45" s="276" t="s">
        <v>63</v>
      </c>
      <c r="C45" s="276">
        <v>1568.5</v>
      </c>
      <c r="D45" s="278">
        <v>1569.5</v>
      </c>
      <c r="E45" s="278">
        <v>1559</v>
      </c>
      <c r="F45" s="278">
        <v>1549.5</v>
      </c>
      <c r="G45" s="278">
        <v>1539</v>
      </c>
      <c r="H45" s="278">
        <v>1579</v>
      </c>
      <c r="I45" s="278">
        <v>1589.5</v>
      </c>
      <c r="J45" s="278">
        <v>1599</v>
      </c>
      <c r="K45" s="276">
        <v>1580</v>
      </c>
      <c r="L45" s="276">
        <v>1560</v>
      </c>
      <c r="M45" s="276">
        <v>3.9962200000000001</v>
      </c>
    </row>
    <row r="46" spans="1:13">
      <c r="A46" s="300">
        <v>37</v>
      </c>
      <c r="B46" s="276" t="s">
        <v>234</v>
      </c>
      <c r="C46" s="276">
        <v>1369.65</v>
      </c>
      <c r="D46" s="278">
        <v>1361.8833333333334</v>
      </c>
      <c r="E46" s="278">
        <v>1336.7666666666669</v>
      </c>
      <c r="F46" s="278">
        <v>1303.8833333333334</v>
      </c>
      <c r="G46" s="278">
        <v>1278.7666666666669</v>
      </c>
      <c r="H46" s="278">
        <v>1394.7666666666669</v>
      </c>
      <c r="I46" s="278">
        <v>1419.8833333333332</v>
      </c>
      <c r="J46" s="278">
        <v>1452.7666666666669</v>
      </c>
      <c r="K46" s="276">
        <v>1387</v>
      </c>
      <c r="L46" s="276">
        <v>1329</v>
      </c>
      <c r="M46" s="276">
        <v>2.78078</v>
      </c>
    </row>
    <row r="47" spans="1:13">
      <c r="A47" s="300">
        <v>38</v>
      </c>
      <c r="B47" s="276" t="s">
        <v>65</v>
      </c>
      <c r="C47" s="276">
        <v>116.95</v>
      </c>
      <c r="D47" s="278">
        <v>118.08333333333333</v>
      </c>
      <c r="E47" s="278">
        <v>113.66666666666666</v>
      </c>
      <c r="F47" s="278">
        <v>110.38333333333333</v>
      </c>
      <c r="G47" s="278">
        <v>105.96666666666665</v>
      </c>
      <c r="H47" s="278">
        <v>121.36666666666666</v>
      </c>
      <c r="I47" s="278">
        <v>125.78333333333332</v>
      </c>
      <c r="J47" s="278">
        <v>129.06666666666666</v>
      </c>
      <c r="K47" s="276">
        <v>122.5</v>
      </c>
      <c r="L47" s="276">
        <v>114.8</v>
      </c>
      <c r="M47" s="276">
        <v>491.68248999999997</v>
      </c>
    </row>
    <row r="48" spans="1:13">
      <c r="A48" s="300">
        <v>39</v>
      </c>
      <c r="B48" s="276" t="s">
        <v>66</v>
      </c>
      <c r="C48" s="276">
        <v>677.95</v>
      </c>
      <c r="D48" s="278">
        <v>674.31666666666672</v>
      </c>
      <c r="E48" s="278">
        <v>667.63333333333344</v>
      </c>
      <c r="F48" s="278">
        <v>657.31666666666672</v>
      </c>
      <c r="G48" s="278">
        <v>650.63333333333344</v>
      </c>
      <c r="H48" s="278">
        <v>684.63333333333344</v>
      </c>
      <c r="I48" s="278">
        <v>691.31666666666661</v>
      </c>
      <c r="J48" s="278">
        <v>701.63333333333344</v>
      </c>
      <c r="K48" s="276">
        <v>681</v>
      </c>
      <c r="L48" s="276">
        <v>664</v>
      </c>
      <c r="M48" s="276">
        <v>6.1431899999999997</v>
      </c>
    </row>
    <row r="49" spans="1:13">
      <c r="A49" s="300">
        <v>40</v>
      </c>
      <c r="B49" s="276" t="s">
        <v>67</v>
      </c>
      <c r="C49" s="276">
        <v>548.5</v>
      </c>
      <c r="D49" s="278">
        <v>551.66666666666663</v>
      </c>
      <c r="E49" s="278">
        <v>541.33333333333326</v>
      </c>
      <c r="F49" s="278">
        <v>534.16666666666663</v>
      </c>
      <c r="G49" s="278">
        <v>523.83333333333326</v>
      </c>
      <c r="H49" s="278">
        <v>558.83333333333326</v>
      </c>
      <c r="I49" s="278">
        <v>569.16666666666652</v>
      </c>
      <c r="J49" s="278">
        <v>576.33333333333326</v>
      </c>
      <c r="K49" s="276">
        <v>562</v>
      </c>
      <c r="L49" s="276">
        <v>544.5</v>
      </c>
      <c r="M49" s="276">
        <v>37.350740000000002</v>
      </c>
    </row>
    <row r="50" spans="1:13">
      <c r="A50" s="300">
        <v>41</v>
      </c>
      <c r="B50" s="276" t="s">
        <v>69</v>
      </c>
      <c r="C50" s="276">
        <v>503.05</v>
      </c>
      <c r="D50" s="278">
        <v>503.01666666666671</v>
      </c>
      <c r="E50" s="278">
        <v>499.13333333333344</v>
      </c>
      <c r="F50" s="278">
        <v>495.21666666666675</v>
      </c>
      <c r="G50" s="278">
        <v>491.33333333333348</v>
      </c>
      <c r="H50" s="278">
        <v>506.93333333333339</v>
      </c>
      <c r="I50" s="278">
        <v>510.81666666666672</v>
      </c>
      <c r="J50" s="278">
        <v>514.73333333333335</v>
      </c>
      <c r="K50" s="276">
        <v>506.9</v>
      </c>
      <c r="L50" s="276">
        <v>499.1</v>
      </c>
      <c r="M50" s="276">
        <v>116.08846</v>
      </c>
    </row>
    <row r="51" spans="1:13">
      <c r="A51" s="300">
        <v>42</v>
      </c>
      <c r="B51" s="276" t="s">
        <v>70</v>
      </c>
      <c r="C51" s="276">
        <v>36.6</v>
      </c>
      <c r="D51" s="278">
        <v>36.833333333333336</v>
      </c>
      <c r="E51" s="278">
        <v>36.06666666666667</v>
      </c>
      <c r="F51" s="278">
        <v>35.533333333333331</v>
      </c>
      <c r="G51" s="278">
        <v>34.766666666666666</v>
      </c>
      <c r="H51" s="278">
        <v>37.366666666666674</v>
      </c>
      <c r="I51" s="278">
        <v>38.13333333333334</v>
      </c>
      <c r="J51" s="278">
        <v>38.666666666666679</v>
      </c>
      <c r="K51" s="276">
        <v>37.6</v>
      </c>
      <c r="L51" s="276">
        <v>36.299999999999997</v>
      </c>
      <c r="M51" s="276">
        <v>690.07539999999995</v>
      </c>
    </row>
    <row r="52" spans="1:13">
      <c r="A52" s="300">
        <v>43</v>
      </c>
      <c r="B52" s="276" t="s">
        <v>71</v>
      </c>
      <c r="C52" s="276">
        <v>450.95</v>
      </c>
      <c r="D52" s="278">
        <v>449.86666666666662</v>
      </c>
      <c r="E52" s="278">
        <v>446.18333333333322</v>
      </c>
      <c r="F52" s="278">
        <v>441.41666666666663</v>
      </c>
      <c r="G52" s="278">
        <v>437.73333333333323</v>
      </c>
      <c r="H52" s="278">
        <v>454.63333333333321</v>
      </c>
      <c r="I52" s="278">
        <v>458.31666666666661</v>
      </c>
      <c r="J52" s="278">
        <v>463.0833333333332</v>
      </c>
      <c r="K52" s="276">
        <v>453.55</v>
      </c>
      <c r="L52" s="276">
        <v>445.1</v>
      </c>
      <c r="M52" s="276">
        <v>32.977130000000002</v>
      </c>
    </row>
    <row r="53" spans="1:13">
      <c r="A53" s="300">
        <v>44</v>
      </c>
      <c r="B53" s="276" t="s">
        <v>72</v>
      </c>
      <c r="C53" s="276">
        <v>13509.35</v>
      </c>
      <c r="D53" s="278">
        <v>13468.566666666666</v>
      </c>
      <c r="E53" s="278">
        <v>13290.783333333331</v>
      </c>
      <c r="F53" s="278">
        <v>13072.216666666665</v>
      </c>
      <c r="G53" s="278">
        <v>12894.433333333331</v>
      </c>
      <c r="H53" s="278">
        <v>13687.133333333331</v>
      </c>
      <c r="I53" s="278">
        <v>13864.916666666664</v>
      </c>
      <c r="J53" s="278">
        <v>14083.483333333332</v>
      </c>
      <c r="K53" s="276">
        <v>13646.35</v>
      </c>
      <c r="L53" s="276">
        <v>13250</v>
      </c>
      <c r="M53" s="276">
        <v>1.6251599999999999</v>
      </c>
    </row>
    <row r="54" spans="1:13">
      <c r="A54" s="300">
        <v>45</v>
      </c>
      <c r="B54" s="276" t="s">
        <v>74</v>
      </c>
      <c r="C54" s="276">
        <v>395.15</v>
      </c>
      <c r="D54" s="278">
        <v>394.98333333333335</v>
      </c>
      <c r="E54" s="278">
        <v>391.16666666666669</v>
      </c>
      <c r="F54" s="278">
        <v>387.18333333333334</v>
      </c>
      <c r="G54" s="278">
        <v>383.36666666666667</v>
      </c>
      <c r="H54" s="278">
        <v>398.9666666666667</v>
      </c>
      <c r="I54" s="278">
        <v>402.7833333333333</v>
      </c>
      <c r="J54" s="278">
        <v>406.76666666666671</v>
      </c>
      <c r="K54" s="276">
        <v>398.8</v>
      </c>
      <c r="L54" s="276">
        <v>391</v>
      </c>
      <c r="M54" s="276">
        <v>84.125799999999998</v>
      </c>
    </row>
    <row r="55" spans="1:13">
      <c r="A55" s="300">
        <v>46</v>
      </c>
      <c r="B55" s="276" t="s">
        <v>75</v>
      </c>
      <c r="C55" s="276">
        <v>3627.1</v>
      </c>
      <c r="D55" s="278">
        <v>3637.4</v>
      </c>
      <c r="E55" s="278">
        <v>3608.8</v>
      </c>
      <c r="F55" s="278">
        <v>3590.5</v>
      </c>
      <c r="G55" s="278">
        <v>3561.9</v>
      </c>
      <c r="H55" s="278">
        <v>3655.7000000000003</v>
      </c>
      <c r="I55" s="278">
        <v>3684.2999999999997</v>
      </c>
      <c r="J55" s="278">
        <v>3702.6000000000004</v>
      </c>
      <c r="K55" s="276">
        <v>3666</v>
      </c>
      <c r="L55" s="276">
        <v>3619.1</v>
      </c>
      <c r="M55" s="276">
        <v>4.3468600000000004</v>
      </c>
    </row>
    <row r="56" spans="1:13">
      <c r="A56" s="300">
        <v>47</v>
      </c>
      <c r="B56" s="276" t="s">
        <v>76</v>
      </c>
      <c r="C56" s="276">
        <v>467.95</v>
      </c>
      <c r="D56" s="278">
        <v>468.58333333333331</v>
      </c>
      <c r="E56" s="278">
        <v>462.76666666666665</v>
      </c>
      <c r="F56" s="278">
        <v>457.58333333333331</v>
      </c>
      <c r="G56" s="278">
        <v>451.76666666666665</v>
      </c>
      <c r="H56" s="278">
        <v>473.76666666666665</v>
      </c>
      <c r="I56" s="278">
        <v>479.58333333333337</v>
      </c>
      <c r="J56" s="278">
        <v>484.76666666666665</v>
      </c>
      <c r="K56" s="276">
        <v>474.4</v>
      </c>
      <c r="L56" s="276">
        <v>463.4</v>
      </c>
      <c r="M56" s="276">
        <v>36.553919999999998</v>
      </c>
    </row>
    <row r="57" spans="1:13">
      <c r="A57" s="300">
        <v>48</v>
      </c>
      <c r="B57" s="276" t="s">
        <v>77</v>
      </c>
      <c r="C57" s="276">
        <v>128.15</v>
      </c>
      <c r="D57" s="278">
        <v>133.93333333333334</v>
      </c>
      <c r="E57" s="278">
        <v>121.21666666666667</v>
      </c>
      <c r="F57" s="278">
        <v>114.28333333333333</v>
      </c>
      <c r="G57" s="278">
        <v>101.56666666666666</v>
      </c>
      <c r="H57" s="278">
        <v>140.86666666666667</v>
      </c>
      <c r="I57" s="278">
        <v>153.58333333333337</v>
      </c>
      <c r="J57" s="278">
        <v>160.51666666666668</v>
      </c>
      <c r="K57" s="276">
        <v>146.65</v>
      </c>
      <c r="L57" s="276">
        <v>127</v>
      </c>
      <c r="M57" s="276">
        <v>804.93640000000005</v>
      </c>
    </row>
    <row r="58" spans="1:13">
      <c r="A58" s="300">
        <v>49</v>
      </c>
      <c r="B58" s="276" t="s">
        <v>78</v>
      </c>
      <c r="C58" s="276">
        <v>135.19999999999999</v>
      </c>
      <c r="D58" s="278">
        <v>135.63333333333333</v>
      </c>
      <c r="E58" s="278">
        <v>134.01666666666665</v>
      </c>
      <c r="F58" s="278">
        <v>132.83333333333331</v>
      </c>
      <c r="G58" s="278">
        <v>131.21666666666664</v>
      </c>
      <c r="H58" s="278">
        <v>136.81666666666666</v>
      </c>
      <c r="I58" s="278">
        <v>138.43333333333334</v>
      </c>
      <c r="J58" s="278">
        <v>139.61666666666667</v>
      </c>
      <c r="K58" s="276">
        <v>137.25</v>
      </c>
      <c r="L58" s="276">
        <v>134.44999999999999</v>
      </c>
      <c r="M58" s="276">
        <v>14.13824</v>
      </c>
    </row>
    <row r="59" spans="1:13">
      <c r="A59" s="300">
        <v>50</v>
      </c>
      <c r="B59" s="276" t="s">
        <v>81</v>
      </c>
      <c r="C59" s="276">
        <v>630.45000000000005</v>
      </c>
      <c r="D59" s="278">
        <v>630.13333333333333</v>
      </c>
      <c r="E59" s="278">
        <v>620.31666666666661</v>
      </c>
      <c r="F59" s="278">
        <v>610.18333333333328</v>
      </c>
      <c r="G59" s="278">
        <v>600.36666666666656</v>
      </c>
      <c r="H59" s="278">
        <v>640.26666666666665</v>
      </c>
      <c r="I59" s="278">
        <v>650.08333333333348</v>
      </c>
      <c r="J59" s="278">
        <v>660.2166666666667</v>
      </c>
      <c r="K59" s="276">
        <v>639.95000000000005</v>
      </c>
      <c r="L59" s="276">
        <v>620</v>
      </c>
      <c r="M59" s="276">
        <v>5.1453199999999999</v>
      </c>
    </row>
    <row r="60" spans="1:13">
      <c r="A60" s="300">
        <v>51</v>
      </c>
      <c r="B60" s="276" t="s">
        <v>82</v>
      </c>
      <c r="C60" s="276">
        <v>369.95</v>
      </c>
      <c r="D60" s="278">
        <v>371.40000000000003</v>
      </c>
      <c r="E60" s="278">
        <v>366.05000000000007</v>
      </c>
      <c r="F60" s="278">
        <v>362.15000000000003</v>
      </c>
      <c r="G60" s="278">
        <v>356.80000000000007</v>
      </c>
      <c r="H60" s="278">
        <v>375.30000000000007</v>
      </c>
      <c r="I60" s="278">
        <v>380.65000000000009</v>
      </c>
      <c r="J60" s="278">
        <v>384.55000000000007</v>
      </c>
      <c r="K60" s="276">
        <v>376.75</v>
      </c>
      <c r="L60" s="276">
        <v>367.5</v>
      </c>
      <c r="M60" s="276">
        <v>33.677070000000001</v>
      </c>
    </row>
    <row r="61" spans="1:13">
      <c r="A61" s="300">
        <v>52</v>
      </c>
      <c r="B61" s="276" t="s">
        <v>83</v>
      </c>
      <c r="C61" s="276">
        <v>762.4</v>
      </c>
      <c r="D61" s="278">
        <v>765.41666666666663</v>
      </c>
      <c r="E61" s="278">
        <v>756.93333333333328</v>
      </c>
      <c r="F61" s="278">
        <v>751.4666666666667</v>
      </c>
      <c r="G61" s="278">
        <v>742.98333333333335</v>
      </c>
      <c r="H61" s="278">
        <v>770.88333333333321</v>
      </c>
      <c r="I61" s="278">
        <v>779.36666666666656</v>
      </c>
      <c r="J61" s="278">
        <v>784.83333333333314</v>
      </c>
      <c r="K61" s="276">
        <v>773.9</v>
      </c>
      <c r="L61" s="276">
        <v>759.95</v>
      </c>
      <c r="M61" s="276">
        <v>40.452010000000001</v>
      </c>
    </row>
    <row r="62" spans="1:13">
      <c r="A62" s="300">
        <v>53</v>
      </c>
      <c r="B62" s="276" t="s">
        <v>84</v>
      </c>
      <c r="C62" s="276">
        <v>134.69999999999999</v>
      </c>
      <c r="D62" s="278">
        <v>135.53333333333333</v>
      </c>
      <c r="E62" s="278">
        <v>133.56666666666666</v>
      </c>
      <c r="F62" s="278">
        <v>132.43333333333334</v>
      </c>
      <c r="G62" s="278">
        <v>130.46666666666667</v>
      </c>
      <c r="H62" s="278">
        <v>136.66666666666666</v>
      </c>
      <c r="I62" s="278">
        <v>138.6333333333333</v>
      </c>
      <c r="J62" s="278">
        <v>139.76666666666665</v>
      </c>
      <c r="K62" s="276">
        <v>137.5</v>
      </c>
      <c r="L62" s="276">
        <v>134.4</v>
      </c>
      <c r="M62" s="276">
        <v>187.55465000000001</v>
      </c>
    </row>
    <row r="63" spans="1:13">
      <c r="A63" s="300">
        <v>54</v>
      </c>
      <c r="B63" s="276" t="s">
        <v>3634</v>
      </c>
      <c r="C63" s="276">
        <v>2507.6</v>
      </c>
      <c r="D63" s="278">
        <v>2515.4</v>
      </c>
      <c r="E63" s="278">
        <v>2466.25</v>
      </c>
      <c r="F63" s="278">
        <v>2424.9</v>
      </c>
      <c r="G63" s="278">
        <v>2375.75</v>
      </c>
      <c r="H63" s="278">
        <v>2556.75</v>
      </c>
      <c r="I63" s="278">
        <v>2605.9000000000005</v>
      </c>
      <c r="J63" s="278">
        <v>2647.25</v>
      </c>
      <c r="K63" s="276">
        <v>2564.5500000000002</v>
      </c>
      <c r="L63" s="276">
        <v>2474.0500000000002</v>
      </c>
      <c r="M63" s="276">
        <v>7.4618399999999996</v>
      </c>
    </row>
    <row r="64" spans="1:13">
      <c r="A64" s="300">
        <v>55</v>
      </c>
      <c r="B64" s="276" t="s">
        <v>85</v>
      </c>
      <c r="C64" s="276">
        <v>1567.9</v>
      </c>
      <c r="D64" s="278">
        <v>1572.1333333333332</v>
      </c>
      <c r="E64" s="278">
        <v>1555.2666666666664</v>
      </c>
      <c r="F64" s="278">
        <v>1542.6333333333332</v>
      </c>
      <c r="G64" s="278">
        <v>1525.7666666666664</v>
      </c>
      <c r="H64" s="278">
        <v>1584.7666666666664</v>
      </c>
      <c r="I64" s="278">
        <v>1601.6333333333332</v>
      </c>
      <c r="J64" s="278">
        <v>1614.2666666666664</v>
      </c>
      <c r="K64" s="276">
        <v>1589</v>
      </c>
      <c r="L64" s="276">
        <v>1559.5</v>
      </c>
      <c r="M64" s="276">
        <v>6.6195899999999996</v>
      </c>
    </row>
    <row r="65" spans="1:13">
      <c r="A65" s="300">
        <v>56</v>
      </c>
      <c r="B65" s="276" t="s">
        <v>86</v>
      </c>
      <c r="C65" s="276">
        <v>403.45</v>
      </c>
      <c r="D65" s="278">
        <v>404.5</v>
      </c>
      <c r="E65" s="278">
        <v>400.35</v>
      </c>
      <c r="F65" s="278">
        <v>397.25</v>
      </c>
      <c r="G65" s="278">
        <v>393.1</v>
      </c>
      <c r="H65" s="278">
        <v>407.6</v>
      </c>
      <c r="I65" s="278">
        <v>411.75</v>
      </c>
      <c r="J65" s="278">
        <v>414.85</v>
      </c>
      <c r="K65" s="276">
        <v>408.65</v>
      </c>
      <c r="L65" s="276">
        <v>401.4</v>
      </c>
      <c r="M65" s="276">
        <v>29.344740000000002</v>
      </c>
    </row>
    <row r="66" spans="1:13">
      <c r="A66" s="300">
        <v>57</v>
      </c>
      <c r="B66" s="276" t="s">
        <v>236</v>
      </c>
      <c r="C66" s="276">
        <v>789.85</v>
      </c>
      <c r="D66" s="278">
        <v>786.48333333333323</v>
      </c>
      <c r="E66" s="278">
        <v>774.96666666666647</v>
      </c>
      <c r="F66" s="278">
        <v>760.08333333333326</v>
      </c>
      <c r="G66" s="278">
        <v>748.56666666666649</v>
      </c>
      <c r="H66" s="278">
        <v>801.36666666666645</v>
      </c>
      <c r="I66" s="278">
        <v>812.8833333333331</v>
      </c>
      <c r="J66" s="278">
        <v>827.76666666666642</v>
      </c>
      <c r="K66" s="276">
        <v>798</v>
      </c>
      <c r="L66" s="276">
        <v>771.6</v>
      </c>
      <c r="M66" s="276">
        <v>3.3283900000000002</v>
      </c>
    </row>
    <row r="67" spans="1:13">
      <c r="A67" s="300">
        <v>58</v>
      </c>
      <c r="B67" s="276" t="s">
        <v>237</v>
      </c>
      <c r="C67" s="276">
        <v>337.85</v>
      </c>
      <c r="D67" s="278">
        <v>337.2166666666667</v>
      </c>
      <c r="E67" s="278">
        <v>332.63333333333338</v>
      </c>
      <c r="F67" s="278">
        <v>327.41666666666669</v>
      </c>
      <c r="G67" s="278">
        <v>322.83333333333337</v>
      </c>
      <c r="H67" s="278">
        <v>342.43333333333339</v>
      </c>
      <c r="I67" s="278">
        <v>347.01666666666665</v>
      </c>
      <c r="J67" s="278">
        <v>352.23333333333341</v>
      </c>
      <c r="K67" s="276">
        <v>341.8</v>
      </c>
      <c r="L67" s="276">
        <v>332</v>
      </c>
      <c r="M67" s="276">
        <v>12.203989999999999</v>
      </c>
    </row>
    <row r="68" spans="1:13">
      <c r="A68" s="300">
        <v>59</v>
      </c>
      <c r="B68" s="276" t="s">
        <v>235</v>
      </c>
      <c r="C68" s="276">
        <v>174.85</v>
      </c>
      <c r="D68" s="278">
        <v>175.15</v>
      </c>
      <c r="E68" s="278">
        <v>173.3</v>
      </c>
      <c r="F68" s="278">
        <v>171.75</v>
      </c>
      <c r="G68" s="278">
        <v>169.9</v>
      </c>
      <c r="H68" s="278">
        <v>176.70000000000002</v>
      </c>
      <c r="I68" s="278">
        <v>178.54999999999998</v>
      </c>
      <c r="J68" s="278">
        <v>180.10000000000002</v>
      </c>
      <c r="K68" s="276">
        <v>177</v>
      </c>
      <c r="L68" s="276">
        <v>173.6</v>
      </c>
      <c r="M68" s="276">
        <v>15.60181</v>
      </c>
    </row>
    <row r="69" spans="1:13">
      <c r="A69" s="300">
        <v>60</v>
      </c>
      <c r="B69" s="276" t="s">
        <v>87</v>
      </c>
      <c r="C69" s="276">
        <v>590.75</v>
      </c>
      <c r="D69" s="278">
        <v>580.73333333333335</v>
      </c>
      <c r="E69" s="278">
        <v>565.4666666666667</v>
      </c>
      <c r="F69" s="278">
        <v>540.18333333333339</v>
      </c>
      <c r="G69" s="278">
        <v>524.91666666666674</v>
      </c>
      <c r="H69" s="278">
        <v>606.01666666666665</v>
      </c>
      <c r="I69" s="278">
        <v>621.2833333333333</v>
      </c>
      <c r="J69" s="278">
        <v>646.56666666666661</v>
      </c>
      <c r="K69" s="276">
        <v>596</v>
      </c>
      <c r="L69" s="276">
        <v>555.45000000000005</v>
      </c>
      <c r="M69" s="276">
        <v>35.438079999999999</v>
      </c>
    </row>
    <row r="70" spans="1:13">
      <c r="A70" s="300">
        <v>61</v>
      </c>
      <c r="B70" s="276" t="s">
        <v>88</v>
      </c>
      <c r="C70" s="276">
        <v>502.15</v>
      </c>
      <c r="D70" s="278">
        <v>504.38333333333338</v>
      </c>
      <c r="E70" s="278">
        <v>498.76666666666677</v>
      </c>
      <c r="F70" s="278">
        <v>495.38333333333338</v>
      </c>
      <c r="G70" s="278">
        <v>489.76666666666677</v>
      </c>
      <c r="H70" s="278">
        <v>507.76666666666677</v>
      </c>
      <c r="I70" s="278">
        <v>513.38333333333344</v>
      </c>
      <c r="J70" s="278">
        <v>516.76666666666677</v>
      </c>
      <c r="K70" s="276">
        <v>510</v>
      </c>
      <c r="L70" s="276">
        <v>501</v>
      </c>
      <c r="M70" s="276">
        <v>46.195239999999998</v>
      </c>
    </row>
    <row r="71" spans="1:13">
      <c r="A71" s="300">
        <v>62</v>
      </c>
      <c r="B71" s="276" t="s">
        <v>238</v>
      </c>
      <c r="C71" s="276">
        <v>1078.1500000000001</v>
      </c>
      <c r="D71" s="278">
        <v>1095.2166666666667</v>
      </c>
      <c r="E71" s="278">
        <v>1055.9333333333334</v>
      </c>
      <c r="F71" s="278">
        <v>1033.7166666666667</v>
      </c>
      <c r="G71" s="278">
        <v>994.43333333333339</v>
      </c>
      <c r="H71" s="278">
        <v>1117.4333333333334</v>
      </c>
      <c r="I71" s="278">
        <v>1156.7166666666667</v>
      </c>
      <c r="J71" s="278">
        <v>1178.9333333333334</v>
      </c>
      <c r="K71" s="276">
        <v>1134.5</v>
      </c>
      <c r="L71" s="276">
        <v>1073</v>
      </c>
      <c r="M71" s="276">
        <v>3.1615600000000001</v>
      </c>
    </row>
    <row r="72" spans="1:13">
      <c r="A72" s="300">
        <v>63</v>
      </c>
      <c r="B72" s="276" t="s">
        <v>91</v>
      </c>
      <c r="C72" s="276">
        <v>3725.4</v>
      </c>
      <c r="D72" s="278">
        <v>3719</v>
      </c>
      <c r="E72" s="278">
        <v>3702</v>
      </c>
      <c r="F72" s="278">
        <v>3678.6</v>
      </c>
      <c r="G72" s="278">
        <v>3661.6</v>
      </c>
      <c r="H72" s="278">
        <v>3742.4</v>
      </c>
      <c r="I72" s="278">
        <v>3759.4</v>
      </c>
      <c r="J72" s="278">
        <v>3782.8</v>
      </c>
      <c r="K72" s="276">
        <v>3736</v>
      </c>
      <c r="L72" s="276">
        <v>3695.6</v>
      </c>
      <c r="M72" s="276">
        <v>6.5383699999999996</v>
      </c>
    </row>
    <row r="73" spans="1:13">
      <c r="A73" s="300">
        <v>64</v>
      </c>
      <c r="B73" s="276" t="s">
        <v>93</v>
      </c>
      <c r="C73" s="276">
        <v>212.2</v>
      </c>
      <c r="D73" s="278">
        <v>210.83333333333334</v>
      </c>
      <c r="E73" s="278">
        <v>207.7166666666667</v>
      </c>
      <c r="F73" s="278">
        <v>203.23333333333335</v>
      </c>
      <c r="G73" s="278">
        <v>200.1166666666667</v>
      </c>
      <c r="H73" s="278">
        <v>215.31666666666669</v>
      </c>
      <c r="I73" s="278">
        <v>218.43333333333331</v>
      </c>
      <c r="J73" s="278">
        <v>222.91666666666669</v>
      </c>
      <c r="K73" s="276">
        <v>213.95</v>
      </c>
      <c r="L73" s="276">
        <v>206.35</v>
      </c>
      <c r="M73" s="276">
        <v>127.45554</v>
      </c>
    </row>
    <row r="74" spans="1:13">
      <c r="A74" s="300">
        <v>65</v>
      </c>
      <c r="B74" s="276" t="s">
        <v>231</v>
      </c>
      <c r="C74" s="276">
        <v>2625.3</v>
      </c>
      <c r="D74" s="278">
        <v>2655.4333333333334</v>
      </c>
      <c r="E74" s="278">
        <v>2555.8666666666668</v>
      </c>
      <c r="F74" s="278">
        <v>2486.4333333333334</v>
      </c>
      <c r="G74" s="278">
        <v>2386.8666666666668</v>
      </c>
      <c r="H74" s="278">
        <v>2724.8666666666668</v>
      </c>
      <c r="I74" s="278">
        <v>2824.4333333333334</v>
      </c>
      <c r="J74" s="278">
        <v>2893.8666666666668</v>
      </c>
      <c r="K74" s="276">
        <v>2755</v>
      </c>
      <c r="L74" s="276">
        <v>2586</v>
      </c>
      <c r="M74" s="276">
        <v>12.545920000000001</v>
      </c>
    </row>
    <row r="75" spans="1:13">
      <c r="A75" s="300">
        <v>66</v>
      </c>
      <c r="B75" s="276" t="s">
        <v>94</v>
      </c>
      <c r="C75" s="276">
        <v>5056.8999999999996</v>
      </c>
      <c r="D75" s="278">
        <v>5060.6333333333332</v>
      </c>
      <c r="E75" s="278">
        <v>5021.2666666666664</v>
      </c>
      <c r="F75" s="278">
        <v>4985.6333333333332</v>
      </c>
      <c r="G75" s="278">
        <v>4946.2666666666664</v>
      </c>
      <c r="H75" s="278">
        <v>5096.2666666666664</v>
      </c>
      <c r="I75" s="278">
        <v>5135.6333333333332</v>
      </c>
      <c r="J75" s="278">
        <v>5171.2666666666664</v>
      </c>
      <c r="K75" s="276">
        <v>5100</v>
      </c>
      <c r="L75" s="276">
        <v>5025</v>
      </c>
      <c r="M75" s="276">
        <v>13.534979999999999</v>
      </c>
    </row>
    <row r="76" spans="1:13">
      <c r="A76" s="300">
        <v>67</v>
      </c>
      <c r="B76" s="276" t="s">
        <v>239</v>
      </c>
      <c r="C76" s="276">
        <v>76.849999999999994</v>
      </c>
      <c r="D76" s="278">
        <v>77.249999999999986</v>
      </c>
      <c r="E76" s="278">
        <v>75.699999999999974</v>
      </c>
      <c r="F76" s="278">
        <v>74.549999999999983</v>
      </c>
      <c r="G76" s="278">
        <v>72.999999999999972</v>
      </c>
      <c r="H76" s="278">
        <v>78.399999999999977</v>
      </c>
      <c r="I76" s="278">
        <v>79.949999999999989</v>
      </c>
      <c r="J76" s="278">
        <v>81.09999999999998</v>
      </c>
      <c r="K76" s="276">
        <v>78.8</v>
      </c>
      <c r="L76" s="276">
        <v>76.099999999999994</v>
      </c>
      <c r="M76" s="276">
        <v>17.88701</v>
      </c>
    </row>
    <row r="77" spans="1:13">
      <c r="A77" s="300">
        <v>68</v>
      </c>
      <c r="B77" s="276" t="s">
        <v>95</v>
      </c>
      <c r="C77" s="276">
        <v>2547.25</v>
      </c>
      <c r="D77" s="278">
        <v>2546</v>
      </c>
      <c r="E77" s="278">
        <v>2531.35</v>
      </c>
      <c r="F77" s="278">
        <v>2515.4499999999998</v>
      </c>
      <c r="G77" s="278">
        <v>2500.7999999999997</v>
      </c>
      <c r="H77" s="278">
        <v>2561.9</v>
      </c>
      <c r="I77" s="278">
        <v>2576.5499999999997</v>
      </c>
      <c r="J77" s="278">
        <v>2592.4500000000003</v>
      </c>
      <c r="K77" s="276">
        <v>2560.65</v>
      </c>
      <c r="L77" s="276">
        <v>2530.1</v>
      </c>
      <c r="M77" s="276">
        <v>9.5414999999999992</v>
      </c>
    </row>
    <row r="78" spans="1:13">
      <c r="A78" s="300">
        <v>69</v>
      </c>
      <c r="B78" s="276" t="s">
        <v>240</v>
      </c>
      <c r="C78" s="276">
        <v>423.75</v>
      </c>
      <c r="D78" s="278">
        <v>422.43333333333334</v>
      </c>
      <c r="E78" s="278">
        <v>412.86666666666667</v>
      </c>
      <c r="F78" s="278">
        <v>401.98333333333335</v>
      </c>
      <c r="G78" s="278">
        <v>392.41666666666669</v>
      </c>
      <c r="H78" s="278">
        <v>433.31666666666666</v>
      </c>
      <c r="I78" s="278">
        <v>442.88333333333338</v>
      </c>
      <c r="J78" s="278">
        <v>453.76666666666665</v>
      </c>
      <c r="K78" s="276">
        <v>432</v>
      </c>
      <c r="L78" s="276">
        <v>411.55</v>
      </c>
      <c r="M78" s="276">
        <v>5.5567399999999996</v>
      </c>
    </row>
    <row r="79" spans="1:13">
      <c r="A79" s="300">
        <v>70</v>
      </c>
      <c r="B79" s="276" t="s">
        <v>241</v>
      </c>
      <c r="C79" s="276">
        <v>1169.8499999999999</v>
      </c>
      <c r="D79" s="278">
        <v>1169.25</v>
      </c>
      <c r="E79" s="278">
        <v>1156.5999999999999</v>
      </c>
      <c r="F79" s="278">
        <v>1143.3499999999999</v>
      </c>
      <c r="G79" s="278">
        <v>1130.6999999999998</v>
      </c>
      <c r="H79" s="278">
        <v>1182.5</v>
      </c>
      <c r="I79" s="278">
        <v>1195.1500000000001</v>
      </c>
      <c r="J79" s="278">
        <v>1208.4000000000001</v>
      </c>
      <c r="K79" s="276">
        <v>1181.9000000000001</v>
      </c>
      <c r="L79" s="276">
        <v>1156</v>
      </c>
      <c r="M79" s="276">
        <v>0.86221000000000003</v>
      </c>
    </row>
    <row r="80" spans="1:13">
      <c r="A80" s="300">
        <v>71</v>
      </c>
      <c r="B80" s="276" t="s">
        <v>97</v>
      </c>
      <c r="C80" s="276">
        <v>1389.25</v>
      </c>
      <c r="D80" s="278">
        <v>1391.75</v>
      </c>
      <c r="E80" s="278">
        <v>1380.5</v>
      </c>
      <c r="F80" s="278">
        <v>1371.75</v>
      </c>
      <c r="G80" s="278">
        <v>1360.5</v>
      </c>
      <c r="H80" s="278">
        <v>1400.5</v>
      </c>
      <c r="I80" s="278">
        <v>1411.75</v>
      </c>
      <c r="J80" s="278">
        <v>1420.5</v>
      </c>
      <c r="K80" s="276">
        <v>1403</v>
      </c>
      <c r="L80" s="276">
        <v>1383</v>
      </c>
      <c r="M80" s="276">
        <v>10.46697</v>
      </c>
    </row>
    <row r="81" spans="1:13">
      <c r="A81" s="300">
        <v>72</v>
      </c>
      <c r="B81" s="276" t="s">
        <v>98</v>
      </c>
      <c r="C81" s="276">
        <v>192.75</v>
      </c>
      <c r="D81" s="278">
        <v>192.41666666666666</v>
      </c>
      <c r="E81" s="278">
        <v>190.5333333333333</v>
      </c>
      <c r="F81" s="278">
        <v>188.31666666666663</v>
      </c>
      <c r="G81" s="278">
        <v>186.43333333333328</v>
      </c>
      <c r="H81" s="278">
        <v>194.63333333333333</v>
      </c>
      <c r="I81" s="278">
        <v>196.51666666666671</v>
      </c>
      <c r="J81" s="278">
        <v>198.73333333333335</v>
      </c>
      <c r="K81" s="276">
        <v>194.3</v>
      </c>
      <c r="L81" s="276">
        <v>190.2</v>
      </c>
      <c r="M81" s="276">
        <v>29.731570000000001</v>
      </c>
    </row>
    <row r="82" spans="1:13">
      <c r="A82" s="300">
        <v>73</v>
      </c>
      <c r="B82" s="276" t="s">
        <v>99</v>
      </c>
      <c r="C82" s="276">
        <v>66.599999999999994</v>
      </c>
      <c r="D82" s="278">
        <v>66.45</v>
      </c>
      <c r="E82" s="278">
        <v>65.900000000000006</v>
      </c>
      <c r="F82" s="278">
        <v>65.2</v>
      </c>
      <c r="G82" s="278">
        <v>64.650000000000006</v>
      </c>
      <c r="H82" s="278">
        <v>67.150000000000006</v>
      </c>
      <c r="I82" s="278">
        <v>67.699999999999989</v>
      </c>
      <c r="J82" s="278">
        <v>68.400000000000006</v>
      </c>
      <c r="K82" s="276">
        <v>67</v>
      </c>
      <c r="L82" s="276">
        <v>65.75</v>
      </c>
      <c r="M82" s="276">
        <v>271.30748999999997</v>
      </c>
    </row>
    <row r="83" spans="1:13">
      <c r="A83" s="300">
        <v>74</v>
      </c>
      <c r="B83" s="276" t="s">
        <v>370</v>
      </c>
      <c r="C83" s="276">
        <v>144.15</v>
      </c>
      <c r="D83" s="278">
        <v>144.21666666666667</v>
      </c>
      <c r="E83" s="278">
        <v>142.43333333333334</v>
      </c>
      <c r="F83" s="278">
        <v>140.71666666666667</v>
      </c>
      <c r="G83" s="278">
        <v>138.93333333333334</v>
      </c>
      <c r="H83" s="278">
        <v>145.93333333333334</v>
      </c>
      <c r="I83" s="278">
        <v>147.7166666666667</v>
      </c>
      <c r="J83" s="278">
        <v>149.43333333333334</v>
      </c>
      <c r="K83" s="276">
        <v>146</v>
      </c>
      <c r="L83" s="276">
        <v>142.5</v>
      </c>
      <c r="M83" s="276">
        <v>11.63636</v>
      </c>
    </row>
    <row r="84" spans="1:13">
      <c r="A84" s="300">
        <v>75</v>
      </c>
      <c r="B84" s="276" t="s">
        <v>244</v>
      </c>
      <c r="C84" s="276">
        <v>80.7</v>
      </c>
      <c r="D84" s="278">
        <v>79.350000000000009</v>
      </c>
      <c r="E84" s="278">
        <v>78.000000000000014</v>
      </c>
      <c r="F84" s="278">
        <v>75.300000000000011</v>
      </c>
      <c r="G84" s="278">
        <v>73.950000000000017</v>
      </c>
      <c r="H84" s="278">
        <v>82.050000000000011</v>
      </c>
      <c r="I84" s="278">
        <v>83.4</v>
      </c>
      <c r="J84" s="278">
        <v>86.100000000000009</v>
      </c>
      <c r="K84" s="276">
        <v>80.7</v>
      </c>
      <c r="L84" s="276">
        <v>76.650000000000006</v>
      </c>
      <c r="M84" s="276">
        <v>28.11589</v>
      </c>
    </row>
    <row r="85" spans="1:13">
      <c r="A85" s="300">
        <v>76</v>
      </c>
      <c r="B85" s="276" t="s">
        <v>100</v>
      </c>
      <c r="C85" s="276">
        <v>122.5</v>
      </c>
      <c r="D85" s="278">
        <v>122.78333333333335</v>
      </c>
      <c r="E85" s="278">
        <v>121.4666666666667</v>
      </c>
      <c r="F85" s="278">
        <v>120.43333333333335</v>
      </c>
      <c r="G85" s="278">
        <v>119.1166666666667</v>
      </c>
      <c r="H85" s="278">
        <v>123.81666666666669</v>
      </c>
      <c r="I85" s="278">
        <v>125.13333333333333</v>
      </c>
      <c r="J85" s="278">
        <v>126.16666666666669</v>
      </c>
      <c r="K85" s="276">
        <v>124.1</v>
      </c>
      <c r="L85" s="276">
        <v>121.75</v>
      </c>
      <c r="M85" s="276">
        <v>153.09273999999999</v>
      </c>
    </row>
    <row r="86" spans="1:13">
      <c r="A86" s="300">
        <v>77</v>
      </c>
      <c r="B86" s="276" t="s">
        <v>245</v>
      </c>
      <c r="C86" s="276">
        <v>145.05000000000001</v>
      </c>
      <c r="D86" s="278">
        <v>145</v>
      </c>
      <c r="E86" s="278">
        <v>141.55000000000001</v>
      </c>
      <c r="F86" s="278">
        <v>138.05000000000001</v>
      </c>
      <c r="G86" s="278">
        <v>134.60000000000002</v>
      </c>
      <c r="H86" s="278">
        <v>148.5</v>
      </c>
      <c r="I86" s="278">
        <v>151.94999999999999</v>
      </c>
      <c r="J86" s="278">
        <v>155.44999999999999</v>
      </c>
      <c r="K86" s="276">
        <v>148.44999999999999</v>
      </c>
      <c r="L86" s="276">
        <v>141.5</v>
      </c>
      <c r="M86" s="276">
        <v>14.48319</v>
      </c>
    </row>
    <row r="87" spans="1:13">
      <c r="A87" s="300">
        <v>78</v>
      </c>
      <c r="B87" s="276" t="s">
        <v>101</v>
      </c>
      <c r="C87" s="276">
        <v>535.5</v>
      </c>
      <c r="D87" s="278">
        <v>536.05000000000007</v>
      </c>
      <c r="E87" s="278">
        <v>528.45000000000016</v>
      </c>
      <c r="F87" s="278">
        <v>521.40000000000009</v>
      </c>
      <c r="G87" s="278">
        <v>513.80000000000018</v>
      </c>
      <c r="H87" s="278">
        <v>543.10000000000014</v>
      </c>
      <c r="I87" s="278">
        <v>550.70000000000005</v>
      </c>
      <c r="J87" s="278">
        <v>557.75000000000011</v>
      </c>
      <c r="K87" s="276">
        <v>543.65</v>
      </c>
      <c r="L87" s="276">
        <v>529</v>
      </c>
      <c r="M87" s="276">
        <v>25.252569999999999</v>
      </c>
    </row>
    <row r="88" spans="1:13">
      <c r="A88" s="300">
        <v>79</v>
      </c>
      <c r="B88" s="276" t="s">
        <v>103</v>
      </c>
      <c r="C88" s="276">
        <v>27.5</v>
      </c>
      <c r="D88" s="278">
        <v>27.366666666666664</v>
      </c>
      <c r="E88" s="278">
        <v>26.533333333333328</v>
      </c>
      <c r="F88" s="278">
        <v>25.566666666666663</v>
      </c>
      <c r="G88" s="278">
        <v>24.733333333333327</v>
      </c>
      <c r="H88" s="278">
        <v>28.333333333333329</v>
      </c>
      <c r="I88" s="278">
        <v>29.166666666666664</v>
      </c>
      <c r="J88" s="278">
        <v>30.133333333333329</v>
      </c>
      <c r="K88" s="276">
        <v>28.2</v>
      </c>
      <c r="L88" s="276">
        <v>26.4</v>
      </c>
      <c r="M88" s="276">
        <v>442.37333999999998</v>
      </c>
    </row>
    <row r="89" spans="1:13">
      <c r="A89" s="300">
        <v>80</v>
      </c>
      <c r="B89" s="276" t="s">
        <v>246</v>
      </c>
      <c r="C89" s="276">
        <v>529.9</v>
      </c>
      <c r="D89" s="278">
        <v>530.59999999999991</v>
      </c>
      <c r="E89" s="278">
        <v>526.39999999999986</v>
      </c>
      <c r="F89" s="278">
        <v>522.9</v>
      </c>
      <c r="G89" s="278">
        <v>518.69999999999993</v>
      </c>
      <c r="H89" s="278">
        <v>534.0999999999998</v>
      </c>
      <c r="I89" s="278">
        <v>538.29999999999984</v>
      </c>
      <c r="J89" s="278">
        <v>541.79999999999973</v>
      </c>
      <c r="K89" s="276">
        <v>534.79999999999995</v>
      </c>
      <c r="L89" s="276">
        <v>527.1</v>
      </c>
      <c r="M89" s="276">
        <v>1.1978500000000001</v>
      </c>
    </row>
    <row r="90" spans="1:13">
      <c r="A90" s="300">
        <v>81</v>
      </c>
      <c r="B90" s="276" t="s">
        <v>104</v>
      </c>
      <c r="C90" s="276">
        <v>704.95</v>
      </c>
      <c r="D90" s="278">
        <v>706.86666666666679</v>
      </c>
      <c r="E90" s="278">
        <v>701.28333333333353</v>
      </c>
      <c r="F90" s="278">
        <v>697.61666666666679</v>
      </c>
      <c r="G90" s="278">
        <v>692.03333333333353</v>
      </c>
      <c r="H90" s="278">
        <v>710.53333333333353</v>
      </c>
      <c r="I90" s="278">
        <v>716.11666666666679</v>
      </c>
      <c r="J90" s="278">
        <v>719.78333333333353</v>
      </c>
      <c r="K90" s="276">
        <v>712.45</v>
      </c>
      <c r="L90" s="276">
        <v>703.2</v>
      </c>
      <c r="M90" s="276">
        <v>18.085850000000001</v>
      </c>
    </row>
    <row r="91" spans="1:13">
      <c r="A91" s="300">
        <v>82</v>
      </c>
      <c r="B91" s="276" t="s">
        <v>247</v>
      </c>
      <c r="C91" s="276">
        <v>442.15</v>
      </c>
      <c r="D91" s="278">
        <v>440.14999999999992</v>
      </c>
      <c r="E91" s="278">
        <v>435.89999999999986</v>
      </c>
      <c r="F91" s="278">
        <v>429.64999999999992</v>
      </c>
      <c r="G91" s="278">
        <v>425.39999999999986</v>
      </c>
      <c r="H91" s="278">
        <v>446.39999999999986</v>
      </c>
      <c r="I91" s="278">
        <v>450.65</v>
      </c>
      <c r="J91" s="278">
        <v>456.89999999999986</v>
      </c>
      <c r="K91" s="276">
        <v>444.4</v>
      </c>
      <c r="L91" s="276">
        <v>433.9</v>
      </c>
      <c r="M91" s="276">
        <v>2.3615499999999998</v>
      </c>
    </row>
    <row r="92" spans="1:13">
      <c r="A92" s="300">
        <v>83</v>
      </c>
      <c r="B92" s="276" t="s">
        <v>248</v>
      </c>
      <c r="C92" s="276">
        <v>1266.2</v>
      </c>
      <c r="D92" s="278">
        <v>1266.3500000000001</v>
      </c>
      <c r="E92" s="278">
        <v>1254.8500000000004</v>
      </c>
      <c r="F92" s="278">
        <v>1243.5000000000002</v>
      </c>
      <c r="G92" s="278">
        <v>1232.0000000000005</v>
      </c>
      <c r="H92" s="278">
        <v>1277.7000000000003</v>
      </c>
      <c r="I92" s="278">
        <v>1289.1999999999998</v>
      </c>
      <c r="J92" s="278">
        <v>1300.5500000000002</v>
      </c>
      <c r="K92" s="276">
        <v>1277.8499999999999</v>
      </c>
      <c r="L92" s="276">
        <v>1255</v>
      </c>
      <c r="M92" s="276">
        <v>10.36947</v>
      </c>
    </row>
    <row r="93" spans="1:13">
      <c r="A93" s="300">
        <v>84</v>
      </c>
      <c r="B93" s="276" t="s">
        <v>105</v>
      </c>
      <c r="C93" s="276">
        <v>920.25</v>
      </c>
      <c r="D93" s="278">
        <v>923.38333333333333</v>
      </c>
      <c r="E93" s="278">
        <v>913.01666666666665</v>
      </c>
      <c r="F93" s="278">
        <v>905.7833333333333</v>
      </c>
      <c r="G93" s="278">
        <v>895.41666666666663</v>
      </c>
      <c r="H93" s="278">
        <v>930.61666666666667</v>
      </c>
      <c r="I93" s="278">
        <v>940.98333333333323</v>
      </c>
      <c r="J93" s="278">
        <v>948.2166666666667</v>
      </c>
      <c r="K93" s="276">
        <v>933.75</v>
      </c>
      <c r="L93" s="276">
        <v>916.15</v>
      </c>
      <c r="M93" s="276">
        <v>16.121269999999999</v>
      </c>
    </row>
    <row r="94" spans="1:13">
      <c r="A94" s="300">
        <v>85</v>
      </c>
      <c r="B94" s="276" t="s">
        <v>250</v>
      </c>
      <c r="C94" s="276">
        <v>231.8</v>
      </c>
      <c r="D94" s="278">
        <v>231.26666666666665</v>
      </c>
      <c r="E94" s="278">
        <v>227.83333333333331</v>
      </c>
      <c r="F94" s="278">
        <v>223.86666666666667</v>
      </c>
      <c r="G94" s="278">
        <v>220.43333333333334</v>
      </c>
      <c r="H94" s="278">
        <v>235.23333333333329</v>
      </c>
      <c r="I94" s="278">
        <v>238.66666666666663</v>
      </c>
      <c r="J94" s="278">
        <v>242.63333333333327</v>
      </c>
      <c r="K94" s="276">
        <v>234.7</v>
      </c>
      <c r="L94" s="276">
        <v>227.3</v>
      </c>
      <c r="M94" s="276">
        <v>14.32648</v>
      </c>
    </row>
    <row r="95" spans="1:13">
      <c r="A95" s="300">
        <v>86</v>
      </c>
      <c r="B95" s="276" t="s">
        <v>386</v>
      </c>
      <c r="C95" s="276">
        <v>347.65</v>
      </c>
      <c r="D95" s="278">
        <v>346.84999999999997</v>
      </c>
      <c r="E95" s="278">
        <v>341.79999999999995</v>
      </c>
      <c r="F95" s="278">
        <v>335.95</v>
      </c>
      <c r="G95" s="278">
        <v>330.9</v>
      </c>
      <c r="H95" s="278">
        <v>352.69999999999993</v>
      </c>
      <c r="I95" s="278">
        <v>357.75</v>
      </c>
      <c r="J95" s="278">
        <v>363.59999999999991</v>
      </c>
      <c r="K95" s="276">
        <v>351.9</v>
      </c>
      <c r="L95" s="276">
        <v>341</v>
      </c>
      <c r="M95" s="276">
        <v>6.56128</v>
      </c>
    </row>
    <row r="96" spans="1:13">
      <c r="A96" s="300">
        <v>87</v>
      </c>
      <c r="B96" s="276" t="s">
        <v>106</v>
      </c>
      <c r="C96" s="276">
        <v>823.85</v>
      </c>
      <c r="D96" s="278">
        <v>823.85</v>
      </c>
      <c r="E96" s="278">
        <v>819.1</v>
      </c>
      <c r="F96" s="278">
        <v>814.35</v>
      </c>
      <c r="G96" s="278">
        <v>809.6</v>
      </c>
      <c r="H96" s="278">
        <v>828.6</v>
      </c>
      <c r="I96" s="278">
        <v>833.35</v>
      </c>
      <c r="J96" s="278">
        <v>838.1</v>
      </c>
      <c r="K96" s="276">
        <v>828.6</v>
      </c>
      <c r="L96" s="276">
        <v>819.1</v>
      </c>
      <c r="M96" s="276">
        <v>9.7386199999999992</v>
      </c>
    </row>
    <row r="97" spans="1:13">
      <c r="A97" s="300">
        <v>88</v>
      </c>
      <c r="B97" s="276" t="s">
        <v>108</v>
      </c>
      <c r="C97" s="276">
        <v>870.55</v>
      </c>
      <c r="D97" s="278">
        <v>871.55000000000007</v>
      </c>
      <c r="E97" s="278">
        <v>863.10000000000014</v>
      </c>
      <c r="F97" s="278">
        <v>855.65000000000009</v>
      </c>
      <c r="G97" s="278">
        <v>847.20000000000016</v>
      </c>
      <c r="H97" s="278">
        <v>879.00000000000011</v>
      </c>
      <c r="I97" s="278">
        <v>887.45000000000016</v>
      </c>
      <c r="J97" s="278">
        <v>894.90000000000009</v>
      </c>
      <c r="K97" s="276">
        <v>880</v>
      </c>
      <c r="L97" s="276">
        <v>864.1</v>
      </c>
      <c r="M97" s="276">
        <v>59.520029999999998</v>
      </c>
    </row>
    <row r="98" spans="1:13">
      <c r="A98" s="300">
        <v>89</v>
      </c>
      <c r="B98" s="276" t="s">
        <v>109</v>
      </c>
      <c r="C98" s="276">
        <v>2306.6999999999998</v>
      </c>
      <c r="D98" s="278">
        <v>2307.3166666666671</v>
      </c>
      <c r="E98" s="278">
        <v>2279.983333333334</v>
      </c>
      <c r="F98" s="278">
        <v>2253.2666666666669</v>
      </c>
      <c r="G98" s="278">
        <v>2225.9333333333338</v>
      </c>
      <c r="H98" s="278">
        <v>2334.0333333333342</v>
      </c>
      <c r="I98" s="278">
        <v>2361.3666666666672</v>
      </c>
      <c r="J98" s="278">
        <v>2388.0833333333344</v>
      </c>
      <c r="K98" s="276">
        <v>2334.65</v>
      </c>
      <c r="L98" s="276">
        <v>2280.6</v>
      </c>
      <c r="M98" s="276">
        <v>33.026609999999998</v>
      </c>
    </row>
    <row r="99" spans="1:13">
      <c r="A99" s="300">
        <v>90</v>
      </c>
      <c r="B99" s="276" t="s">
        <v>252</v>
      </c>
      <c r="C99" s="276">
        <v>2811.95</v>
      </c>
      <c r="D99" s="278">
        <v>2817.1333333333332</v>
      </c>
      <c r="E99" s="278">
        <v>2770.8166666666666</v>
      </c>
      <c r="F99" s="278">
        <v>2729.6833333333334</v>
      </c>
      <c r="G99" s="278">
        <v>2683.3666666666668</v>
      </c>
      <c r="H99" s="278">
        <v>2858.2666666666664</v>
      </c>
      <c r="I99" s="278">
        <v>2904.583333333333</v>
      </c>
      <c r="J99" s="278">
        <v>2945.7166666666662</v>
      </c>
      <c r="K99" s="276">
        <v>2863.45</v>
      </c>
      <c r="L99" s="276">
        <v>2776</v>
      </c>
      <c r="M99" s="276">
        <v>4.9514100000000001</v>
      </c>
    </row>
    <row r="100" spans="1:13">
      <c r="A100" s="300">
        <v>91</v>
      </c>
      <c r="B100" s="276" t="s">
        <v>110</v>
      </c>
      <c r="C100" s="276">
        <v>1407.2</v>
      </c>
      <c r="D100" s="278">
        <v>1397.4333333333334</v>
      </c>
      <c r="E100" s="278">
        <v>1384.8166666666668</v>
      </c>
      <c r="F100" s="278">
        <v>1362.4333333333334</v>
      </c>
      <c r="G100" s="278">
        <v>1349.8166666666668</v>
      </c>
      <c r="H100" s="278">
        <v>1419.8166666666668</v>
      </c>
      <c r="I100" s="278">
        <v>1432.4333333333336</v>
      </c>
      <c r="J100" s="278">
        <v>1454.8166666666668</v>
      </c>
      <c r="K100" s="276">
        <v>1410.05</v>
      </c>
      <c r="L100" s="276">
        <v>1375.05</v>
      </c>
      <c r="M100" s="276">
        <v>110.34537</v>
      </c>
    </row>
    <row r="101" spans="1:13">
      <c r="A101" s="300">
        <v>92</v>
      </c>
      <c r="B101" s="276" t="s">
        <v>253</v>
      </c>
      <c r="C101" s="276">
        <v>652.6</v>
      </c>
      <c r="D101" s="278">
        <v>651.36666666666667</v>
      </c>
      <c r="E101" s="278">
        <v>646.23333333333335</v>
      </c>
      <c r="F101" s="278">
        <v>639.86666666666667</v>
      </c>
      <c r="G101" s="278">
        <v>634.73333333333335</v>
      </c>
      <c r="H101" s="278">
        <v>657.73333333333335</v>
      </c>
      <c r="I101" s="278">
        <v>662.86666666666679</v>
      </c>
      <c r="J101" s="278">
        <v>669.23333333333335</v>
      </c>
      <c r="K101" s="276">
        <v>656.5</v>
      </c>
      <c r="L101" s="276">
        <v>645</v>
      </c>
      <c r="M101" s="276">
        <v>45.127630000000003</v>
      </c>
    </row>
    <row r="102" spans="1:13">
      <c r="A102" s="300">
        <v>93</v>
      </c>
      <c r="B102" s="276" t="s">
        <v>111</v>
      </c>
      <c r="C102" s="276">
        <v>3190.7</v>
      </c>
      <c r="D102" s="278">
        <v>3183.6166666666668</v>
      </c>
      <c r="E102" s="278">
        <v>3163.2333333333336</v>
      </c>
      <c r="F102" s="278">
        <v>3135.7666666666669</v>
      </c>
      <c r="G102" s="278">
        <v>3115.3833333333337</v>
      </c>
      <c r="H102" s="278">
        <v>3211.0833333333335</v>
      </c>
      <c r="I102" s="278">
        <v>3231.4666666666667</v>
      </c>
      <c r="J102" s="278">
        <v>3258.9333333333334</v>
      </c>
      <c r="K102" s="276">
        <v>3204</v>
      </c>
      <c r="L102" s="276">
        <v>3156.15</v>
      </c>
      <c r="M102" s="276">
        <v>6.6945499999999996</v>
      </c>
    </row>
    <row r="103" spans="1:13">
      <c r="A103" s="300">
        <v>94</v>
      </c>
      <c r="B103" s="276" t="s">
        <v>114</v>
      </c>
      <c r="C103" s="276">
        <v>241</v>
      </c>
      <c r="D103" s="278">
        <v>243</v>
      </c>
      <c r="E103" s="278">
        <v>237.95</v>
      </c>
      <c r="F103" s="278">
        <v>234.89999999999998</v>
      </c>
      <c r="G103" s="278">
        <v>229.84999999999997</v>
      </c>
      <c r="H103" s="278">
        <v>246.05</v>
      </c>
      <c r="I103" s="278">
        <v>251.10000000000002</v>
      </c>
      <c r="J103" s="278">
        <v>254.15000000000003</v>
      </c>
      <c r="K103" s="276">
        <v>248.05</v>
      </c>
      <c r="L103" s="276">
        <v>239.95</v>
      </c>
      <c r="M103" s="276">
        <v>147.37003999999999</v>
      </c>
    </row>
    <row r="104" spans="1:13">
      <c r="A104" s="300">
        <v>95</v>
      </c>
      <c r="B104" s="276" t="s">
        <v>115</v>
      </c>
      <c r="C104" s="276">
        <v>218.3</v>
      </c>
      <c r="D104" s="278">
        <v>218.06666666666669</v>
      </c>
      <c r="E104" s="278">
        <v>215.88333333333338</v>
      </c>
      <c r="F104" s="278">
        <v>213.4666666666667</v>
      </c>
      <c r="G104" s="278">
        <v>211.28333333333339</v>
      </c>
      <c r="H104" s="278">
        <v>220.48333333333338</v>
      </c>
      <c r="I104" s="278">
        <v>222.66666666666671</v>
      </c>
      <c r="J104" s="278">
        <v>225.08333333333337</v>
      </c>
      <c r="K104" s="276">
        <v>220.25</v>
      </c>
      <c r="L104" s="276">
        <v>215.65</v>
      </c>
      <c r="M104" s="276">
        <v>79.727360000000004</v>
      </c>
    </row>
    <row r="105" spans="1:13">
      <c r="A105" s="300">
        <v>96</v>
      </c>
      <c r="B105" s="276" t="s">
        <v>116</v>
      </c>
      <c r="C105" s="276">
        <v>2292.1999999999998</v>
      </c>
      <c r="D105" s="278">
        <v>2277.15</v>
      </c>
      <c r="E105" s="278">
        <v>2258.3000000000002</v>
      </c>
      <c r="F105" s="278">
        <v>2224.4</v>
      </c>
      <c r="G105" s="278">
        <v>2205.5500000000002</v>
      </c>
      <c r="H105" s="278">
        <v>2311.0500000000002</v>
      </c>
      <c r="I105" s="278">
        <v>2329.8999999999996</v>
      </c>
      <c r="J105" s="278">
        <v>2363.8000000000002</v>
      </c>
      <c r="K105" s="276">
        <v>2296</v>
      </c>
      <c r="L105" s="276">
        <v>2243.25</v>
      </c>
      <c r="M105" s="276">
        <v>21.238900000000001</v>
      </c>
    </row>
    <row r="106" spans="1:13">
      <c r="A106" s="300">
        <v>97</v>
      </c>
      <c r="B106" s="276" t="s">
        <v>254</v>
      </c>
      <c r="C106" s="276">
        <v>243.15</v>
      </c>
      <c r="D106" s="278">
        <v>241.9</v>
      </c>
      <c r="E106" s="278">
        <v>236.55</v>
      </c>
      <c r="F106" s="278">
        <v>229.95000000000002</v>
      </c>
      <c r="G106" s="278">
        <v>224.60000000000002</v>
      </c>
      <c r="H106" s="278">
        <v>248.5</v>
      </c>
      <c r="I106" s="278">
        <v>253.84999999999997</v>
      </c>
      <c r="J106" s="278">
        <v>260.45</v>
      </c>
      <c r="K106" s="276">
        <v>247.25</v>
      </c>
      <c r="L106" s="276">
        <v>235.3</v>
      </c>
      <c r="M106" s="276">
        <v>20.489139999999999</v>
      </c>
    </row>
    <row r="107" spans="1:13">
      <c r="A107" s="300">
        <v>98</v>
      </c>
      <c r="B107" s="276" t="s">
        <v>255</v>
      </c>
      <c r="C107" s="276">
        <v>39.950000000000003</v>
      </c>
      <c r="D107" s="278">
        <v>40.5</v>
      </c>
      <c r="E107" s="278">
        <v>39.200000000000003</v>
      </c>
      <c r="F107" s="278">
        <v>38.450000000000003</v>
      </c>
      <c r="G107" s="278">
        <v>37.150000000000006</v>
      </c>
      <c r="H107" s="278">
        <v>41.25</v>
      </c>
      <c r="I107" s="278">
        <v>42.55</v>
      </c>
      <c r="J107" s="278">
        <v>43.3</v>
      </c>
      <c r="K107" s="276">
        <v>41.8</v>
      </c>
      <c r="L107" s="276">
        <v>39.75</v>
      </c>
      <c r="M107" s="276">
        <v>49.415190000000003</v>
      </c>
    </row>
    <row r="108" spans="1:13">
      <c r="A108" s="300">
        <v>99</v>
      </c>
      <c r="B108" s="276" t="s">
        <v>117</v>
      </c>
      <c r="C108" s="276">
        <v>199.05</v>
      </c>
      <c r="D108" s="278">
        <v>200.65</v>
      </c>
      <c r="E108" s="278">
        <v>196.8</v>
      </c>
      <c r="F108" s="278">
        <v>194.55</v>
      </c>
      <c r="G108" s="278">
        <v>190.70000000000002</v>
      </c>
      <c r="H108" s="278">
        <v>202.9</v>
      </c>
      <c r="I108" s="278">
        <v>206.74999999999997</v>
      </c>
      <c r="J108" s="278">
        <v>209</v>
      </c>
      <c r="K108" s="276">
        <v>204.5</v>
      </c>
      <c r="L108" s="276">
        <v>198.4</v>
      </c>
      <c r="M108" s="276">
        <v>84.006469999999993</v>
      </c>
    </row>
    <row r="109" spans="1:13">
      <c r="A109" s="300">
        <v>100</v>
      </c>
      <c r="B109" s="276" t="s">
        <v>118</v>
      </c>
      <c r="C109" s="276">
        <v>511.5</v>
      </c>
      <c r="D109" s="278">
        <v>510.84999999999997</v>
      </c>
      <c r="E109" s="278">
        <v>506.69999999999993</v>
      </c>
      <c r="F109" s="278">
        <v>501.9</v>
      </c>
      <c r="G109" s="278">
        <v>497.74999999999994</v>
      </c>
      <c r="H109" s="278">
        <v>515.64999999999986</v>
      </c>
      <c r="I109" s="278">
        <v>519.79999999999995</v>
      </c>
      <c r="J109" s="278">
        <v>524.59999999999991</v>
      </c>
      <c r="K109" s="276">
        <v>515</v>
      </c>
      <c r="L109" s="276">
        <v>506.05</v>
      </c>
      <c r="M109" s="276">
        <v>212.72782000000001</v>
      </c>
    </row>
    <row r="110" spans="1:13">
      <c r="A110" s="300">
        <v>101</v>
      </c>
      <c r="B110" s="276" t="s">
        <v>256</v>
      </c>
      <c r="C110" s="276">
        <v>1453.4</v>
      </c>
      <c r="D110" s="278">
        <v>1469.1333333333332</v>
      </c>
      <c r="E110" s="278">
        <v>1428.2666666666664</v>
      </c>
      <c r="F110" s="278">
        <v>1403.1333333333332</v>
      </c>
      <c r="G110" s="278">
        <v>1362.2666666666664</v>
      </c>
      <c r="H110" s="278">
        <v>1494.2666666666664</v>
      </c>
      <c r="I110" s="278">
        <v>1535.1333333333332</v>
      </c>
      <c r="J110" s="278">
        <v>1560.2666666666664</v>
      </c>
      <c r="K110" s="276">
        <v>1510</v>
      </c>
      <c r="L110" s="276">
        <v>1444</v>
      </c>
      <c r="M110" s="276">
        <v>12.53668</v>
      </c>
    </row>
    <row r="111" spans="1:13">
      <c r="A111" s="300">
        <v>102</v>
      </c>
      <c r="B111" s="276" t="s">
        <v>119</v>
      </c>
      <c r="C111" s="276">
        <v>486.85</v>
      </c>
      <c r="D111" s="278">
        <v>484.08333333333331</v>
      </c>
      <c r="E111" s="278">
        <v>479.76666666666665</v>
      </c>
      <c r="F111" s="278">
        <v>472.68333333333334</v>
      </c>
      <c r="G111" s="278">
        <v>468.36666666666667</v>
      </c>
      <c r="H111" s="278">
        <v>491.16666666666663</v>
      </c>
      <c r="I111" s="278">
        <v>495.48333333333335</v>
      </c>
      <c r="J111" s="278">
        <v>502.56666666666661</v>
      </c>
      <c r="K111" s="276">
        <v>488.4</v>
      </c>
      <c r="L111" s="276">
        <v>477</v>
      </c>
      <c r="M111" s="276">
        <v>18.013770000000001</v>
      </c>
    </row>
    <row r="112" spans="1:13">
      <c r="A112" s="300">
        <v>103</v>
      </c>
      <c r="B112" s="276" t="s">
        <v>257</v>
      </c>
      <c r="C112" s="276">
        <v>41.8</v>
      </c>
      <c r="D112" s="278">
        <v>42.15</v>
      </c>
      <c r="E112" s="278">
        <v>41.099999999999994</v>
      </c>
      <c r="F112" s="278">
        <v>40.4</v>
      </c>
      <c r="G112" s="278">
        <v>39.349999999999994</v>
      </c>
      <c r="H112" s="278">
        <v>42.849999999999994</v>
      </c>
      <c r="I112" s="278">
        <v>43.899999999999991</v>
      </c>
      <c r="J112" s="278">
        <v>44.599999999999994</v>
      </c>
      <c r="K112" s="276">
        <v>43.2</v>
      </c>
      <c r="L112" s="276">
        <v>41.45</v>
      </c>
      <c r="M112" s="276">
        <v>51.077449999999999</v>
      </c>
    </row>
    <row r="113" spans="1:13">
      <c r="A113" s="300">
        <v>104</v>
      </c>
      <c r="B113" s="276" t="s">
        <v>120</v>
      </c>
      <c r="C113" s="276">
        <v>9.85</v>
      </c>
      <c r="D113" s="278">
        <v>9.7666666666666675</v>
      </c>
      <c r="E113" s="278">
        <v>9.533333333333335</v>
      </c>
      <c r="F113" s="278">
        <v>9.2166666666666668</v>
      </c>
      <c r="G113" s="278">
        <v>8.9833333333333343</v>
      </c>
      <c r="H113" s="278">
        <v>10.083333333333336</v>
      </c>
      <c r="I113" s="278">
        <v>10.316666666666666</v>
      </c>
      <c r="J113" s="278">
        <v>10.633333333333336</v>
      </c>
      <c r="K113" s="276">
        <v>10</v>
      </c>
      <c r="L113" s="276">
        <v>9.4499999999999993</v>
      </c>
      <c r="M113" s="276">
        <v>2999.47714</v>
      </c>
    </row>
    <row r="114" spans="1:13">
      <c r="A114" s="300">
        <v>105</v>
      </c>
      <c r="B114" s="276" t="s">
        <v>121</v>
      </c>
      <c r="C114" s="276">
        <v>38.65</v>
      </c>
      <c r="D114" s="278">
        <v>38.233333333333327</v>
      </c>
      <c r="E114" s="278">
        <v>37.416666666666657</v>
      </c>
      <c r="F114" s="278">
        <v>36.18333333333333</v>
      </c>
      <c r="G114" s="278">
        <v>35.36666666666666</v>
      </c>
      <c r="H114" s="278">
        <v>39.466666666666654</v>
      </c>
      <c r="I114" s="278">
        <v>40.283333333333331</v>
      </c>
      <c r="J114" s="278">
        <v>41.516666666666652</v>
      </c>
      <c r="K114" s="276">
        <v>39.049999999999997</v>
      </c>
      <c r="L114" s="276">
        <v>37</v>
      </c>
      <c r="M114" s="276">
        <v>411.22931999999997</v>
      </c>
    </row>
    <row r="115" spans="1:13">
      <c r="A115" s="300">
        <v>106</v>
      </c>
      <c r="B115" s="276" t="s">
        <v>122</v>
      </c>
      <c r="C115" s="276">
        <v>483.15</v>
      </c>
      <c r="D115" s="278">
        <v>485.79999999999995</v>
      </c>
      <c r="E115" s="278">
        <v>477.89999999999992</v>
      </c>
      <c r="F115" s="278">
        <v>472.65</v>
      </c>
      <c r="G115" s="278">
        <v>464.74999999999994</v>
      </c>
      <c r="H115" s="278">
        <v>491.0499999999999</v>
      </c>
      <c r="I115" s="278">
        <v>498.95</v>
      </c>
      <c r="J115" s="278">
        <v>504.19999999999987</v>
      </c>
      <c r="K115" s="276">
        <v>493.7</v>
      </c>
      <c r="L115" s="276">
        <v>480.55</v>
      </c>
      <c r="M115" s="276">
        <v>39.644060000000003</v>
      </c>
    </row>
    <row r="116" spans="1:13">
      <c r="A116" s="300">
        <v>107</v>
      </c>
      <c r="B116" s="276" t="s">
        <v>260</v>
      </c>
      <c r="C116" s="276">
        <v>131.9</v>
      </c>
      <c r="D116" s="278">
        <v>131.85</v>
      </c>
      <c r="E116" s="278">
        <v>131.1</v>
      </c>
      <c r="F116" s="278">
        <v>130.30000000000001</v>
      </c>
      <c r="G116" s="278">
        <v>129.55000000000001</v>
      </c>
      <c r="H116" s="278">
        <v>132.64999999999998</v>
      </c>
      <c r="I116" s="278">
        <v>133.39999999999998</v>
      </c>
      <c r="J116" s="278">
        <v>134.19999999999996</v>
      </c>
      <c r="K116" s="276">
        <v>132.6</v>
      </c>
      <c r="L116" s="276">
        <v>131.05000000000001</v>
      </c>
      <c r="M116" s="276">
        <v>15.465859999999999</v>
      </c>
    </row>
    <row r="117" spans="1:13">
      <c r="A117" s="300">
        <v>108</v>
      </c>
      <c r="B117" s="276" t="s">
        <v>123</v>
      </c>
      <c r="C117" s="276">
        <v>1731.65</v>
      </c>
      <c r="D117" s="278">
        <v>1741.7833333333335</v>
      </c>
      <c r="E117" s="278">
        <v>1714.9666666666672</v>
      </c>
      <c r="F117" s="278">
        <v>1698.2833333333335</v>
      </c>
      <c r="G117" s="278">
        <v>1671.4666666666672</v>
      </c>
      <c r="H117" s="278">
        <v>1758.4666666666672</v>
      </c>
      <c r="I117" s="278">
        <v>1785.2833333333333</v>
      </c>
      <c r="J117" s="278">
        <v>1801.9666666666672</v>
      </c>
      <c r="K117" s="276">
        <v>1768.6</v>
      </c>
      <c r="L117" s="276">
        <v>1725.1</v>
      </c>
      <c r="M117" s="276">
        <v>10.141500000000001</v>
      </c>
    </row>
    <row r="118" spans="1:13">
      <c r="A118" s="300">
        <v>109</v>
      </c>
      <c r="B118" s="276" t="s">
        <v>124</v>
      </c>
      <c r="C118" s="276">
        <v>928.5</v>
      </c>
      <c r="D118" s="278">
        <v>928.56666666666661</v>
      </c>
      <c r="E118" s="278">
        <v>918.63333333333321</v>
      </c>
      <c r="F118" s="278">
        <v>908.76666666666665</v>
      </c>
      <c r="G118" s="278">
        <v>898.83333333333326</v>
      </c>
      <c r="H118" s="278">
        <v>938.43333333333317</v>
      </c>
      <c r="I118" s="278">
        <v>948.36666666666656</v>
      </c>
      <c r="J118" s="278">
        <v>958.23333333333312</v>
      </c>
      <c r="K118" s="276">
        <v>938.5</v>
      </c>
      <c r="L118" s="276">
        <v>918.7</v>
      </c>
      <c r="M118" s="276">
        <v>79.374229999999997</v>
      </c>
    </row>
    <row r="119" spans="1:13">
      <c r="A119" s="300">
        <v>110</v>
      </c>
      <c r="B119" s="276" t="s">
        <v>125</v>
      </c>
      <c r="C119" s="276">
        <v>246.4</v>
      </c>
      <c r="D119" s="278">
        <v>245.01666666666665</v>
      </c>
      <c r="E119" s="278">
        <v>242.33333333333331</v>
      </c>
      <c r="F119" s="278">
        <v>238.26666666666665</v>
      </c>
      <c r="G119" s="278">
        <v>235.58333333333331</v>
      </c>
      <c r="H119" s="278">
        <v>249.08333333333331</v>
      </c>
      <c r="I119" s="278">
        <v>251.76666666666665</v>
      </c>
      <c r="J119" s="278">
        <v>255.83333333333331</v>
      </c>
      <c r="K119" s="276">
        <v>247.7</v>
      </c>
      <c r="L119" s="276">
        <v>240.95</v>
      </c>
      <c r="M119" s="276">
        <v>54.692329999999998</v>
      </c>
    </row>
    <row r="120" spans="1:13">
      <c r="A120" s="300">
        <v>111</v>
      </c>
      <c r="B120" s="276" t="s">
        <v>126</v>
      </c>
      <c r="C120" s="276">
        <v>1175.2</v>
      </c>
      <c r="D120" s="278">
        <v>1170.5666666666666</v>
      </c>
      <c r="E120" s="278">
        <v>1161.6333333333332</v>
      </c>
      <c r="F120" s="278">
        <v>1148.0666666666666</v>
      </c>
      <c r="G120" s="278">
        <v>1139.1333333333332</v>
      </c>
      <c r="H120" s="278">
        <v>1184.1333333333332</v>
      </c>
      <c r="I120" s="278">
        <v>1193.0666666666666</v>
      </c>
      <c r="J120" s="278">
        <v>1206.6333333333332</v>
      </c>
      <c r="K120" s="276">
        <v>1179.5</v>
      </c>
      <c r="L120" s="276">
        <v>1157</v>
      </c>
      <c r="M120" s="276">
        <v>100.39346</v>
      </c>
    </row>
    <row r="121" spans="1:13">
      <c r="A121" s="300">
        <v>112</v>
      </c>
      <c r="B121" s="276" t="s">
        <v>127</v>
      </c>
      <c r="C121" s="276">
        <v>93.95</v>
      </c>
      <c r="D121" s="278">
        <v>93.09999999999998</v>
      </c>
      <c r="E121" s="278">
        <v>91.94999999999996</v>
      </c>
      <c r="F121" s="278">
        <v>89.949999999999974</v>
      </c>
      <c r="G121" s="278">
        <v>88.799999999999955</v>
      </c>
      <c r="H121" s="278">
        <v>95.099999999999966</v>
      </c>
      <c r="I121" s="278">
        <v>96.249999999999972</v>
      </c>
      <c r="J121" s="278">
        <v>98.249999999999972</v>
      </c>
      <c r="K121" s="276">
        <v>94.25</v>
      </c>
      <c r="L121" s="276">
        <v>91.1</v>
      </c>
      <c r="M121" s="276">
        <v>344.67763000000002</v>
      </c>
    </row>
    <row r="122" spans="1:13">
      <c r="A122" s="300">
        <v>113</v>
      </c>
      <c r="B122" s="276" t="s">
        <v>262</v>
      </c>
      <c r="C122" s="276">
        <v>2255.0500000000002</v>
      </c>
      <c r="D122" s="278">
        <v>2258.9833333333336</v>
      </c>
      <c r="E122" s="278">
        <v>2238.5666666666671</v>
      </c>
      <c r="F122" s="278">
        <v>2222.0833333333335</v>
      </c>
      <c r="G122" s="278">
        <v>2201.666666666667</v>
      </c>
      <c r="H122" s="278">
        <v>2275.4666666666672</v>
      </c>
      <c r="I122" s="278">
        <v>2295.8833333333332</v>
      </c>
      <c r="J122" s="278">
        <v>2312.3666666666672</v>
      </c>
      <c r="K122" s="276">
        <v>2279.4</v>
      </c>
      <c r="L122" s="276">
        <v>2242.5</v>
      </c>
      <c r="M122" s="276">
        <v>1.89635</v>
      </c>
    </row>
    <row r="123" spans="1:13">
      <c r="A123" s="300">
        <v>114</v>
      </c>
      <c r="B123" s="276" t="s">
        <v>2931</v>
      </c>
      <c r="C123" s="276">
        <v>1617.75</v>
      </c>
      <c r="D123" s="278">
        <v>1640</v>
      </c>
      <c r="E123" s="278">
        <v>1578.75</v>
      </c>
      <c r="F123" s="278">
        <v>1539.75</v>
      </c>
      <c r="G123" s="278">
        <v>1478.5</v>
      </c>
      <c r="H123" s="278">
        <v>1679</v>
      </c>
      <c r="I123" s="278">
        <v>1740.25</v>
      </c>
      <c r="J123" s="278">
        <v>1779.25</v>
      </c>
      <c r="K123" s="276">
        <v>1701.25</v>
      </c>
      <c r="L123" s="276">
        <v>1601</v>
      </c>
      <c r="M123" s="276">
        <v>36.864370000000001</v>
      </c>
    </row>
    <row r="124" spans="1:13">
      <c r="A124" s="300">
        <v>115</v>
      </c>
      <c r="B124" s="276" t="s">
        <v>128</v>
      </c>
      <c r="C124" s="276">
        <v>205.4</v>
      </c>
      <c r="D124" s="278">
        <v>205.95000000000002</v>
      </c>
      <c r="E124" s="278">
        <v>204.10000000000002</v>
      </c>
      <c r="F124" s="278">
        <v>202.8</v>
      </c>
      <c r="G124" s="278">
        <v>200.95000000000002</v>
      </c>
      <c r="H124" s="278">
        <v>207.25000000000003</v>
      </c>
      <c r="I124" s="278">
        <v>209.1</v>
      </c>
      <c r="J124" s="278">
        <v>210.40000000000003</v>
      </c>
      <c r="K124" s="276">
        <v>207.8</v>
      </c>
      <c r="L124" s="276">
        <v>204.65</v>
      </c>
      <c r="M124" s="276">
        <v>396.84395000000001</v>
      </c>
    </row>
    <row r="125" spans="1:13">
      <c r="A125" s="300">
        <v>116</v>
      </c>
      <c r="B125" s="276" t="s">
        <v>129</v>
      </c>
      <c r="C125" s="276">
        <v>258.10000000000002</v>
      </c>
      <c r="D125" s="278">
        <v>259.75</v>
      </c>
      <c r="E125" s="278">
        <v>254.5</v>
      </c>
      <c r="F125" s="278">
        <v>250.89999999999998</v>
      </c>
      <c r="G125" s="278">
        <v>245.64999999999998</v>
      </c>
      <c r="H125" s="278">
        <v>263.35000000000002</v>
      </c>
      <c r="I125" s="278">
        <v>268.60000000000002</v>
      </c>
      <c r="J125" s="278">
        <v>272.20000000000005</v>
      </c>
      <c r="K125" s="276">
        <v>265</v>
      </c>
      <c r="L125" s="276">
        <v>256.14999999999998</v>
      </c>
      <c r="M125" s="276">
        <v>66.051749999999998</v>
      </c>
    </row>
    <row r="126" spans="1:13">
      <c r="A126" s="300">
        <v>117</v>
      </c>
      <c r="B126" s="276" t="s">
        <v>263</v>
      </c>
      <c r="C126" s="276">
        <v>65.05</v>
      </c>
      <c r="D126" s="278">
        <v>65.75</v>
      </c>
      <c r="E126" s="278">
        <v>64.05</v>
      </c>
      <c r="F126" s="278">
        <v>63.05</v>
      </c>
      <c r="G126" s="278">
        <v>61.349999999999994</v>
      </c>
      <c r="H126" s="278">
        <v>66.75</v>
      </c>
      <c r="I126" s="278">
        <v>68.449999999999989</v>
      </c>
      <c r="J126" s="278">
        <v>69.45</v>
      </c>
      <c r="K126" s="276">
        <v>67.45</v>
      </c>
      <c r="L126" s="276">
        <v>64.75</v>
      </c>
      <c r="M126" s="276">
        <v>18.3644</v>
      </c>
    </row>
    <row r="127" spans="1:13">
      <c r="A127" s="300">
        <v>118</v>
      </c>
      <c r="B127" s="276" t="s">
        <v>130</v>
      </c>
      <c r="C127" s="276">
        <v>361.85</v>
      </c>
      <c r="D127" s="278">
        <v>363.06666666666666</v>
      </c>
      <c r="E127" s="278">
        <v>357.88333333333333</v>
      </c>
      <c r="F127" s="278">
        <v>353.91666666666669</v>
      </c>
      <c r="G127" s="278">
        <v>348.73333333333335</v>
      </c>
      <c r="H127" s="278">
        <v>367.0333333333333</v>
      </c>
      <c r="I127" s="278">
        <v>372.21666666666658</v>
      </c>
      <c r="J127" s="278">
        <v>376.18333333333328</v>
      </c>
      <c r="K127" s="276">
        <v>368.25</v>
      </c>
      <c r="L127" s="276">
        <v>359.1</v>
      </c>
      <c r="M127" s="276">
        <v>69.238479999999996</v>
      </c>
    </row>
    <row r="128" spans="1:13">
      <c r="A128" s="300">
        <v>119</v>
      </c>
      <c r="B128" s="276" t="s">
        <v>264</v>
      </c>
      <c r="C128" s="276">
        <v>842.1</v>
      </c>
      <c r="D128" s="278">
        <v>848.6</v>
      </c>
      <c r="E128" s="278">
        <v>833.40000000000009</v>
      </c>
      <c r="F128" s="278">
        <v>824.7</v>
      </c>
      <c r="G128" s="278">
        <v>809.50000000000011</v>
      </c>
      <c r="H128" s="278">
        <v>857.30000000000007</v>
      </c>
      <c r="I128" s="278">
        <v>872.50000000000011</v>
      </c>
      <c r="J128" s="278">
        <v>881.2</v>
      </c>
      <c r="K128" s="276">
        <v>863.8</v>
      </c>
      <c r="L128" s="276">
        <v>839.9</v>
      </c>
      <c r="M128" s="276">
        <v>3.13917</v>
      </c>
    </row>
    <row r="129" spans="1:13">
      <c r="A129" s="300">
        <v>120</v>
      </c>
      <c r="B129" s="276" t="s">
        <v>131</v>
      </c>
      <c r="C129" s="276">
        <v>2518.0500000000002</v>
      </c>
      <c r="D129" s="278">
        <v>2537.3833333333332</v>
      </c>
      <c r="E129" s="278">
        <v>2490.6666666666665</v>
      </c>
      <c r="F129" s="278">
        <v>2463.2833333333333</v>
      </c>
      <c r="G129" s="278">
        <v>2416.5666666666666</v>
      </c>
      <c r="H129" s="278">
        <v>2564.7666666666664</v>
      </c>
      <c r="I129" s="278">
        <v>2611.4833333333336</v>
      </c>
      <c r="J129" s="278">
        <v>2638.8666666666663</v>
      </c>
      <c r="K129" s="276">
        <v>2584.1</v>
      </c>
      <c r="L129" s="276">
        <v>2510</v>
      </c>
      <c r="M129" s="276">
        <v>5.6843199999999996</v>
      </c>
    </row>
    <row r="130" spans="1:13">
      <c r="A130" s="300">
        <v>121</v>
      </c>
      <c r="B130" s="276" t="s">
        <v>133</v>
      </c>
      <c r="C130" s="276">
        <v>1883.55</v>
      </c>
      <c r="D130" s="278">
        <v>1869.55</v>
      </c>
      <c r="E130" s="278">
        <v>1850.1</v>
      </c>
      <c r="F130" s="278">
        <v>1816.6499999999999</v>
      </c>
      <c r="G130" s="278">
        <v>1797.1999999999998</v>
      </c>
      <c r="H130" s="278">
        <v>1903</v>
      </c>
      <c r="I130" s="278">
        <v>1922.4500000000003</v>
      </c>
      <c r="J130" s="278">
        <v>1955.9</v>
      </c>
      <c r="K130" s="276">
        <v>1889</v>
      </c>
      <c r="L130" s="276">
        <v>1836.1</v>
      </c>
      <c r="M130" s="276">
        <v>43.706440000000001</v>
      </c>
    </row>
    <row r="131" spans="1:13">
      <c r="A131" s="300">
        <v>122</v>
      </c>
      <c r="B131" s="276" t="s">
        <v>134</v>
      </c>
      <c r="C131" s="276">
        <v>91.95</v>
      </c>
      <c r="D131" s="278">
        <v>91.899999999999991</v>
      </c>
      <c r="E131" s="278">
        <v>91.049999999999983</v>
      </c>
      <c r="F131" s="278">
        <v>90.149999999999991</v>
      </c>
      <c r="G131" s="278">
        <v>89.299999999999983</v>
      </c>
      <c r="H131" s="278">
        <v>92.799999999999983</v>
      </c>
      <c r="I131" s="278">
        <v>93.649999999999977</v>
      </c>
      <c r="J131" s="278">
        <v>94.549999999999983</v>
      </c>
      <c r="K131" s="276">
        <v>92.75</v>
      </c>
      <c r="L131" s="276">
        <v>91</v>
      </c>
      <c r="M131" s="276">
        <v>116.32386</v>
      </c>
    </row>
    <row r="132" spans="1:13">
      <c r="A132" s="300">
        <v>123</v>
      </c>
      <c r="B132" s="276" t="s">
        <v>358</v>
      </c>
      <c r="C132" s="276">
        <v>2183.5500000000002</v>
      </c>
      <c r="D132" s="278">
        <v>2200.85</v>
      </c>
      <c r="E132" s="278">
        <v>2152.6999999999998</v>
      </c>
      <c r="F132" s="278">
        <v>2121.85</v>
      </c>
      <c r="G132" s="278">
        <v>2073.6999999999998</v>
      </c>
      <c r="H132" s="278">
        <v>2231.6999999999998</v>
      </c>
      <c r="I132" s="278">
        <v>2279.8500000000004</v>
      </c>
      <c r="J132" s="278">
        <v>2310.6999999999998</v>
      </c>
      <c r="K132" s="276">
        <v>2249</v>
      </c>
      <c r="L132" s="276">
        <v>2170</v>
      </c>
      <c r="M132" s="276">
        <v>4.2963300000000002</v>
      </c>
    </row>
    <row r="133" spans="1:13">
      <c r="A133" s="300">
        <v>124</v>
      </c>
      <c r="B133" s="276" t="s">
        <v>135</v>
      </c>
      <c r="C133" s="276">
        <v>357.2</v>
      </c>
      <c r="D133" s="278">
        <v>356.40000000000003</v>
      </c>
      <c r="E133" s="278">
        <v>353.80000000000007</v>
      </c>
      <c r="F133" s="278">
        <v>350.40000000000003</v>
      </c>
      <c r="G133" s="278">
        <v>347.80000000000007</v>
      </c>
      <c r="H133" s="278">
        <v>359.80000000000007</v>
      </c>
      <c r="I133" s="278">
        <v>362.40000000000009</v>
      </c>
      <c r="J133" s="278">
        <v>365.80000000000007</v>
      </c>
      <c r="K133" s="276">
        <v>359</v>
      </c>
      <c r="L133" s="276">
        <v>353</v>
      </c>
      <c r="M133" s="276">
        <v>51.522840000000002</v>
      </c>
    </row>
    <row r="134" spans="1:13">
      <c r="A134" s="300">
        <v>125</v>
      </c>
      <c r="B134" s="276" t="s">
        <v>136</v>
      </c>
      <c r="C134" s="276">
        <v>1181</v>
      </c>
      <c r="D134" s="278">
        <v>1177.45</v>
      </c>
      <c r="E134" s="278">
        <v>1169.9000000000001</v>
      </c>
      <c r="F134" s="278">
        <v>1158.8</v>
      </c>
      <c r="G134" s="278">
        <v>1151.25</v>
      </c>
      <c r="H134" s="278">
        <v>1188.5500000000002</v>
      </c>
      <c r="I134" s="278">
        <v>1196.0999999999999</v>
      </c>
      <c r="J134" s="278">
        <v>1207.2000000000003</v>
      </c>
      <c r="K134" s="276">
        <v>1185</v>
      </c>
      <c r="L134" s="276">
        <v>1166.3499999999999</v>
      </c>
      <c r="M134" s="276">
        <v>43.045729999999999</v>
      </c>
    </row>
    <row r="135" spans="1:13">
      <c r="A135" s="300">
        <v>126</v>
      </c>
      <c r="B135" s="276" t="s">
        <v>266</v>
      </c>
      <c r="C135" s="276">
        <v>3265.85</v>
      </c>
      <c r="D135" s="278">
        <v>3280.3833333333332</v>
      </c>
      <c r="E135" s="278">
        <v>3240.8666666666663</v>
      </c>
      <c r="F135" s="278">
        <v>3215.8833333333332</v>
      </c>
      <c r="G135" s="278">
        <v>3176.3666666666663</v>
      </c>
      <c r="H135" s="278">
        <v>3305.3666666666663</v>
      </c>
      <c r="I135" s="278">
        <v>3344.8833333333328</v>
      </c>
      <c r="J135" s="278">
        <v>3369.8666666666663</v>
      </c>
      <c r="K135" s="276">
        <v>3319.9</v>
      </c>
      <c r="L135" s="276">
        <v>3255.4</v>
      </c>
      <c r="M135" s="276">
        <v>1.42608</v>
      </c>
    </row>
    <row r="136" spans="1:13">
      <c r="A136" s="300">
        <v>127</v>
      </c>
      <c r="B136" s="276" t="s">
        <v>265</v>
      </c>
      <c r="C136" s="276">
        <v>1840.15</v>
      </c>
      <c r="D136" s="278">
        <v>1833.6833333333334</v>
      </c>
      <c r="E136" s="278">
        <v>1819.3666666666668</v>
      </c>
      <c r="F136" s="278">
        <v>1798.5833333333335</v>
      </c>
      <c r="G136" s="278">
        <v>1784.2666666666669</v>
      </c>
      <c r="H136" s="278">
        <v>1854.4666666666667</v>
      </c>
      <c r="I136" s="278">
        <v>1868.7833333333333</v>
      </c>
      <c r="J136" s="278">
        <v>1889.5666666666666</v>
      </c>
      <c r="K136" s="276">
        <v>1848</v>
      </c>
      <c r="L136" s="276">
        <v>1812.9</v>
      </c>
      <c r="M136" s="276">
        <v>1.21946</v>
      </c>
    </row>
    <row r="137" spans="1:13">
      <c r="A137" s="300">
        <v>128</v>
      </c>
      <c r="B137" s="276" t="s">
        <v>137</v>
      </c>
      <c r="C137" s="276">
        <v>950.6</v>
      </c>
      <c r="D137" s="278">
        <v>951.81666666666661</v>
      </c>
      <c r="E137" s="278">
        <v>942.88333333333321</v>
      </c>
      <c r="F137" s="278">
        <v>935.16666666666663</v>
      </c>
      <c r="G137" s="278">
        <v>926.23333333333323</v>
      </c>
      <c r="H137" s="278">
        <v>959.53333333333319</v>
      </c>
      <c r="I137" s="278">
        <v>968.46666666666658</v>
      </c>
      <c r="J137" s="278">
        <v>976.18333333333317</v>
      </c>
      <c r="K137" s="276">
        <v>960.75</v>
      </c>
      <c r="L137" s="276">
        <v>944.1</v>
      </c>
      <c r="M137" s="276">
        <v>24.465219999999999</v>
      </c>
    </row>
    <row r="138" spans="1:13">
      <c r="A138" s="300">
        <v>129</v>
      </c>
      <c r="B138" s="276" t="s">
        <v>138</v>
      </c>
      <c r="C138" s="276">
        <v>755</v>
      </c>
      <c r="D138" s="278">
        <v>756.05000000000007</v>
      </c>
      <c r="E138" s="278">
        <v>749.15000000000009</v>
      </c>
      <c r="F138" s="278">
        <v>743.30000000000007</v>
      </c>
      <c r="G138" s="278">
        <v>736.40000000000009</v>
      </c>
      <c r="H138" s="278">
        <v>761.90000000000009</v>
      </c>
      <c r="I138" s="278">
        <v>768.8</v>
      </c>
      <c r="J138" s="278">
        <v>774.65000000000009</v>
      </c>
      <c r="K138" s="276">
        <v>762.95</v>
      </c>
      <c r="L138" s="276">
        <v>750.2</v>
      </c>
      <c r="M138" s="276">
        <v>32.139749999999999</v>
      </c>
    </row>
    <row r="139" spans="1:13">
      <c r="A139" s="300">
        <v>130</v>
      </c>
      <c r="B139" s="276" t="s">
        <v>139</v>
      </c>
      <c r="C139" s="276">
        <v>176.05</v>
      </c>
      <c r="D139" s="278">
        <v>176.20000000000002</v>
      </c>
      <c r="E139" s="278">
        <v>174.10000000000002</v>
      </c>
      <c r="F139" s="278">
        <v>172.15</v>
      </c>
      <c r="G139" s="278">
        <v>170.05</v>
      </c>
      <c r="H139" s="278">
        <v>178.15000000000003</v>
      </c>
      <c r="I139" s="278">
        <v>180.25</v>
      </c>
      <c r="J139" s="278">
        <v>182.20000000000005</v>
      </c>
      <c r="K139" s="276">
        <v>178.3</v>
      </c>
      <c r="L139" s="276">
        <v>174.25</v>
      </c>
      <c r="M139" s="276">
        <v>113.65027000000001</v>
      </c>
    </row>
    <row r="140" spans="1:13">
      <c r="A140" s="300">
        <v>131</v>
      </c>
      <c r="B140" s="276" t="s">
        <v>140</v>
      </c>
      <c r="C140" s="276">
        <v>173.6</v>
      </c>
      <c r="D140" s="278">
        <v>174.7166666666667</v>
      </c>
      <c r="E140" s="278">
        <v>171.93333333333339</v>
      </c>
      <c r="F140" s="278">
        <v>170.26666666666671</v>
      </c>
      <c r="G140" s="278">
        <v>167.48333333333341</v>
      </c>
      <c r="H140" s="278">
        <v>176.38333333333338</v>
      </c>
      <c r="I140" s="278">
        <v>179.16666666666669</v>
      </c>
      <c r="J140" s="278">
        <v>180.83333333333337</v>
      </c>
      <c r="K140" s="276">
        <v>177.5</v>
      </c>
      <c r="L140" s="276">
        <v>173.05</v>
      </c>
      <c r="M140" s="276">
        <v>31.092549999999999</v>
      </c>
    </row>
    <row r="141" spans="1:13">
      <c r="A141" s="300">
        <v>132</v>
      </c>
      <c r="B141" s="276" t="s">
        <v>141</v>
      </c>
      <c r="C141" s="276">
        <v>398.4</v>
      </c>
      <c r="D141" s="278">
        <v>398.01666666666665</v>
      </c>
      <c r="E141" s="278">
        <v>395.38333333333333</v>
      </c>
      <c r="F141" s="278">
        <v>392.36666666666667</v>
      </c>
      <c r="G141" s="278">
        <v>389.73333333333335</v>
      </c>
      <c r="H141" s="278">
        <v>401.0333333333333</v>
      </c>
      <c r="I141" s="278">
        <v>403.66666666666663</v>
      </c>
      <c r="J141" s="278">
        <v>406.68333333333328</v>
      </c>
      <c r="K141" s="276">
        <v>400.65</v>
      </c>
      <c r="L141" s="276">
        <v>395</v>
      </c>
      <c r="M141" s="276">
        <v>19.07357</v>
      </c>
    </row>
    <row r="142" spans="1:13">
      <c r="A142" s="300">
        <v>133</v>
      </c>
      <c r="B142" s="276" t="s">
        <v>142</v>
      </c>
      <c r="C142" s="276">
        <v>7709.25</v>
      </c>
      <c r="D142" s="278">
        <v>7733.7333333333336</v>
      </c>
      <c r="E142" s="278">
        <v>7667.5166666666673</v>
      </c>
      <c r="F142" s="278">
        <v>7625.7833333333338</v>
      </c>
      <c r="G142" s="278">
        <v>7559.5666666666675</v>
      </c>
      <c r="H142" s="278">
        <v>7775.4666666666672</v>
      </c>
      <c r="I142" s="278">
        <v>7841.6833333333343</v>
      </c>
      <c r="J142" s="278">
        <v>7883.416666666667</v>
      </c>
      <c r="K142" s="276">
        <v>7799.95</v>
      </c>
      <c r="L142" s="276">
        <v>7692</v>
      </c>
      <c r="M142" s="276">
        <v>8.2276000000000007</v>
      </c>
    </row>
    <row r="143" spans="1:13">
      <c r="A143" s="300">
        <v>134</v>
      </c>
      <c r="B143" s="276" t="s">
        <v>143</v>
      </c>
      <c r="C143" s="276">
        <v>583.79999999999995</v>
      </c>
      <c r="D143" s="278">
        <v>586.21666666666658</v>
      </c>
      <c r="E143" s="278">
        <v>579.88333333333321</v>
      </c>
      <c r="F143" s="278">
        <v>575.96666666666658</v>
      </c>
      <c r="G143" s="278">
        <v>569.63333333333321</v>
      </c>
      <c r="H143" s="278">
        <v>590.13333333333321</v>
      </c>
      <c r="I143" s="278">
        <v>596.46666666666647</v>
      </c>
      <c r="J143" s="278">
        <v>600.38333333333321</v>
      </c>
      <c r="K143" s="276">
        <v>592.54999999999995</v>
      </c>
      <c r="L143" s="276">
        <v>582.29999999999995</v>
      </c>
      <c r="M143" s="276">
        <v>13.6904</v>
      </c>
    </row>
    <row r="144" spans="1:13">
      <c r="A144" s="300">
        <v>135</v>
      </c>
      <c r="B144" s="276" t="s">
        <v>144</v>
      </c>
      <c r="C144" s="276">
        <v>635.65</v>
      </c>
      <c r="D144" s="278">
        <v>636.55000000000007</v>
      </c>
      <c r="E144" s="278">
        <v>633.10000000000014</v>
      </c>
      <c r="F144" s="278">
        <v>630.55000000000007</v>
      </c>
      <c r="G144" s="278">
        <v>627.10000000000014</v>
      </c>
      <c r="H144" s="278">
        <v>639.10000000000014</v>
      </c>
      <c r="I144" s="278">
        <v>642.55000000000018</v>
      </c>
      <c r="J144" s="278">
        <v>645.10000000000014</v>
      </c>
      <c r="K144" s="276">
        <v>640</v>
      </c>
      <c r="L144" s="276">
        <v>634</v>
      </c>
      <c r="M144" s="276">
        <v>11.447340000000001</v>
      </c>
    </row>
    <row r="145" spans="1:13">
      <c r="A145" s="300">
        <v>136</v>
      </c>
      <c r="B145" s="276" t="s">
        <v>145</v>
      </c>
      <c r="C145" s="276">
        <v>1038.3499999999999</v>
      </c>
      <c r="D145" s="278">
        <v>1044.7833333333331</v>
      </c>
      <c r="E145" s="278">
        <v>1026.7666666666662</v>
      </c>
      <c r="F145" s="278">
        <v>1015.1833333333332</v>
      </c>
      <c r="G145" s="278">
        <v>997.16666666666629</v>
      </c>
      <c r="H145" s="278">
        <v>1056.3666666666661</v>
      </c>
      <c r="I145" s="278">
        <v>1074.383333333333</v>
      </c>
      <c r="J145" s="278">
        <v>1085.966666666666</v>
      </c>
      <c r="K145" s="276">
        <v>1062.8</v>
      </c>
      <c r="L145" s="276">
        <v>1033.2</v>
      </c>
      <c r="M145" s="276">
        <v>11.919980000000001</v>
      </c>
    </row>
    <row r="146" spans="1:13">
      <c r="A146" s="300">
        <v>137</v>
      </c>
      <c r="B146" s="276" t="s">
        <v>146</v>
      </c>
      <c r="C146" s="276">
        <v>1456</v>
      </c>
      <c r="D146" s="278">
        <v>1459.4333333333334</v>
      </c>
      <c r="E146" s="278">
        <v>1446.8666666666668</v>
      </c>
      <c r="F146" s="278">
        <v>1437.7333333333333</v>
      </c>
      <c r="G146" s="278">
        <v>1425.1666666666667</v>
      </c>
      <c r="H146" s="278">
        <v>1468.5666666666668</v>
      </c>
      <c r="I146" s="278">
        <v>1481.1333333333334</v>
      </c>
      <c r="J146" s="278">
        <v>1490.2666666666669</v>
      </c>
      <c r="K146" s="276">
        <v>1472</v>
      </c>
      <c r="L146" s="276">
        <v>1450.3</v>
      </c>
      <c r="M146" s="276">
        <v>8.1397700000000004</v>
      </c>
    </row>
    <row r="147" spans="1:13">
      <c r="A147" s="300">
        <v>138</v>
      </c>
      <c r="B147" s="276" t="s">
        <v>147</v>
      </c>
      <c r="C147" s="276">
        <v>157.69999999999999</v>
      </c>
      <c r="D147" s="278">
        <v>158.65</v>
      </c>
      <c r="E147" s="278">
        <v>156.10000000000002</v>
      </c>
      <c r="F147" s="278">
        <v>154.50000000000003</v>
      </c>
      <c r="G147" s="278">
        <v>151.95000000000005</v>
      </c>
      <c r="H147" s="278">
        <v>160.25</v>
      </c>
      <c r="I147" s="278">
        <v>162.80000000000001</v>
      </c>
      <c r="J147" s="278">
        <v>164.39999999999998</v>
      </c>
      <c r="K147" s="276">
        <v>161.19999999999999</v>
      </c>
      <c r="L147" s="276">
        <v>157.05000000000001</v>
      </c>
      <c r="M147" s="276">
        <v>101.90212</v>
      </c>
    </row>
    <row r="148" spans="1:13">
      <c r="A148" s="300">
        <v>139</v>
      </c>
      <c r="B148" s="276" t="s">
        <v>268</v>
      </c>
      <c r="C148" s="276">
        <v>1315.95</v>
      </c>
      <c r="D148" s="278">
        <v>1318.3999999999999</v>
      </c>
      <c r="E148" s="278">
        <v>1307.0999999999997</v>
      </c>
      <c r="F148" s="278">
        <v>1298.2499999999998</v>
      </c>
      <c r="G148" s="278">
        <v>1286.9499999999996</v>
      </c>
      <c r="H148" s="278">
        <v>1327.2499999999998</v>
      </c>
      <c r="I148" s="278">
        <v>1338.55</v>
      </c>
      <c r="J148" s="278">
        <v>1347.3999999999999</v>
      </c>
      <c r="K148" s="276">
        <v>1329.7</v>
      </c>
      <c r="L148" s="276">
        <v>1309.55</v>
      </c>
      <c r="M148" s="276">
        <v>3.6373500000000001</v>
      </c>
    </row>
    <row r="149" spans="1:13">
      <c r="A149" s="300">
        <v>140</v>
      </c>
      <c r="B149" s="276" t="s">
        <v>148</v>
      </c>
      <c r="C149" s="276">
        <v>78371.3</v>
      </c>
      <c r="D149" s="278">
        <v>78657.383333333346</v>
      </c>
      <c r="E149" s="278">
        <v>77713.966666666689</v>
      </c>
      <c r="F149" s="278">
        <v>77056.633333333346</v>
      </c>
      <c r="G149" s="278">
        <v>76113.216666666689</v>
      </c>
      <c r="H149" s="278">
        <v>79314.716666666689</v>
      </c>
      <c r="I149" s="278">
        <v>80258.133333333346</v>
      </c>
      <c r="J149" s="278">
        <v>80915.466666666689</v>
      </c>
      <c r="K149" s="276">
        <v>79600.800000000003</v>
      </c>
      <c r="L149" s="276">
        <v>78000.05</v>
      </c>
      <c r="M149" s="276">
        <v>0.18683</v>
      </c>
    </row>
    <row r="150" spans="1:13">
      <c r="A150" s="300">
        <v>141</v>
      </c>
      <c r="B150" s="276" t="s">
        <v>267</v>
      </c>
      <c r="C150" s="276">
        <v>34.9</v>
      </c>
      <c r="D150" s="278">
        <v>35.333333333333336</v>
      </c>
      <c r="E150" s="278">
        <v>34.31666666666667</v>
      </c>
      <c r="F150" s="278">
        <v>33.733333333333334</v>
      </c>
      <c r="G150" s="278">
        <v>32.716666666666669</v>
      </c>
      <c r="H150" s="278">
        <v>35.916666666666671</v>
      </c>
      <c r="I150" s="278">
        <v>36.933333333333337</v>
      </c>
      <c r="J150" s="278">
        <v>37.516666666666673</v>
      </c>
      <c r="K150" s="276">
        <v>36.35</v>
      </c>
      <c r="L150" s="276">
        <v>34.75</v>
      </c>
      <c r="M150" s="276">
        <v>34.40352</v>
      </c>
    </row>
    <row r="151" spans="1:13">
      <c r="A151" s="300">
        <v>142</v>
      </c>
      <c r="B151" s="276" t="s">
        <v>149</v>
      </c>
      <c r="C151" s="276">
        <v>1190.45</v>
      </c>
      <c r="D151" s="278">
        <v>1193.05</v>
      </c>
      <c r="E151" s="278">
        <v>1182.3999999999999</v>
      </c>
      <c r="F151" s="278">
        <v>1174.3499999999999</v>
      </c>
      <c r="G151" s="278">
        <v>1163.6999999999998</v>
      </c>
      <c r="H151" s="278">
        <v>1201.0999999999999</v>
      </c>
      <c r="I151" s="278">
        <v>1211.75</v>
      </c>
      <c r="J151" s="278">
        <v>1219.8</v>
      </c>
      <c r="K151" s="276">
        <v>1203.7</v>
      </c>
      <c r="L151" s="276">
        <v>1185</v>
      </c>
      <c r="M151" s="276">
        <v>13.58506</v>
      </c>
    </row>
    <row r="152" spans="1:13">
      <c r="A152" s="300">
        <v>143</v>
      </c>
      <c r="B152" s="276" t="s">
        <v>3161</v>
      </c>
      <c r="C152" s="276">
        <v>301.95</v>
      </c>
      <c r="D152" s="278">
        <v>302.84999999999997</v>
      </c>
      <c r="E152" s="278">
        <v>298.79999999999995</v>
      </c>
      <c r="F152" s="278">
        <v>295.64999999999998</v>
      </c>
      <c r="G152" s="278">
        <v>291.59999999999997</v>
      </c>
      <c r="H152" s="278">
        <v>305.99999999999994</v>
      </c>
      <c r="I152" s="278">
        <v>310.05</v>
      </c>
      <c r="J152" s="278">
        <v>313.19999999999993</v>
      </c>
      <c r="K152" s="276">
        <v>306.89999999999998</v>
      </c>
      <c r="L152" s="276">
        <v>299.7</v>
      </c>
      <c r="M152" s="276">
        <v>11.98817</v>
      </c>
    </row>
    <row r="153" spans="1:13">
      <c r="A153" s="300">
        <v>144</v>
      </c>
      <c r="B153" s="276" t="s">
        <v>269</v>
      </c>
      <c r="C153" s="276">
        <v>971.25</v>
      </c>
      <c r="D153" s="278">
        <v>970.65</v>
      </c>
      <c r="E153" s="278">
        <v>958.69999999999993</v>
      </c>
      <c r="F153" s="278">
        <v>946.15</v>
      </c>
      <c r="G153" s="278">
        <v>934.19999999999993</v>
      </c>
      <c r="H153" s="278">
        <v>983.19999999999993</v>
      </c>
      <c r="I153" s="278">
        <v>995.15</v>
      </c>
      <c r="J153" s="278">
        <v>1007.6999999999999</v>
      </c>
      <c r="K153" s="276">
        <v>982.6</v>
      </c>
      <c r="L153" s="276">
        <v>958.1</v>
      </c>
      <c r="M153" s="276">
        <v>4.4217500000000003</v>
      </c>
    </row>
    <row r="154" spans="1:13">
      <c r="A154" s="300">
        <v>145</v>
      </c>
      <c r="B154" s="276" t="s">
        <v>150</v>
      </c>
      <c r="C154" s="276">
        <v>42.1</v>
      </c>
      <c r="D154" s="278">
        <v>42.400000000000006</v>
      </c>
      <c r="E154" s="278">
        <v>41.600000000000009</v>
      </c>
      <c r="F154" s="278">
        <v>41.1</v>
      </c>
      <c r="G154" s="278">
        <v>40.300000000000004</v>
      </c>
      <c r="H154" s="278">
        <v>42.900000000000013</v>
      </c>
      <c r="I154" s="278">
        <v>43.70000000000001</v>
      </c>
      <c r="J154" s="278">
        <v>44.200000000000017</v>
      </c>
      <c r="K154" s="276">
        <v>43.2</v>
      </c>
      <c r="L154" s="276">
        <v>41.9</v>
      </c>
      <c r="M154" s="276">
        <v>151.39743000000001</v>
      </c>
    </row>
    <row r="155" spans="1:13">
      <c r="A155" s="300">
        <v>146</v>
      </c>
      <c r="B155" s="276" t="s">
        <v>261</v>
      </c>
      <c r="C155" s="276">
        <v>4383.3500000000004</v>
      </c>
      <c r="D155" s="278">
        <v>4369.7833333333338</v>
      </c>
      <c r="E155" s="278">
        <v>4302.5666666666675</v>
      </c>
      <c r="F155" s="278">
        <v>4221.7833333333338</v>
      </c>
      <c r="G155" s="278">
        <v>4154.5666666666675</v>
      </c>
      <c r="H155" s="278">
        <v>4450.5666666666675</v>
      </c>
      <c r="I155" s="278">
        <v>4517.7833333333328</v>
      </c>
      <c r="J155" s="278">
        <v>4598.5666666666675</v>
      </c>
      <c r="K155" s="276">
        <v>4437</v>
      </c>
      <c r="L155" s="276">
        <v>4289</v>
      </c>
      <c r="M155" s="276">
        <v>6.1806599999999996</v>
      </c>
    </row>
    <row r="156" spans="1:13">
      <c r="A156" s="300">
        <v>147</v>
      </c>
      <c r="B156" s="276" t="s">
        <v>153</v>
      </c>
      <c r="C156" s="276">
        <v>17569.150000000001</v>
      </c>
      <c r="D156" s="278">
        <v>17564.000000000004</v>
      </c>
      <c r="E156" s="278">
        <v>17486.300000000007</v>
      </c>
      <c r="F156" s="278">
        <v>17403.450000000004</v>
      </c>
      <c r="G156" s="278">
        <v>17325.750000000007</v>
      </c>
      <c r="H156" s="278">
        <v>17646.850000000006</v>
      </c>
      <c r="I156" s="278">
        <v>17724.550000000003</v>
      </c>
      <c r="J156" s="278">
        <v>17807.400000000005</v>
      </c>
      <c r="K156" s="276">
        <v>17641.7</v>
      </c>
      <c r="L156" s="276">
        <v>17481.150000000001</v>
      </c>
      <c r="M156" s="276">
        <v>0.89502999999999999</v>
      </c>
    </row>
    <row r="157" spans="1:13">
      <c r="A157" s="300">
        <v>148</v>
      </c>
      <c r="B157" s="276" t="s">
        <v>270</v>
      </c>
      <c r="C157" s="276">
        <v>22.35</v>
      </c>
      <c r="D157" s="278">
        <v>22.416666666666668</v>
      </c>
      <c r="E157" s="278">
        <v>22.183333333333337</v>
      </c>
      <c r="F157" s="278">
        <v>22.016666666666669</v>
      </c>
      <c r="G157" s="278">
        <v>21.783333333333339</v>
      </c>
      <c r="H157" s="278">
        <v>22.583333333333336</v>
      </c>
      <c r="I157" s="278">
        <v>22.816666666666663</v>
      </c>
      <c r="J157" s="278">
        <v>22.983333333333334</v>
      </c>
      <c r="K157" s="276">
        <v>22.65</v>
      </c>
      <c r="L157" s="276">
        <v>22.25</v>
      </c>
      <c r="M157" s="276">
        <v>49.780290000000001</v>
      </c>
    </row>
    <row r="158" spans="1:13">
      <c r="A158" s="300">
        <v>149</v>
      </c>
      <c r="B158" s="276" t="s">
        <v>155</v>
      </c>
      <c r="C158" s="276">
        <v>107.05</v>
      </c>
      <c r="D158" s="278">
        <v>107.73333333333333</v>
      </c>
      <c r="E158" s="278">
        <v>106.11666666666667</v>
      </c>
      <c r="F158" s="278">
        <v>105.18333333333334</v>
      </c>
      <c r="G158" s="278">
        <v>103.56666666666668</v>
      </c>
      <c r="H158" s="278">
        <v>108.66666666666667</v>
      </c>
      <c r="I158" s="278">
        <v>110.28333333333332</v>
      </c>
      <c r="J158" s="278">
        <v>111.21666666666667</v>
      </c>
      <c r="K158" s="276">
        <v>109.35</v>
      </c>
      <c r="L158" s="276">
        <v>106.8</v>
      </c>
      <c r="M158" s="276">
        <v>53.606729999999999</v>
      </c>
    </row>
    <row r="159" spans="1:13">
      <c r="A159" s="300">
        <v>150</v>
      </c>
      <c r="B159" s="276" t="s">
        <v>156</v>
      </c>
      <c r="C159" s="276">
        <v>98.3</v>
      </c>
      <c r="D159" s="278">
        <v>98.7</v>
      </c>
      <c r="E159" s="278">
        <v>97.5</v>
      </c>
      <c r="F159" s="278">
        <v>96.7</v>
      </c>
      <c r="G159" s="278">
        <v>95.5</v>
      </c>
      <c r="H159" s="278">
        <v>99.5</v>
      </c>
      <c r="I159" s="278">
        <v>100.70000000000002</v>
      </c>
      <c r="J159" s="278">
        <v>101.5</v>
      </c>
      <c r="K159" s="276">
        <v>99.9</v>
      </c>
      <c r="L159" s="276">
        <v>97.9</v>
      </c>
      <c r="M159" s="276">
        <v>240.61383000000001</v>
      </c>
    </row>
    <row r="160" spans="1:13">
      <c r="A160" s="300">
        <v>151</v>
      </c>
      <c r="B160" s="276" t="s">
        <v>271</v>
      </c>
      <c r="C160" s="276">
        <v>533.20000000000005</v>
      </c>
      <c r="D160" s="278">
        <v>527.43333333333328</v>
      </c>
      <c r="E160" s="278">
        <v>517.96666666666658</v>
      </c>
      <c r="F160" s="278">
        <v>502.73333333333335</v>
      </c>
      <c r="G160" s="278">
        <v>493.26666666666665</v>
      </c>
      <c r="H160" s="278">
        <v>542.66666666666652</v>
      </c>
      <c r="I160" s="278">
        <v>552.13333333333321</v>
      </c>
      <c r="J160" s="278">
        <v>567.36666666666645</v>
      </c>
      <c r="K160" s="276">
        <v>536.9</v>
      </c>
      <c r="L160" s="276">
        <v>512.20000000000005</v>
      </c>
      <c r="M160" s="276">
        <v>5.7202900000000003</v>
      </c>
    </row>
    <row r="161" spans="1:13">
      <c r="A161" s="300">
        <v>152</v>
      </c>
      <c r="B161" s="276" t="s">
        <v>272</v>
      </c>
      <c r="C161" s="276">
        <v>3159.1</v>
      </c>
      <c r="D161" s="278">
        <v>3159.0166666666664</v>
      </c>
      <c r="E161" s="278">
        <v>3127.9833333333327</v>
      </c>
      <c r="F161" s="278">
        <v>3096.8666666666663</v>
      </c>
      <c r="G161" s="278">
        <v>3065.8333333333326</v>
      </c>
      <c r="H161" s="278">
        <v>3190.1333333333328</v>
      </c>
      <c r="I161" s="278">
        <v>3221.1666666666665</v>
      </c>
      <c r="J161" s="278">
        <v>3252.2833333333328</v>
      </c>
      <c r="K161" s="276">
        <v>3190.05</v>
      </c>
      <c r="L161" s="276">
        <v>3127.9</v>
      </c>
      <c r="M161" s="276">
        <v>1.3025100000000001</v>
      </c>
    </row>
    <row r="162" spans="1:13">
      <c r="A162" s="300">
        <v>153</v>
      </c>
      <c r="B162" s="276" t="s">
        <v>157</v>
      </c>
      <c r="C162" s="276">
        <v>104.95</v>
      </c>
      <c r="D162" s="278">
        <v>105.84999999999998</v>
      </c>
      <c r="E162" s="278">
        <v>103.69999999999996</v>
      </c>
      <c r="F162" s="278">
        <v>102.44999999999997</v>
      </c>
      <c r="G162" s="278">
        <v>100.29999999999995</v>
      </c>
      <c r="H162" s="278">
        <v>107.09999999999997</v>
      </c>
      <c r="I162" s="278">
        <v>109.24999999999997</v>
      </c>
      <c r="J162" s="278">
        <v>110.49999999999997</v>
      </c>
      <c r="K162" s="276">
        <v>108</v>
      </c>
      <c r="L162" s="276">
        <v>104.6</v>
      </c>
      <c r="M162" s="276">
        <v>11.48368</v>
      </c>
    </row>
    <row r="163" spans="1:13">
      <c r="A163" s="300">
        <v>154</v>
      </c>
      <c r="B163" s="276" t="s">
        <v>158</v>
      </c>
      <c r="C163" s="276">
        <v>91.2</v>
      </c>
      <c r="D163" s="278">
        <v>91.65000000000002</v>
      </c>
      <c r="E163" s="278">
        <v>90.450000000000045</v>
      </c>
      <c r="F163" s="278">
        <v>89.700000000000031</v>
      </c>
      <c r="G163" s="278">
        <v>88.500000000000057</v>
      </c>
      <c r="H163" s="278">
        <v>92.400000000000034</v>
      </c>
      <c r="I163" s="278">
        <v>93.6</v>
      </c>
      <c r="J163" s="278">
        <v>94.350000000000023</v>
      </c>
      <c r="K163" s="276">
        <v>92.85</v>
      </c>
      <c r="L163" s="276">
        <v>90.9</v>
      </c>
      <c r="M163" s="276">
        <v>257.63702000000001</v>
      </c>
    </row>
    <row r="164" spans="1:13">
      <c r="A164" s="300">
        <v>155</v>
      </c>
      <c r="B164" s="276" t="s">
        <v>159</v>
      </c>
      <c r="C164" s="276">
        <v>24278.2</v>
      </c>
      <c r="D164" s="278">
        <v>24299.483333333334</v>
      </c>
      <c r="E164" s="278">
        <v>24098.966666666667</v>
      </c>
      <c r="F164" s="278">
        <v>23919.733333333334</v>
      </c>
      <c r="G164" s="278">
        <v>23719.216666666667</v>
      </c>
      <c r="H164" s="278">
        <v>24478.716666666667</v>
      </c>
      <c r="I164" s="278">
        <v>24679.233333333337</v>
      </c>
      <c r="J164" s="278">
        <v>24858.466666666667</v>
      </c>
      <c r="K164" s="276">
        <v>24500</v>
      </c>
      <c r="L164" s="276">
        <v>24120.25</v>
      </c>
      <c r="M164" s="276">
        <v>0.31086000000000003</v>
      </c>
    </row>
    <row r="165" spans="1:13">
      <c r="A165" s="300">
        <v>156</v>
      </c>
      <c r="B165" s="276" t="s">
        <v>160</v>
      </c>
      <c r="C165" s="276">
        <v>1466.2</v>
      </c>
      <c r="D165" s="278">
        <v>1473.6833333333332</v>
      </c>
      <c r="E165" s="278">
        <v>1453.6166666666663</v>
      </c>
      <c r="F165" s="278">
        <v>1441.0333333333331</v>
      </c>
      <c r="G165" s="278">
        <v>1420.9666666666662</v>
      </c>
      <c r="H165" s="278">
        <v>1486.2666666666664</v>
      </c>
      <c r="I165" s="278">
        <v>1506.3333333333335</v>
      </c>
      <c r="J165" s="278">
        <v>1518.9166666666665</v>
      </c>
      <c r="K165" s="276">
        <v>1493.75</v>
      </c>
      <c r="L165" s="276">
        <v>1461.1</v>
      </c>
      <c r="M165" s="276">
        <v>8.5867500000000003</v>
      </c>
    </row>
    <row r="166" spans="1:13">
      <c r="A166" s="300">
        <v>157</v>
      </c>
      <c r="B166" s="276" t="s">
        <v>161</v>
      </c>
      <c r="C166" s="276">
        <v>257.7</v>
      </c>
      <c r="D166" s="278">
        <v>260.21666666666664</v>
      </c>
      <c r="E166" s="278">
        <v>254.5333333333333</v>
      </c>
      <c r="F166" s="278">
        <v>251.36666666666667</v>
      </c>
      <c r="G166" s="278">
        <v>245.68333333333334</v>
      </c>
      <c r="H166" s="278">
        <v>263.38333333333327</v>
      </c>
      <c r="I166" s="278">
        <v>269.06666666666655</v>
      </c>
      <c r="J166" s="278">
        <v>272.23333333333323</v>
      </c>
      <c r="K166" s="276">
        <v>265.89999999999998</v>
      </c>
      <c r="L166" s="276">
        <v>257.05</v>
      </c>
      <c r="M166" s="276">
        <v>44.24118</v>
      </c>
    </row>
    <row r="167" spans="1:13">
      <c r="A167" s="300">
        <v>158</v>
      </c>
      <c r="B167" s="276" t="s">
        <v>162</v>
      </c>
      <c r="C167" s="276">
        <v>118.4</v>
      </c>
      <c r="D167" s="278">
        <v>119.16666666666667</v>
      </c>
      <c r="E167" s="278">
        <v>115.48333333333335</v>
      </c>
      <c r="F167" s="278">
        <v>112.56666666666668</v>
      </c>
      <c r="G167" s="278">
        <v>108.88333333333335</v>
      </c>
      <c r="H167" s="278">
        <v>122.08333333333334</v>
      </c>
      <c r="I167" s="278">
        <v>125.76666666666665</v>
      </c>
      <c r="J167" s="278">
        <v>128.68333333333334</v>
      </c>
      <c r="K167" s="276">
        <v>122.85</v>
      </c>
      <c r="L167" s="276">
        <v>116.25</v>
      </c>
      <c r="M167" s="276">
        <v>169.76245</v>
      </c>
    </row>
    <row r="168" spans="1:13">
      <c r="A168" s="300">
        <v>159</v>
      </c>
      <c r="B168" s="276" t="s">
        <v>275</v>
      </c>
      <c r="C168" s="276">
        <v>5314.85</v>
      </c>
      <c r="D168" s="278">
        <v>5341.25</v>
      </c>
      <c r="E168" s="278">
        <v>5254.6</v>
      </c>
      <c r="F168" s="278">
        <v>5194.3500000000004</v>
      </c>
      <c r="G168" s="278">
        <v>5107.7000000000007</v>
      </c>
      <c r="H168" s="278">
        <v>5401.5</v>
      </c>
      <c r="I168" s="278">
        <v>5488.15</v>
      </c>
      <c r="J168" s="278">
        <v>5548.4</v>
      </c>
      <c r="K168" s="276">
        <v>5427.9</v>
      </c>
      <c r="L168" s="276">
        <v>5281</v>
      </c>
      <c r="M168" s="276">
        <v>2.5228899999999999</v>
      </c>
    </row>
    <row r="169" spans="1:13">
      <c r="A169" s="300">
        <v>160</v>
      </c>
      <c r="B169" s="276" t="s">
        <v>277</v>
      </c>
      <c r="C169" s="276">
        <v>10901.2</v>
      </c>
      <c r="D169" s="278">
        <v>10921.433333333334</v>
      </c>
      <c r="E169" s="278">
        <v>10849.766666666668</v>
      </c>
      <c r="F169" s="278">
        <v>10798.333333333334</v>
      </c>
      <c r="G169" s="278">
        <v>10726.666666666668</v>
      </c>
      <c r="H169" s="278">
        <v>10972.866666666669</v>
      </c>
      <c r="I169" s="278">
        <v>11044.533333333333</v>
      </c>
      <c r="J169" s="278">
        <v>11095.966666666669</v>
      </c>
      <c r="K169" s="276">
        <v>10993.1</v>
      </c>
      <c r="L169" s="276">
        <v>10870</v>
      </c>
      <c r="M169" s="276">
        <v>4.1050000000000003E-2</v>
      </c>
    </row>
    <row r="170" spans="1:13">
      <c r="A170" s="300">
        <v>161</v>
      </c>
      <c r="B170" s="276" t="s">
        <v>163</v>
      </c>
      <c r="C170" s="276">
        <v>1620.55</v>
      </c>
      <c r="D170" s="278">
        <v>1621.8666666666668</v>
      </c>
      <c r="E170" s="278">
        <v>1613.7333333333336</v>
      </c>
      <c r="F170" s="278">
        <v>1606.9166666666667</v>
      </c>
      <c r="G170" s="278">
        <v>1598.7833333333335</v>
      </c>
      <c r="H170" s="278">
        <v>1628.6833333333336</v>
      </c>
      <c r="I170" s="278">
        <v>1636.8166666666668</v>
      </c>
      <c r="J170" s="278">
        <v>1643.6333333333337</v>
      </c>
      <c r="K170" s="276">
        <v>1630</v>
      </c>
      <c r="L170" s="276">
        <v>1615.05</v>
      </c>
      <c r="M170" s="276">
        <v>4.1334200000000001</v>
      </c>
    </row>
    <row r="171" spans="1:13">
      <c r="A171" s="300">
        <v>162</v>
      </c>
      <c r="B171" s="276" t="s">
        <v>273</v>
      </c>
      <c r="C171" s="276">
        <v>2329.4</v>
      </c>
      <c r="D171" s="278">
        <v>2345.4500000000003</v>
      </c>
      <c r="E171" s="278">
        <v>2292.9500000000007</v>
      </c>
      <c r="F171" s="278">
        <v>2256.5000000000005</v>
      </c>
      <c r="G171" s="278">
        <v>2204.0000000000009</v>
      </c>
      <c r="H171" s="278">
        <v>2381.9000000000005</v>
      </c>
      <c r="I171" s="278">
        <v>2434.3999999999996</v>
      </c>
      <c r="J171" s="278">
        <v>2470.8500000000004</v>
      </c>
      <c r="K171" s="276">
        <v>2397.9499999999998</v>
      </c>
      <c r="L171" s="276">
        <v>2309</v>
      </c>
      <c r="M171" s="276">
        <v>2.7213599999999998</v>
      </c>
    </row>
    <row r="172" spans="1:13">
      <c r="A172" s="300">
        <v>163</v>
      </c>
      <c r="B172" s="276" t="s">
        <v>164</v>
      </c>
      <c r="C172" s="276">
        <v>39.4</v>
      </c>
      <c r="D172" s="278">
        <v>40.4</v>
      </c>
      <c r="E172" s="278">
        <v>38.15</v>
      </c>
      <c r="F172" s="278">
        <v>36.9</v>
      </c>
      <c r="G172" s="278">
        <v>34.65</v>
      </c>
      <c r="H172" s="278">
        <v>41.65</v>
      </c>
      <c r="I172" s="278">
        <v>43.9</v>
      </c>
      <c r="J172" s="278">
        <v>45.15</v>
      </c>
      <c r="K172" s="276">
        <v>42.65</v>
      </c>
      <c r="L172" s="276">
        <v>39.15</v>
      </c>
      <c r="M172" s="276">
        <v>2169.6130800000001</v>
      </c>
    </row>
    <row r="173" spans="1:13">
      <c r="A173" s="300">
        <v>164</v>
      </c>
      <c r="B173" s="276" t="s">
        <v>274</v>
      </c>
      <c r="C173" s="276">
        <v>377.55</v>
      </c>
      <c r="D173" s="278">
        <v>379.18333333333334</v>
      </c>
      <c r="E173" s="278">
        <v>374.36666666666667</v>
      </c>
      <c r="F173" s="278">
        <v>371.18333333333334</v>
      </c>
      <c r="G173" s="278">
        <v>366.36666666666667</v>
      </c>
      <c r="H173" s="278">
        <v>382.36666666666667</v>
      </c>
      <c r="I173" s="278">
        <v>387.18333333333339</v>
      </c>
      <c r="J173" s="278">
        <v>390.36666666666667</v>
      </c>
      <c r="K173" s="276">
        <v>384</v>
      </c>
      <c r="L173" s="276">
        <v>376</v>
      </c>
      <c r="M173" s="276">
        <v>1.55952</v>
      </c>
    </row>
    <row r="174" spans="1:13">
      <c r="A174" s="300">
        <v>165</v>
      </c>
      <c r="B174" s="276" t="s">
        <v>491</v>
      </c>
      <c r="C174" s="276">
        <v>1033.95</v>
      </c>
      <c r="D174" s="278">
        <v>1033.3333333333333</v>
      </c>
      <c r="E174" s="278">
        <v>1020.6666666666665</v>
      </c>
      <c r="F174" s="278">
        <v>1007.3833333333332</v>
      </c>
      <c r="G174" s="278">
        <v>994.71666666666647</v>
      </c>
      <c r="H174" s="278">
        <v>1046.6166666666666</v>
      </c>
      <c r="I174" s="278">
        <v>1059.2833333333331</v>
      </c>
      <c r="J174" s="278">
        <v>1072.5666666666666</v>
      </c>
      <c r="K174" s="276">
        <v>1046</v>
      </c>
      <c r="L174" s="276">
        <v>1020.05</v>
      </c>
      <c r="M174" s="276">
        <v>13.42048</v>
      </c>
    </row>
    <row r="175" spans="1:13">
      <c r="A175" s="300">
        <v>166</v>
      </c>
      <c r="B175" s="276" t="s">
        <v>165</v>
      </c>
      <c r="C175" s="276">
        <v>192.7</v>
      </c>
      <c r="D175" s="278">
        <v>192.85</v>
      </c>
      <c r="E175" s="278">
        <v>190.95</v>
      </c>
      <c r="F175" s="278">
        <v>189.2</v>
      </c>
      <c r="G175" s="278">
        <v>187.29999999999998</v>
      </c>
      <c r="H175" s="278">
        <v>194.6</v>
      </c>
      <c r="I175" s="278">
        <v>196.50000000000003</v>
      </c>
      <c r="J175" s="278">
        <v>198.25</v>
      </c>
      <c r="K175" s="276">
        <v>194.75</v>
      </c>
      <c r="L175" s="276">
        <v>191.1</v>
      </c>
      <c r="M175" s="276">
        <v>105.19578</v>
      </c>
    </row>
    <row r="176" spans="1:13">
      <c r="A176" s="300">
        <v>167</v>
      </c>
      <c r="B176" s="276" t="s">
        <v>276</v>
      </c>
      <c r="C176" s="276">
        <v>292.60000000000002</v>
      </c>
      <c r="D176" s="278">
        <v>294.2</v>
      </c>
      <c r="E176" s="278">
        <v>288.39999999999998</v>
      </c>
      <c r="F176" s="278">
        <v>284.2</v>
      </c>
      <c r="G176" s="278">
        <v>278.39999999999998</v>
      </c>
      <c r="H176" s="278">
        <v>298.39999999999998</v>
      </c>
      <c r="I176" s="278">
        <v>304.20000000000005</v>
      </c>
      <c r="J176" s="278">
        <v>308.39999999999998</v>
      </c>
      <c r="K176" s="276">
        <v>300</v>
      </c>
      <c r="L176" s="276">
        <v>290</v>
      </c>
      <c r="M176" s="276">
        <v>8.1551600000000004</v>
      </c>
    </row>
    <row r="177" spans="1:13">
      <c r="A177" s="300">
        <v>168</v>
      </c>
      <c r="B177" s="276" t="s">
        <v>278</v>
      </c>
      <c r="C177" s="276">
        <v>494.1</v>
      </c>
      <c r="D177" s="278">
        <v>494.7833333333333</v>
      </c>
      <c r="E177" s="278">
        <v>486.31666666666661</v>
      </c>
      <c r="F177" s="278">
        <v>478.5333333333333</v>
      </c>
      <c r="G177" s="278">
        <v>470.06666666666661</v>
      </c>
      <c r="H177" s="278">
        <v>502.56666666666661</v>
      </c>
      <c r="I177" s="278">
        <v>511.0333333333333</v>
      </c>
      <c r="J177" s="278">
        <v>518.81666666666661</v>
      </c>
      <c r="K177" s="276">
        <v>503.25</v>
      </c>
      <c r="L177" s="276">
        <v>487</v>
      </c>
      <c r="M177" s="276">
        <v>1.10721</v>
      </c>
    </row>
    <row r="178" spans="1:13">
      <c r="A178" s="300">
        <v>169</v>
      </c>
      <c r="B178" s="276" t="s">
        <v>279</v>
      </c>
      <c r="C178" s="276">
        <v>483.05</v>
      </c>
      <c r="D178" s="278">
        <v>484.63333333333338</v>
      </c>
      <c r="E178" s="278">
        <v>480.16666666666674</v>
      </c>
      <c r="F178" s="278">
        <v>477.28333333333336</v>
      </c>
      <c r="G178" s="278">
        <v>472.81666666666672</v>
      </c>
      <c r="H178" s="278">
        <v>487.51666666666677</v>
      </c>
      <c r="I178" s="278">
        <v>491.98333333333335</v>
      </c>
      <c r="J178" s="278">
        <v>494.86666666666679</v>
      </c>
      <c r="K178" s="276">
        <v>489.1</v>
      </c>
      <c r="L178" s="276">
        <v>481.75</v>
      </c>
      <c r="M178" s="276">
        <v>1.25614</v>
      </c>
    </row>
    <row r="179" spans="1:13">
      <c r="A179" s="300">
        <v>170</v>
      </c>
      <c r="B179" s="276" t="s">
        <v>167</v>
      </c>
      <c r="C179" s="276">
        <v>870.9</v>
      </c>
      <c r="D179" s="278">
        <v>876.31666666666661</v>
      </c>
      <c r="E179" s="278">
        <v>862.38333333333321</v>
      </c>
      <c r="F179" s="278">
        <v>853.86666666666656</v>
      </c>
      <c r="G179" s="278">
        <v>839.93333333333317</v>
      </c>
      <c r="H179" s="278">
        <v>884.83333333333326</v>
      </c>
      <c r="I179" s="278">
        <v>898.76666666666665</v>
      </c>
      <c r="J179" s="278">
        <v>907.2833333333333</v>
      </c>
      <c r="K179" s="276">
        <v>890.25</v>
      </c>
      <c r="L179" s="276">
        <v>867.8</v>
      </c>
      <c r="M179" s="276">
        <v>6.72628</v>
      </c>
    </row>
    <row r="180" spans="1:13">
      <c r="A180" s="300">
        <v>171</v>
      </c>
      <c r="B180" s="276" t="s">
        <v>168</v>
      </c>
      <c r="C180" s="276">
        <v>236.8</v>
      </c>
      <c r="D180" s="278">
        <v>237.53333333333333</v>
      </c>
      <c r="E180" s="278">
        <v>234.76666666666665</v>
      </c>
      <c r="F180" s="278">
        <v>232.73333333333332</v>
      </c>
      <c r="G180" s="278">
        <v>229.96666666666664</v>
      </c>
      <c r="H180" s="278">
        <v>239.56666666666666</v>
      </c>
      <c r="I180" s="278">
        <v>242.33333333333337</v>
      </c>
      <c r="J180" s="278">
        <v>244.36666666666667</v>
      </c>
      <c r="K180" s="276">
        <v>240.3</v>
      </c>
      <c r="L180" s="276">
        <v>235.5</v>
      </c>
      <c r="M180" s="276">
        <v>114.02930000000001</v>
      </c>
    </row>
    <row r="181" spans="1:13">
      <c r="A181" s="300">
        <v>172</v>
      </c>
      <c r="B181" s="276" t="s">
        <v>169</v>
      </c>
      <c r="C181" s="276">
        <v>135.85</v>
      </c>
      <c r="D181" s="278">
        <v>134.15</v>
      </c>
      <c r="E181" s="278">
        <v>129.95000000000002</v>
      </c>
      <c r="F181" s="278">
        <v>124.05000000000001</v>
      </c>
      <c r="G181" s="278">
        <v>119.85000000000002</v>
      </c>
      <c r="H181" s="278">
        <v>140.05000000000001</v>
      </c>
      <c r="I181" s="278">
        <v>144.25</v>
      </c>
      <c r="J181" s="278">
        <v>150.15</v>
      </c>
      <c r="K181" s="276">
        <v>138.35</v>
      </c>
      <c r="L181" s="276">
        <v>128.25</v>
      </c>
      <c r="M181" s="276">
        <v>202.16157999999999</v>
      </c>
    </row>
    <row r="182" spans="1:13">
      <c r="A182" s="300">
        <v>173</v>
      </c>
      <c r="B182" s="276" t="s">
        <v>170</v>
      </c>
      <c r="C182" s="276">
        <v>2026.95</v>
      </c>
      <c r="D182" s="278">
        <v>2020</v>
      </c>
      <c r="E182" s="278">
        <v>2006.2</v>
      </c>
      <c r="F182" s="278">
        <v>1985.45</v>
      </c>
      <c r="G182" s="278">
        <v>1971.65</v>
      </c>
      <c r="H182" s="278">
        <v>2040.75</v>
      </c>
      <c r="I182" s="278">
        <v>2054.5500000000002</v>
      </c>
      <c r="J182" s="278">
        <v>2075.3000000000002</v>
      </c>
      <c r="K182" s="276">
        <v>2033.8</v>
      </c>
      <c r="L182" s="276">
        <v>1999.25</v>
      </c>
      <c r="M182" s="276">
        <v>134.64375000000001</v>
      </c>
    </row>
    <row r="183" spans="1:13">
      <c r="A183" s="300">
        <v>174</v>
      </c>
      <c r="B183" s="276" t="s">
        <v>171</v>
      </c>
      <c r="C183" s="276">
        <v>54.7</v>
      </c>
      <c r="D183" s="278">
        <v>55.166666666666664</v>
      </c>
      <c r="E183" s="278">
        <v>53.983333333333327</v>
      </c>
      <c r="F183" s="278">
        <v>53.266666666666666</v>
      </c>
      <c r="G183" s="278">
        <v>52.083333333333329</v>
      </c>
      <c r="H183" s="278">
        <v>55.883333333333326</v>
      </c>
      <c r="I183" s="278">
        <v>57.066666666666663</v>
      </c>
      <c r="J183" s="278">
        <v>57.783333333333324</v>
      </c>
      <c r="K183" s="276">
        <v>56.35</v>
      </c>
      <c r="L183" s="276">
        <v>54.45</v>
      </c>
      <c r="M183" s="276">
        <v>368.58447000000001</v>
      </c>
    </row>
    <row r="184" spans="1:13">
      <c r="A184" s="300">
        <v>175</v>
      </c>
      <c r="B184" s="276" t="s">
        <v>3523</v>
      </c>
      <c r="C184" s="276">
        <v>845.6</v>
      </c>
      <c r="D184" s="278">
        <v>849.5333333333333</v>
      </c>
      <c r="E184" s="278">
        <v>837.06666666666661</v>
      </c>
      <c r="F184" s="278">
        <v>828.5333333333333</v>
      </c>
      <c r="G184" s="278">
        <v>816.06666666666661</v>
      </c>
      <c r="H184" s="278">
        <v>858.06666666666661</v>
      </c>
      <c r="I184" s="278">
        <v>870.5333333333333</v>
      </c>
      <c r="J184" s="278">
        <v>879.06666666666661</v>
      </c>
      <c r="K184" s="276">
        <v>862</v>
      </c>
      <c r="L184" s="276">
        <v>841</v>
      </c>
      <c r="M184" s="276">
        <v>7.0780700000000003</v>
      </c>
    </row>
    <row r="185" spans="1:13">
      <c r="A185" s="300">
        <v>176</v>
      </c>
      <c r="B185" s="276" t="s">
        <v>280</v>
      </c>
      <c r="C185" s="276">
        <v>858</v>
      </c>
      <c r="D185" s="278">
        <v>858.93333333333339</v>
      </c>
      <c r="E185" s="278">
        <v>853.86666666666679</v>
      </c>
      <c r="F185" s="278">
        <v>849.73333333333335</v>
      </c>
      <c r="G185" s="278">
        <v>844.66666666666674</v>
      </c>
      <c r="H185" s="278">
        <v>863.06666666666683</v>
      </c>
      <c r="I185" s="278">
        <v>868.13333333333344</v>
      </c>
      <c r="J185" s="278">
        <v>872.26666666666688</v>
      </c>
      <c r="K185" s="276">
        <v>864</v>
      </c>
      <c r="L185" s="276">
        <v>854.8</v>
      </c>
      <c r="M185" s="276">
        <v>18.137139999999999</v>
      </c>
    </row>
    <row r="186" spans="1:13">
      <c r="A186" s="300">
        <v>177</v>
      </c>
      <c r="B186" s="276" t="s">
        <v>172</v>
      </c>
      <c r="C186" s="276">
        <v>270.35000000000002</v>
      </c>
      <c r="D186" s="278">
        <v>271.48333333333335</v>
      </c>
      <c r="E186" s="278">
        <v>268.06666666666672</v>
      </c>
      <c r="F186" s="278">
        <v>265.78333333333336</v>
      </c>
      <c r="G186" s="278">
        <v>262.36666666666673</v>
      </c>
      <c r="H186" s="278">
        <v>273.76666666666671</v>
      </c>
      <c r="I186" s="278">
        <v>277.18333333333334</v>
      </c>
      <c r="J186" s="278">
        <v>279.4666666666667</v>
      </c>
      <c r="K186" s="276">
        <v>274.89999999999998</v>
      </c>
      <c r="L186" s="276">
        <v>269.2</v>
      </c>
      <c r="M186" s="276">
        <v>484.95641000000001</v>
      </c>
    </row>
    <row r="187" spans="1:13">
      <c r="A187" s="300">
        <v>178</v>
      </c>
      <c r="B187" s="276" t="s">
        <v>173</v>
      </c>
      <c r="C187" s="276">
        <v>24420.7</v>
      </c>
      <c r="D187" s="278">
        <v>24573.633333333331</v>
      </c>
      <c r="E187" s="278">
        <v>24198.066666666662</v>
      </c>
      <c r="F187" s="278">
        <v>23975.433333333331</v>
      </c>
      <c r="G187" s="278">
        <v>23599.866666666661</v>
      </c>
      <c r="H187" s="278">
        <v>24796.266666666663</v>
      </c>
      <c r="I187" s="278">
        <v>25171.833333333328</v>
      </c>
      <c r="J187" s="278">
        <v>25394.466666666664</v>
      </c>
      <c r="K187" s="276">
        <v>24949.200000000001</v>
      </c>
      <c r="L187" s="276">
        <v>24351</v>
      </c>
      <c r="M187" s="276">
        <v>0.67835999999999996</v>
      </c>
    </row>
    <row r="188" spans="1:13">
      <c r="A188" s="300">
        <v>179</v>
      </c>
      <c r="B188" s="276" t="s">
        <v>174</v>
      </c>
      <c r="C188" s="276">
        <v>1564.95</v>
      </c>
      <c r="D188" s="278">
        <v>1564.6499999999999</v>
      </c>
      <c r="E188" s="278">
        <v>1540.3499999999997</v>
      </c>
      <c r="F188" s="278">
        <v>1515.7499999999998</v>
      </c>
      <c r="G188" s="278">
        <v>1491.4499999999996</v>
      </c>
      <c r="H188" s="278">
        <v>1589.2499999999998</v>
      </c>
      <c r="I188" s="278">
        <v>1613.55</v>
      </c>
      <c r="J188" s="278">
        <v>1638.1499999999999</v>
      </c>
      <c r="K188" s="276">
        <v>1588.95</v>
      </c>
      <c r="L188" s="276">
        <v>1540.05</v>
      </c>
      <c r="M188" s="276">
        <v>13.108040000000001</v>
      </c>
    </row>
    <row r="189" spans="1:13">
      <c r="A189" s="300">
        <v>180</v>
      </c>
      <c r="B189" s="276" t="s">
        <v>175</v>
      </c>
      <c r="C189" s="276">
        <v>5424.35</v>
      </c>
      <c r="D189" s="278">
        <v>5408.4333333333334</v>
      </c>
      <c r="E189" s="278">
        <v>5368.916666666667</v>
      </c>
      <c r="F189" s="278">
        <v>5313.4833333333336</v>
      </c>
      <c r="G189" s="278">
        <v>5273.9666666666672</v>
      </c>
      <c r="H189" s="278">
        <v>5463.8666666666668</v>
      </c>
      <c r="I189" s="278">
        <v>5503.3833333333332</v>
      </c>
      <c r="J189" s="278">
        <v>5558.8166666666666</v>
      </c>
      <c r="K189" s="276">
        <v>5447.95</v>
      </c>
      <c r="L189" s="276">
        <v>5353</v>
      </c>
      <c r="M189" s="276">
        <v>1.59758</v>
      </c>
    </row>
    <row r="190" spans="1:13">
      <c r="A190" s="300">
        <v>181</v>
      </c>
      <c r="B190" s="276" t="s">
        <v>176</v>
      </c>
      <c r="C190" s="276">
        <v>1062.3</v>
      </c>
      <c r="D190" s="278">
        <v>1063.1833333333334</v>
      </c>
      <c r="E190" s="278">
        <v>1048.1166666666668</v>
      </c>
      <c r="F190" s="278">
        <v>1033.9333333333334</v>
      </c>
      <c r="G190" s="278">
        <v>1018.8666666666668</v>
      </c>
      <c r="H190" s="278">
        <v>1077.3666666666668</v>
      </c>
      <c r="I190" s="278">
        <v>1092.4333333333334</v>
      </c>
      <c r="J190" s="278">
        <v>1106.6166666666668</v>
      </c>
      <c r="K190" s="276">
        <v>1078.25</v>
      </c>
      <c r="L190" s="276">
        <v>1049</v>
      </c>
      <c r="M190" s="276">
        <v>24.653939999999999</v>
      </c>
    </row>
    <row r="191" spans="1:13">
      <c r="A191" s="300">
        <v>182</v>
      </c>
      <c r="B191" s="276" t="s">
        <v>178</v>
      </c>
      <c r="C191" s="276">
        <v>569.54999999999995</v>
      </c>
      <c r="D191" s="278">
        <v>573.4</v>
      </c>
      <c r="E191" s="278">
        <v>562.84999999999991</v>
      </c>
      <c r="F191" s="278">
        <v>556.15</v>
      </c>
      <c r="G191" s="278">
        <v>545.59999999999991</v>
      </c>
      <c r="H191" s="278">
        <v>580.09999999999991</v>
      </c>
      <c r="I191" s="278">
        <v>590.64999999999986</v>
      </c>
      <c r="J191" s="278">
        <v>597.34999999999991</v>
      </c>
      <c r="K191" s="276">
        <v>583.95000000000005</v>
      </c>
      <c r="L191" s="276">
        <v>566.70000000000005</v>
      </c>
      <c r="M191" s="276">
        <v>111.44199999999999</v>
      </c>
    </row>
    <row r="192" spans="1:13">
      <c r="A192" s="300">
        <v>183</v>
      </c>
      <c r="B192" s="276" t="s">
        <v>179</v>
      </c>
      <c r="C192" s="276">
        <v>474.9</v>
      </c>
      <c r="D192" s="278">
        <v>470.7166666666667</v>
      </c>
      <c r="E192" s="278">
        <v>462.83333333333337</v>
      </c>
      <c r="F192" s="278">
        <v>450.76666666666665</v>
      </c>
      <c r="G192" s="278">
        <v>442.88333333333333</v>
      </c>
      <c r="H192" s="278">
        <v>482.78333333333342</v>
      </c>
      <c r="I192" s="278">
        <v>490.66666666666674</v>
      </c>
      <c r="J192" s="278">
        <v>502.73333333333346</v>
      </c>
      <c r="K192" s="276">
        <v>478.6</v>
      </c>
      <c r="L192" s="276">
        <v>458.65</v>
      </c>
      <c r="M192" s="276">
        <v>74.702870000000004</v>
      </c>
    </row>
    <row r="193" spans="1:13">
      <c r="A193" s="300">
        <v>184</v>
      </c>
      <c r="B193" s="276" t="s">
        <v>282</v>
      </c>
      <c r="C193" s="276">
        <v>599.79999999999995</v>
      </c>
      <c r="D193" s="278">
        <v>603.2833333333333</v>
      </c>
      <c r="E193" s="278">
        <v>590.56666666666661</v>
      </c>
      <c r="F193" s="278">
        <v>581.33333333333326</v>
      </c>
      <c r="G193" s="278">
        <v>568.61666666666656</v>
      </c>
      <c r="H193" s="278">
        <v>612.51666666666665</v>
      </c>
      <c r="I193" s="278">
        <v>625.23333333333335</v>
      </c>
      <c r="J193" s="278">
        <v>634.4666666666667</v>
      </c>
      <c r="K193" s="276">
        <v>616</v>
      </c>
      <c r="L193" s="276">
        <v>594.04999999999995</v>
      </c>
      <c r="M193" s="276">
        <v>5.3201200000000002</v>
      </c>
    </row>
    <row r="194" spans="1:13">
      <c r="A194" s="300">
        <v>185</v>
      </c>
      <c r="B194" s="276" t="s">
        <v>3464</v>
      </c>
      <c r="C194" s="276">
        <v>565.5</v>
      </c>
      <c r="D194" s="278">
        <v>565.2833333333333</v>
      </c>
      <c r="E194" s="278">
        <v>560.56666666666661</v>
      </c>
      <c r="F194" s="278">
        <v>555.63333333333333</v>
      </c>
      <c r="G194" s="278">
        <v>550.91666666666663</v>
      </c>
      <c r="H194" s="278">
        <v>570.21666666666658</v>
      </c>
      <c r="I194" s="278">
        <v>574.93333333333328</v>
      </c>
      <c r="J194" s="278">
        <v>579.86666666666656</v>
      </c>
      <c r="K194" s="276">
        <v>570</v>
      </c>
      <c r="L194" s="276">
        <v>560.35</v>
      </c>
      <c r="M194" s="276">
        <v>25.672640000000001</v>
      </c>
    </row>
    <row r="195" spans="1:13">
      <c r="A195" s="300">
        <v>186</v>
      </c>
      <c r="B195" s="276" t="s">
        <v>183</v>
      </c>
      <c r="C195" s="276">
        <v>182.7</v>
      </c>
      <c r="D195" s="278">
        <v>183.58333333333334</v>
      </c>
      <c r="E195" s="278">
        <v>180.76666666666668</v>
      </c>
      <c r="F195" s="278">
        <v>178.83333333333334</v>
      </c>
      <c r="G195" s="278">
        <v>176.01666666666668</v>
      </c>
      <c r="H195" s="278">
        <v>185.51666666666668</v>
      </c>
      <c r="I195" s="278">
        <v>188.33333333333334</v>
      </c>
      <c r="J195" s="278">
        <v>190.26666666666668</v>
      </c>
      <c r="K195" s="276">
        <v>186.4</v>
      </c>
      <c r="L195" s="276">
        <v>181.65</v>
      </c>
      <c r="M195" s="276">
        <v>403.00535000000002</v>
      </c>
    </row>
    <row r="196" spans="1:13">
      <c r="A196" s="300">
        <v>187</v>
      </c>
      <c r="B196" s="276" t="s">
        <v>185</v>
      </c>
      <c r="C196" s="276">
        <v>73.150000000000006</v>
      </c>
      <c r="D196" s="278">
        <v>73.350000000000009</v>
      </c>
      <c r="E196" s="278">
        <v>71.700000000000017</v>
      </c>
      <c r="F196" s="278">
        <v>70.250000000000014</v>
      </c>
      <c r="G196" s="278">
        <v>68.600000000000023</v>
      </c>
      <c r="H196" s="278">
        <v>74.800000000000011</v>
      </c>
      <c r="I196" s="278">
        <v>76.450000000000017</v>
      </c>
      <c r="J196" s="278">
        <v>77.900000000000006</v>
      </c>
      <c r="K196" s="276">
        <v>75</v>
      </c>
      <c r="L196" s="276">
        <v>71.900000000000006</v>
      </c>
      <c r="M196" s="276">
        <v>584.76323000000002</v>
      </c>
    </row>
    <row r="197" spans="1:13">
      <c r="A197" s="300">
        <v>188</v>
      </c>
      <c r="B197" s="267" t="s">
        <v>186</v>
      </c>
      <c r="C197" s="267">
        <v>609.35</v>
      </c>
      <c r="D197" s="307">
        <v>612.38333333333333</v>
      </c>
      <c r="E197" s="307">
        <v>604.06666666666661</v>
      </c>
      <c r="F197" s="307">
        <v>598.7833333333333</v>
      </c>
      <c r="G197" s="307">
        <v>590.46666666666658</v>
      </c>
      <c r="H197" s="307">
        <v>617.66666666666663</v>
      </c>
      <c r="I197" s="307">
        <v>625.98333333333346</v>
      </c>
      <c r="J197" s="307">
        <v>631.26666666666665</v>
      </c>
      <c r="K197" s="267">
        <v>620.70000000000005</v>
      </c>
      <c r="L197" s="267">
        <v>607.1</v>
      </c>
      <c r="M197" s="267">
        <v>127.30731</v>
      </c>
    </row>
    <row r="198" spans="1:13">
      <c r="A198" s="300">
        <v>189</v>
      </c>
      <c r="B198" s="267" t="s">
        <v>187</v>
      </c>
      <c r="C198" s="267">
        <v>2810.8</v>
      </c>
      <c r="D198" s="307">
        <v>2814.65</v>
      </c>
      <c r="E198" s="307">
        <v>2789.3</v>
      </c>
      <c r="F198" s="307">
        <v>2767.8</v>
      </c>
      <c r="G198" s="307">
        <v>2742.4500000000003</v>
      </c>
      <c r="H198" s="307">
        <v>2836.15</v>
      </c>
      <c r="I198" s="307">
        <v>2861.4999999999995</v>
      </c>
      <c r="J198" s="307">
        <v>2883</v>
      </c>
      <c r="K198" s="267">
        <v>2840</v>
      </c>
      <c r="L198" s="267">
        <v>2793.15</v>
      </c>
      <c r="M198" s="267">
        <v>36.599960000000003</v>
      </c>
    </row>
    <row r="199" spans="1:13">
      <c r="A199" s="300">
        <v>190</v>
      </c>
      <c r="B199" s="267" t="s">
        <v>188</v>
      </c>
      <c r="C199" s="267">
        <v>929.5</v>
      </c>
      <c r="D199" s="307">
        <v>931.69999999999993</v>
      </c>
      <c r="E199" s="307">
        <v>923.69999999999982</v>
      </c>
      <c r="F199" s="307">
        <v>917.89999999999986</v>
      </c>
      <c r="G199" s="307">
        <v>909.89999999999975</v>
      </c>
      <c r="H199" s="307">
        <v>937.49999999999989</v>
      </c>
      <c r="I199" s="307">
        <v>945.50000000000011</v>
      </c>
      <c r="J199" s="307">
        <v>951.3</v>
      </c>
      <c r="K199" s="267">
        <v>939.7</v>
      </c>
      <c r="L199" s="267">
        <v>925.9</v>
      </c>
      <c r="M199" s="267">
        <v>41.570779999999999</v>
      </c>
    </row>
    <row r="200" spans="1:13">
      <c r="A200" s="300">
        <v>191</v>
      </c>
      <c r="B200" s="267" t="s">
        <v>189</v>
      </c>
      <c r="C200" s="267">
        <v>1426.15</v>
      </c>
      <c r="D200" s="307">
        <v>1426.2333333333333</v>
      </c>
      <c r="E200" s="307">
        <v>1417.4666666666667</v>
      </c>
      <c r="F200" s="307">
        <v>1408.7833333333333</v>
      </c>
      <c r="G200" s="307">
        <v>1400.0166666666667</v>
      </c>
      <c r="H200" s="307">
        <v>1434.9166666666667</v>
      </c>
      <c r="I200" s="307">
        <v>1443.6833333333336</v>
      </c>
      <c r="J200" s="307">
        <v>1452.3666666666668</v>
      </c>
      <c r="K200" s="267">
        <v>1435</v>
      </c>
      <c r="L200" s="267">
        <v>1417.55</v>
      </c>
      <c r="M200" s="267">
        <v>15.790660000000001</v>
      </c>
    </row>
    <row r="201" spans="1:13">
      <c r="A201" s="300">
        <v>192</v>
      </c>
      <c r="B201" s="267" t="s">
        <v>190</v>
      </c>
      <c r="C201" s="267">
        <v>2655.4</v>
      </c>
      <c r="D201" s="307">
        <v>2665.4833333333331</v>
      </c>
      <c r="E201" s="307">
        <v>2640.9666666666662</v>
      </c>
      <c r="F201" s="307">
        <v>2626.5333333333333</v>
      </c>
      <c r="G201" s="307">
        <v>2602.0166666666664</v>
      </c>
      <c r="H201" s="307">
        <v>2679.9166666666661</v>
      </c>
      <c r="I201" s="307">
        <v>2704.4333333333334</v>
      </c>
      <c r="J201" s="307">
        <v>2718.8666666666659</v>
      </c>
      <c r="K201" s="267">
        <v>2690</v>
      </c>
      <c r="L201" s="267">
        <v>2651.05</v>
      </c>
      <c r="M201" s="267">
        <v>2.9565100000000002</v>
      </c>
    </row>
    <row r="202" spans="1:13">
      <c r="A202" s="300">
        <v>193</v>
      </c>
      <c r="B202" s="267" t="s">
        <v>191</v>
      </c>
      <c r="C202" s="267">
        <v>329.8</v>
      </c>
      <c r="D202" s="307">
        <v>329.7</v>
      </c>
      <c r="E202" s="307">
        <v>324.09999999999997</v>
      </c>
      <c r="F202" s="307">
        <v>318.39999999999998</v>
      </c>
      <c r="G202" s="307">
        <v>312.79999999999995</v>
      </c>
      <c r="H202" s="307">
        <v>335.4</v>
      </c>
      <c r="I202" s="307">
        <v>341</v>
      </c>
      <c r="J202" s="307">
        <v>346.7</v>
      </c>
      <c r="K202" s="267">
        <v>335.3</v>
      </c>
      <c r="L202" s="267">
        <v>324</v>
      </c>
      <c r="M202" s="267">
        <v>27.231249999999999</v>
      </c>
    </row>
    <row r="203" spans="1:13">
      <c r="A203" s="300">
        <v>194</v>
      </c>
      <c r="B203" s="267" t="s">
        <v>550</v>
      </c>
      <c r="C203" s="267">
        <v>683.2</v>
      </c>
      <c r="D203" s="307">
        <v>687.06666666666661</v>
      </c>
      <c r="E203" s="307">
        <v>676.13333333333321</v>
      </c>
      <c r="F203" s="307">
        <v>669.06666666666661</v>
      </c>
      <c r="G203" s="307">
        <v>658.13333333333321</v>
      </c>
      <c r="H203" s="307">
        <v>694.13333333333321</v>
      </c>
      <c r="I203" s="307">
        <v>705.06666666666661</v>
      </c>
      <c r="J203" s="307">
        <v>712.13333333333321</v>
      </c>
      <c r="K203" s="267">
        <v>698</v>
      </c>
      <c r="L203" s="267">
        <v>680</v>
      </c>
      <c r="M203" s="267">
        <v>12.95116</v>
      </c>
    </row>
    <row r="204" spans="1:13">
      <c r="A204" s="300">
        <v>195</v>
      </c>
      <c r="B204" s="267" t="s">
        <v>192</v>
      </c>
      <c r="C204" s="267">
        <v>498</v>
      </c>
      <c r="D204" s="307">
        <v>502.84999999999997</v>
      </c>
      <c r="E204" s="307">
        <v>491.69999999999993</v>
      </c>
      <c r="F204" s="307">
        <v>485.4</v>
      </c>
      <c r="G204" s="307">
        <v>474.24999999999994</v>
      </c>
      <c r="H204" s="307">
        <v>509.14999999999992</v>
      </c>
      <c r="I204" s="307">
        <v>520.29999999999995</v>
      </c>
      <c r="J204" s="307">
        <v>526.59999999999991</v>
      </c>
      <c r="K204" s="267">
        <v>514</v>
      </c>
      <c r="L204" s="267">
        <v>496.55</v>
      </c>
      <c r="M204" s="267">
        <v>30.09637</v>
      </c>
    </row>
    <row r="205" spans="1:13">
      <c r="A205" s="300">
        <v>196</v>
      </c>
      <c r="B205" s="267" t="s">
        <v>193</v>
      </c>
      <c r="C205" s="267">
        <v>1139.95</v>
      </c>
      <c r="D205" s="307">
        <v>1132.3999999999999</v>
      </c>
      <c r="E205" s="307">
        <v>1119.8499999999997</v>
      </c>
      <c r="F205" s="307">
        <v>1099.7499999999998</v>
      </c>
      <c r="G205" s="307">
        <v>1087.1999999999996</v>
      </c>
      <c r="H205" s="307">
        <v>1152.4999999999998</v>
      </c>
      <c r="I205" s="307">
        <v>1165.05</v>
      </c>
      <c r="J205" s="307">
        <v>1185.1499999999999</v>
      </c>
      <c r="K205" s="267">
        <v>1144.95</v>
      </c>
      <c r="L205" s="267">
        <v>1112.3</v>
      </c>
      <c r="M205" s="267">
        <v>9.7222899999999992</v>
      </c>
    </row>
    <row r="206" spans="1:13">
      <c r="A206" s="300">
        <v>197</v>
      </c>
      <c r="B206" s="267" t="s">
        <v>195</v>
      </c>
      <c r="C206" s="267">
        <v>5144.8</v>
      </c>
      <c r="D206" s="307">
        <v>5173.3833333333332</v>
      </c>
      <c r="E206" s="307">
        <v>5087.7666666666664</v>
      </c>
      <c r="F206" s="307">
        <v>5030.7333333333336</v>
      </c>
      <c r="G206" s="307">
        <v>4945.1166666666668</v>
      </c>
      <c r="H206" s="307">
        <v>5230.4166666666661</v>
      </c>
      <c r="I206" s="307">
        <v>5316.0333333333328</v>
      </c>
      <c r="J206" s="307">
        <v>5373.0666666666657</v>
      </c>
      <c r="K206" s="267">
        <v>5259</v>
      </c>
      <c r="L206" s="267">
        <v>5116.3500000000004</v>
      </c>
      <c r="M206" s="267">
        <v>16.250219999999999</v>
      </c>
    </row>
    <row r="207" spans="1:13">
      <c r="A207" s="300">
        <v>198</v>
      </c>
      <c r="B207" s="267" t="s">
        <v>196</v>
      </c>
      <c r="C207" s="267">
        <v>33.950000000000003</v>
      </c>
      <c r="D207" s="307">
        <v>34.31666666666667</v>
      </c>
      <c r="E207" s="307">
        <v>33.333333333333343</v>
      </c>
      <c r="F207" s="307">
        <v>32.716666666666676</v>
      </c>
      <c r="G207" s="307">
        <v>31.733333333333348</v>
      </c>
      <c r="H207" s="307">
        <v>34.933333333333337</v>
      </c>
      <c r="I207" s="307">
        <v>35.916666666666671</v>
      </c>
      <c r="J207" s="307">
        <v>36.533333333333331</v>
      </c>
      <c r="K207" s="267">
        <v>35.299999999999997</v>
      </c>
      <c r="L207" s="267">
        <v>33.700000000000003</v>
      </c>
      <c r="M207" s="267">
        <v>241.87588</v>
      </c>
    </row>
    <row r="208" spans="1:13">
      <c r="A208" s="300">
        <v>199</v>
      </c>
      <c r="B208" s="267" t="s">
        <v>197</v>
      </c>
      <c r="C208" s="267">
        <v>492.6</v>
      </c>
      <c r="D208" s="307">
        <v>487.56666666666666</v>
      </c>
      <c r="E208" s="307">
        <v>480.13333333333333</v>
      </c>
      <c r="F208" s="307">
        <v>467.66666666666669</v>
      </c>
      <c r="G208" s="307">
        <v>460.23333333333335</v>
      </c>
      <c r="H208" s="307">
        <v>500.0333333333333</v>
      </c>
      <c r="I208" s="307">
        <v>507.46666666666658</v>
      </c>
      <c r="J208" s="307">
        <v>519.93333333333328</v>
      </c>
      <c r="K208" s="267">
        <v>495</v>
      </c>
      <c r="L208" s="267">
        <v>475.1</v>
      </c>
      <c r="M208" s="267">
        <v>138.36059</v>
      </c>
    </row>
    <row r="209" spans="1:13">
      <c r="A209" s="300">
        <v>200</v>
      </c>
      <c r="B209" s="267" t="s">
        <v>563</v>
      </c>
      <c r="C209" s="267">
        <v>907.3</v>
      </c>
      <c r="D209" s="307">
        <v>901.44999999999993</v>
      </c>
      <c r="E209" s="307">
        <v>892.89999999999986</v>
      </c>
      <c r="F209" s="307">
        <v>878.49999999999989</v>
      </c>
      <c r="G209" s="307">
        <v>869.94999999999982</v>
      </c>
      <c r="H209" s="307">
        <v>915.84999999999991</v>
      </c>
      <c r="I209" s="307">
        <v>924.39999999999986</v>
      </c>
      <c r="J209" s="307">
        <v>938.8</v>
      </c>
      <c r="K209" s="267">
        <v>910</v>
      </c>
      <c r="L209" s="267">
        <v>887.05</v>
      </c>
      <c r="M209" s="267">
        <v>6.5362</v>
      </c>
    </row>
    <row r="210" spans="1:13">
      <c r="A210" s="300">
        <v>201</v>
      </c>
      <c r="B210" s="267" t="s">
        <v>284</v>
      </c>
      <c r="C210" s="267">
        <v>188.95</v>
      </c>
      <c r="D210" s="307">
        <v>188.75</v>
      </c>
      <c r="E210" s="307">
        <v>186.3</v>
      </c>
      <c r="F210" s="307">
        <v>183.65</v>
      </c>
      <c r="G210" s="307">
        <v>181.20000000000002</v>
      </c>
      <c r="H210" s="307">
        <v>191.4</v>
      </c>
      <c r="I210" s="307">
        <v>193.85</v>
      </c>
      <c r="J210" s="307">
        <v>196.5</v>
      </c>
      <c r="K210" s="267">
        <v>191.2</v>
      </c>
      <c r="L210" s="267">
        <v>186.1</v>
      </c>
      <c r="M210" s="267">
        <v>7.6006999999999998</v>
      </c>
    </row>
    <row r="211" spans="1:13">
      <c r="A211" s="300">
        <v>202</v>
      </c>
      <c r="B211" s="267" t="s">
        <v>199</v>
      </c>
      <c r="C211" s="267">
        <v>808.1</v>
      </c>
      <c r="D211" s="307">
        <v>811.71666666666658</v>
      </c>
      <c r="E211" s="307">
        <v>802.43333333333317</v>
      </c>
      <c r="F211" s="307">
        <v>796.76666666666654</v>
      </c>
      <c r="G211" s="307">
        <v>787.48333333333312</v>
      </c>
      <c r="H211" s="307">
        <v>817.38333333333321</v>
      </c>
      <c r="I211" s="307">
        <v>826.66666666666674</v>
      </c>
      <c r="J211" s="307">
        <v>832.33333333333326</v>
      </c>
      <c r="K211" s="267">
        <v>821</v>
      </c>
      <c r="L211" s="267">
        <v>806.05</v>
      </c>
      <c r="M211" s="267">
        <v>13.27059</v>
      </c>
    </row>
    <row r="212" spans="1:13">
      <c r="A212" s="300">
        <v>203</v>
      </c>
      <c r="B212" s="267" t="s">
        <v>569</v>
      </c>
      <c r="C212" s="267">
        <v>2119.65</v>
      </c>
      <c r="D212" s="307">
        <v>2126.9</v>
      </c>
      <c r="E212" s="307">
        <v>2108.8000000000002</v>
      </c>
      <c r="F212" s="307">
        <v>2097.9500000000003</v>
      </c>
      <c r="G212" s="307">
        <v>2079.8500000000004</v>
      </c>
      <c r="H212" s="307">
        <v>2137.75</v>
      </c>
      <c r="I212" s="307">
        <v>2155.8499999999995</v>
      </c>
      <c r="J212" s="307">
        <v>2166.6999999999998</v>
      </c>
      <c r="K212" s="267">
        <v>2145</v>
      </c>
      <c r="L212" s="267">
        <v>2116.0500000000002</v>
      </c>
      <c r="M212" s="267">
        <v>0.43540000000000001</v>
      </c>
    </row>
    <row r="213" spans="1:13">
      <c r="A213" s="300">
        <v>204</v>
      </c>
      <c r="B213" s="267" t="s">
        <v>200</v>
      </c>
      <c r="C213" s="267">
        <v>359.5</v>
      </c>
      <c r="D213" s="307">
        <v>361.58333333333331</v>
      </c>
      <c r="E213" s="307">
        <v>355.41666666666663</v>
      </c>
      <c r="F213" s="307">
        <v>351.33333333333331</v>
      </c>
      <c r="G213" s="307">
        <v>345.16666666666663</v>
      </c>
      <c r="H213" s="307">
        <v>365.66666666666663</v>
      </c>
      <c r="I213" s="307">
        <v>371.83333333333326</v>
      </c>
      <c r="J213" s="307">
        <v>375.91666666666663</v>
      </c>
      <c r="K213" s="267">
        <v>367.75</v>
      </c>
      <c r="L213" s="267">
        <v>357.5</v>
      </c>
      <c r="M213" s="267">
        <v>181.37688</v>
      </c>
    </row>
    <row r="214" spans="1:13">
      <c r="A214" s="300">
        <v>205</v>
      </c>
      <c r="B214" s="267" t="s">
        <v>202</v>
      </c>
      <c r="C214" s="267">
        <v>215.55</v>
      </c>
      <c r="D214" s="307">
        <v>216.58333333333334</v>
      </c>
      <c r="E214" s="307">
        <v>213.2166666666667</v>
      </c>
      <c r="F214" s="307">
        <v>210.88333333333335</v>
      </c>
      <c r="G214" s="307">
        <v>207.51666666666671</v>
      </c>
      <c r="H214" s="307">
        <v>218.91666666666669</v>
      </c>
      <c r="I214" s="307">
        <v>222.2833333333333</v>
      </c>
      <c r="J214" s="307">
        <v>224.61666666666667</v>
      </c>
      <c r="K214" s="267">
        <v>219.95</v>
      </c>
      <c r="L214" s="267">
        <v>214.25</v>
      </c>
      <c r="M214" s="267">
        <v>182.36499000000001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4" activePane="bottomLeft" state="frozen"/>
      <selection pane="bottomLeft" activeCell="D18" sqref="D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9"/>
      <c r="B1" s="57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73"/>
      <c r="L9" s="280"/>
      <c r="M9" s="281"/>
    </row>
    <row r="10" spans="1:15" ht="42.75" customHeight="1">
      <c r="A10" s="571"/>
      <c r="B10" s="573"/>
      <c r="C10" s="578" t="s">
        <v>23</v>
      </c>
      <c r="D10" s="57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22550.5</v>
      </c>
      <c r="D11" s="278">
        <v>22648.166666666668</v>
      </c>
      <c r="E11" s="278">
        <v>22402.333333333336</v>
      </c>
      <c r="F11" s="278">
        <v>22254.166666666668</v>
      </c>
      <c r="G11" s="278">
        <v>22008.333333333336</v>
      </c>
      <c r="H11" s="278">
        <v>22796.333333333336</v>
      </c>
      <c r="I11" s="278">
        <v>23042.166666666672</v>
      </c>
      <c r="J11" s="278">
        <v>23190.333333333336</v>
      </c>
      <c r="K11" s="276">
        <v>22894</v>
      </c>
      <c r="L11" s="276">
        <v>22500</v>
      </c>
      <c r="M11" s="276">
        <v>2.1299999999999999E-2</v>
      </c>
    </row>
    <row r="12" spans="1:15" ht="12" customHeight="1">
      <c r="A12" s="267">
        <v>2</v>
      </c>
      <c r="B12" s="276" t="s">
        <v>802</v>
      </c>
      <c r="C12" s="277">
        <v>1254.0999999999999</v>
      </c>
      <c r="D12" s="278">
        <v>1251.7333333333333</v>
      </c>
      <c r="E12" s="278">
        <v>1243.4666666666667</v>
      </c>
      <c r="F12" s="278">
        <v>1232.8333333333333</v>
      </c>
      <c r="G12" s="278">
        <v>1224.5666666666666</v>
      </c>
      <c r="H12" s="278">
        <v>1262.3666666666668</v>
      </c>
      <c r="I12" s="278">
        <v>1270.6333333333337</v>
      </c>
      <c r="J12" s="278">
        <v>1281.2666666666669</v>
      </c>
      <c r="K12" s="276">
        <v>1260</v>
      </c>
      <c r="L12" s="276">
        <v>1241.0999999999999</v>
      </c>
      <c r="M12" s="276">
        <v>4.00509</v>
      </c>
    </row>
    <row r="13" spans="1:15" ht="12" customHeight="1">
      <c r="A13" s="267">
        <v>3</v>
      </c>
      <c r="B13" s="276" t="s">
        <v>294</v>
      </c>
      <c r="C13" s="277">
        <v>1683.2</v>
      </c>
      <c r="D13" s="278">
        <v>1676.3500000000001</v>
      </c>
      <c r="E13" s="278">
        <v>1657.8500000000004</v>
      </c>
      <c r="F13" s="278">
        <v>1632.5000000000002</v>
      </c>
      <c r="G13" s="278">
        <v>1614.0000000000005</v>
      </c>
      <c r="H13" s="278">
        <v>1701.7000000000003</v>
      </c>
      <c r="I13" s="278">
        <v>1720.1999999999998</v>
      </c>
      <c r="J13" s="278">
        <v>1745.5500000000002</v>
      </c>
      <c r="K13" s="276">
        <v>1694.85</v>
      </c>
      <c r="L13" s="276">
        <v>1651</v>
      </c>
      <c r="M13" s="276">
        <v>0.33215</v>
      </c>
    </row>
    <row r="14" spans="1:15" ht="12" customHeight="1">
      <c r="A14" s="267">
        <v>4</v>
      </c>
      <c r="B14" s="276" t="s">
        <v>3119</v>
      </c>
      <c r="C14" s="277">
        <v>1155.1500000000001</v>
      </c>
      <c r="D14" s="278">
        <v>1161.3833333333334</v>
      </c>
      <c r="E14" s="278">
        <v>1145.7666666666669</v>
      </c>
      <c r="F14" s="278">
        <v>1136.3833333333334</v>
      </c>
      <c r="G14" s="278">
        <v>1120.7666666666669</v>
      </c>
      <c r="H14" s="278">
        <v>1170.7666666666669</v>
      </c>
      <c r="I14" s="278">
        <v>1186.3833333333332</v>
      </c>
      <c r="J14" s="278">
        <v>1195.7666666666669</v>
      </c>
      <c r="K14" s="276">
        <v>1177</v>
      </c>
      <c r="L14" s="276">
        <v>1152</v>
      </c>
      <c r="M14" s="276">
        <v>1.1160600000000001</v>
      </c>
    </row>
    <row r="15" spans="1:15" ht="12" customHeight="1">
      <c r="A15" s="267">
        <v>5</v>
      </c>
      <c r="B15" s="276" t="s">
        <v>295</v>
      </c>
      <c r="C15" s="277">
        <v>15399.35</v>
      </c>
      <c r="D15" s="278">
        <v>15409.783333333333</v>
      </c>
      <c r="E15" s="278">
        <v>15339.566666666666</v>
      </c>
      <c r="F15" s="278">
        <v>15279.783333333333</v>
      </c>
      <c r="G15" s="278">
        <v>15209.566666666666</v>
      </c>
      <c r="H15" s="278">
        <v>15469.566666666666</v>
      </c>
      <c r="I15" s="278">
        <v>15539.783333333333</v>
      </c>
      <c r="J15" s="278">
        <v>15599.566666666666</v>
      </c>
      <c r="K15" s="276">
        <v>15480</v>
      </c>
      <c r="L15" s="276">
        <v>15350</v>
      </c>
      <c r="M15" s="276">
        <v>7.7539999999999998E-2</v>
      </c>
    </row>
    <row r="16" spans="1:15" ht="12" customHeight="1">
      <c r="A16" s="267">
        <v>6</v>
      </c>
      <c r="B16" s="276" t="s">
        <v>227</v>
      </c>
      <c r="C16" s="277">
        <v>96.25</v>
      </c>
      <c r="D16" s="278">
        <v>95.8</v>
      </c>
      <c r="E16" s="278">
        <v>93.699999999999989</v>
      </c>
      <c r="F16" s="278">
        <v>91.149999999999991</v>
      </c>
      <c r="G16" s="278">
        <v>89.049999999999983</v>
      </c>
      <c r="H16" s="278">
        <v>98.35</v>
      </c>
      <c r="I16" s="278">
        <v>100.44999999999999</v>
      </c>
      <c r="J16" s="278">
        <v>103</v>
      </c>
      <c r="K16" s="276">
        <v>97.9</v>
      </c>
      <c r="L16" s="276">
        <v>93.25</v>
      </c>
      <c r="M16" s="276">
        <v>76.416740000000004</v>
      </c>
    </row>
    <row r="17" spans="1:13" ht="12" customHeight="1">
      <c r="A17" s="267">
        <v>7</v>
      </c>
      <c r="B17" s="276" t="s">
        <v>228</v>
      </c>
      <c r="C17" s="277">
        <v>161.25</v>
      </c>
      <c r="D17" s="278">
        <v>161.63333333333333</v>
      </c>
      <c r="E17" s="278">
        <v>159.26666666666665</v>
      </c>
      <c r="F17" s="278">
        <v>157.28333333333333</v>
      </c>
      <c r="G17" s="278">
        <v>154.91666666666666</v>
      </c>
      <c r="H17" s="278">
        <v>163.61666666666665</v>
      </c>
      <c r="I17" s="278">
        <v>165.98333333333332</v>
      </c>
      <c r="J17" s="278">
        <v>167.96666666666664</v>
      </c>
      <c r="K17" s="276">
        <v>164</v>
      </c>
      <c r="L17" s="276">
        <v>159.65</v>
      </c>
      <c r="M17" s="276">
        <v>17.603660000000001</v>
      </c>
    </row>
    <row r="18" spans="1:13" ht="12" customHeight="1">
      <c r="A18" s="267">
        <v>8</v>
      </c>
      <c r="B18" s="276" t="s">
        <v>38</v>
      </c>
      <c r="C18" s="277">
        <v>1656.6</v>
      </c>
      <c r="D18" s="278">
        <v>1669.5666666666666</v>
      </c>
      <c r="E18" s="278">
        <v>1640.0333333333333</v>
      </c>
      <c r="F18" s="278">
        <v>1623.4666666666667</v>
      </c>
      <c r="G18" s="278">
        <v>1593.9333333333334</v>
      </c>
      <c r="H18" s="278">
        <v>1686.1333333333332</v>
      </c>
      <c r="I18" s="278">
        <v>1715.6666666666665</v>
      </c>
      <c r="J18" s="278">
        <v>1732.2333333333331</v>
      </c>
      <c r="K18" s="276">
        <v>1699.1</v>
      </c>
      <c r="L18" s="276">
        <v>1653</v>
      </c>
      <c r="M18" s="276">
        <v>16.62078</v>
      </c>
    </row>
    <row r="19" spans="1:13" ht="12" customHeight="1">
      <c r="A19" s="267">
        <v>9</v>
      </c>
      <c r="B19" s="276" t="s">
        <v>296</v>
      </c>
      <c r="C19" s="277">
        <v>362.85</v>
      </c>
      <c r="D19" s="278">
        <v>360.63333333333338</v>
      </c>
      <c r="E19" s="278">
        <v>352.31666666666678</v>
      </c>
      <c r="F19" s="278">
        <v>341.78333333333342</v>
      </c>
      <c r="G19" s="278">
        <v>333.46666666666681</v>
      </c>
      <c r="H19" s="278">
        <v>371.16666666666674</v>
      </c>
      <c r="I19" s="278">
        <v>379.48333333333335</v>
      </c>
      <c r="J19" s="278">
        <v>390.01666666666671</v>
      </c>
      <c r="K19" s="276">
        <v>368.95</v>
      </c>
      <c r="L19" s="276">
        <v>350.1</v>
      </c>
      <c r="M19" s="276">
        <v>23.247610000000002</v>
      </c>
    </row>
    <row r="20" spans="1:13" ht="12" customHeight="1">
      <c r="A20" s="267">
        <v>10</v>
      </c>
      <c r="B20" s="276" t="s">
        <v>297</v>
      </c>
      <c r="C20" s="277">
        <v>1070.0999999999999</v>
      </c>
      <c r="D20" s="278">
        <v>1076.7</v>
      </c>
      <c r="E20" s="278">
        <v>1043.4000000000001</v>
      </c>
      <c r="F20" s="278">
        <v>1016.7</v>
      </c>
      <c r="G20" s="278">
        <v>983.40000000000009</v>
      </c>
      <c r="H20" s="278">
        <v>1103.4000000000001</v>
      </c>
      <c r="I20" s="278">
        <v>1136.6999999999998</v>
      </c>
      <c r="J20" s="278">
        <v>1163.4000000000001</v>
      </c>
      <c r="K20" s="276">
        <v>1110</v>
      </c>
      <c r="L20" s="276">
        <v>1050</v>
      </c>
      <c r="M20" s="276">
        <v>10.8087</v>
      </c>
    </row>
    <row r="21" spans="1:13" ht="12" customHeight="1">
      <c r="A21" s="267">
        <v>11</v>
      </c>
      <c r="B21" s="276" t="s">
        <v>41</v>
      </c>
      <c r="C21" s="277">
        <v>463.9</v>
      </c>
      <c r="D21" s="278">
        <v>463.98333333333329</v>
      </c>
      <c r="E21" s="278">
        <v>458.06666666666661</v>
      </c>
      <c r="F21" s="278">
        <v>452.23333333333329</v>
      </c>
      <c r="G21" s="278">
        <v>446.31666666666661</v>
      </c>
      <c r="H21" s="278">
        <v>469.81666666666661</v>
      </c>
      <c r="I21" s="278">
        <v>475.73333333333323</v>
      </c>
      <c r="J21" s="278">
        <v>481.56666666666661</v>
      </c>
      <c r="K21" s="276">
        <v>469.9</v>
      </c>
      <c r="L21" s="276">
        <v>458.15</v>
      </c>
      <c r="M21" s="276">
        <v>58.11412</v>
      </c>
    </row>
    <row r="22" spans="1:13" ht="12" customHeight="1">
      <c r="A22" s="267">
        <v>12</v>
      </c>
      <c r="B22" s="276" t="s">
        <v>43</v>
      </c>
      <c r="C22" s="277">
        <v>49.25</v>
      </c>
      <c r="D22" s="278">
        <v>50.699999999999996</v>
      </c>
      <c r="E22" s="278">
        <v>47.199999999999989</v>
      </c>
      <c r="F22" s="278">
        <v>45.149999999999991</v>
      </c>
      <c r="G22" s="278">
        <v>41.649999999999984</v>
      </c>
      <c r="H22" s="278">
        <v>52.749999999999993</v>
      </c>
      <c r="I22" s="278">
        <v>56.250000000000007</v>
      </c>
      <c r="J22" s="278">
        <v>58.3</v>
      </c>
      <c r="K22" s="276">
        <v>54.2</v>
      </c>
      <c r="L22" s="276">
        <v>48.65</v>
      </c>
      <c r="M22" s="276">
        <v>479.61894999999998</v>
      </c>
    </row>
    <row r="23" spans="1:13">
      <c r="A23" s="267">
        <v>13</v>
      </c>
      <c r="B23" s="276" t="s">
        <v>298</v>
      </c>
      <c r="C23" s="277">
        <v>426.55</v>
      </c>
      <c r="D23" s="278">
        <v>428.88333333333338</v>
      </c>
      <c r="E23" s="278">
        <v>422.76666666666677</v>
      </c>
      <c r="F23" s="278">
        <v>418.98333333333341</v>
      </c>
      <c r="G23" s="278">
        <v>412.86666666666679</v>
      </c>
      <c r="H23" s="278">
        <v>432.66666666666674</v>
      </c>
      <c r="I23" s="278">
        <v>438.78333333333342</v>
      </c>
      <c r="J23" s="278">
        <v>442.56666666666672</v>
      </c>
      <c r="K23" s="276">
        <v>435</v>
      </c>
      <c r="L23" s="276">
        <v>425.1</v>
      </c>
      <c r="M23" s="276">
        <v>3.3682500000000002</v>
      </c>
    </row>
    <row r="24" spans="1:13">
      <c r="A24" s="267">
        <v>14</v>
      </c>
      <c r="B24" s="276" t="s">
        <v>299</v>
      </c>
      <c r="C24" s="277">
        <v>346.05</v>
      </c>
      <c r="D24" s="278">
        <v>349.58333333333331</v>
      </c>
      <c r="E24" s="278">
        <v>339.46666666666664</v>
      </c>
      <c r="F24" s="278">
        <v>332.88333333333333</v>
      </c>
      <c r="G24" s="278">
        <v>322.76666666666665</v>
      </c>
      <c r="H24" s="278">
        <v>356.16666666666663</v>
      </c>
      <c r="I24" s="278">
        <v>366.2833333333333</v>
      </c>
      <c r="J24" s="278">
        <v>372.86666666666662</v>
      </c>
      <c r="K24" s="276">
        <v>359.7</v>
      </c>
      <c r="L24" s="276">
        <v>343</v>
      </c>
      <c r="M24" s="276">
        <v>2.81406</v>
      </c>
    </row>
    <row r="25" spans="1:13">
      <c r="A25" s="267">
        <v>15</v>
      </c>
      <c r="B25" s="276" t="s">
        <v>300</v>
      </c>
      <c r="C25" s="277">
        <v>258.85000000000002</v>
      </c>
      <c r="D25" s="278">
        <v>261.2166666666667</v>
      </c>
      <c r="E25" s="278">
        <v>252.63333333333338</v>
      </c>
      <c r="F25" s="278">
        <v>246.41666666666669</v>
      </c>
      <c r="G25" s="278">
        <v>237.83333333333337</v>
      </c>
      <c r="H25" s="278">
        <v>267.43333333333339</v>
      </c>
      <c r="I25" s="278">
        <v>276.01666666666665</v>
      </c>
      <c r="J25" s="278">
        <v>282.23333333333341</v>
      </c>
      <c r="K25" s="276">
        <v>269.8</v>
      </c>
      <c r="L25" s="276">
        <v>255</v>
      </c>
      <c r="M25" s="276">
        <v>2.2079200000000001</v>
      </c>
    </row>
    <row r="26" spans="1:13">
      <c r="A26" s="267">
        <v>16</v>
      </c>
      <c r="B26" s="276" t="s">
        <v>832</v>
      </c>
      <c r="C26" s="277">
        <v>3699.5</v>
      </c>
      <c r="D26" s="278">
        <v>3733.5499999999997</v>
      </c>
      <c r="E26" s="278">
        <v>3642.0999999999995</v>
      </c>
      <c r="F26" s="278">
        <v>3584.7</v>
      </c>
      <c r="G26" s="278">
        <v>3493.2499999999995</v>
      </c>
      <c r="H26" s="278">
        <v>3790.9499999999994</v>
      </c>
      <c r="I26" s="278">
        <v>3882.3999999999992</v>
      </c>
      <c r="J26" s="278">
        <v>3939.7999999999993</v>
      </c>
      <c r="K26" s="276">
        <v>3825</v>
      </c>
      <c r="L26" s="276">
        <v>3676.15</v>
      </c>
      <c r="M26" s="276">
        <v>0.72038000000000002</v>
      </c>
    </row>
    <row r="27" spans="1:13">
      <c r="A27" s="267">
        <v>17</v>
      </c>
      <c r="B27" s="276" t="s">
        <v>292</v>
      </c>
      <c r="C27" s="277">
        <v>2044.25</v>
      </c>
      <c r="D27" s="278">
        <v>2046.2666666666667</v>
      </c>
      <c r="E27" s="278">
        <v>2018.5333333333333</v>
      </c>
      <c r="F27" s="278">
        <v>1992.8166666666666</v>
      </c>
      <c r="G27" s="278">
        <v>1965.0833333333333</v>
      </c>
      <c r="H27" s="278">
        <v>2071.9833333333336</v>
      </c>
      <c r="I27" s="278">
        <v>2099.7166666666662</v>
      </c>
      <c r="J27" s="278">
        <v>2125.4333333333334</v>
      </c>
      <c r="K27" s="276">
        <v>2074</v>
      </c>
      <c r="L27" s="276">
        <v>2020.55</v>
      </c>
      <c r="M27" s="276">
        <v>0.28099000000000002</v>
      </c>
    </row>
    <row r="28" spans="1:13">
      <c r="A28" s="267">
        <v>18</v>
      </c>
      <c r="B28" s="276" t="s">
        <v>229</v>
      </c>
      <c r="C28" s="277">
        <v>1680.45</v>
      </c>
      <c r="D28" s="278">
        <v>1684.4166666666667</v>
      </c>
      <c r="E28" s="278">
        <v>1668.8333333333335</v>
      </c>
      <c r="F28" s="278">
        <v>1657.2166666666667</v>
      </c>
      <c r="G28" s="278">
        <v>1641.6333333333334</v>
      </c>
      <c r="H28" s="278">
        <v>1696.0333333333335</v>
      </c>
      <c r="I28" s="278">
        <v>1711.616666666667</v>
      </c>
      <c r="J28" s="278">
        <v>1723.2333333333336</v>
      </c>
      <c r="K28" s="276">
        <v>1700</v>
      </c>
      <c r="L28" s="276">
        <v>1672.8</v>
      </c>
      <c r="M28" s="276">
        <v>2.34131</v>
      </c>
    </row>
    <row r="29" spans="1:13">
      <c r="A29" s="267">
        <v>19</v>
      </c>
      <c r="B29" s="276" t="s">
        <v>301</v>
      </c>
      <c r="C29" s="277">
        <v>2224.3000000000002</v>
      </c>
      <c r="D29" s="278">
        <v>2238.9666666666667</v>
      </c>
      <c r="E29" s="278">
        <v>2205.0833333333335</v>
      </c>
      <c r="F29" s="278">
        <v>2185.8666666666668</v>
      </c>
      <c r="G29" s="278">
        <v>2151.9833333333336</v>
      </c>
      <c r="H29" s="278">
        <v>2258.1833333333334</v>
      </c>
      <c r="I29" s="278">
        <v>2292.0666666666666</v>
      </c>
      <c r="J29" s="278">
        <v>2311.2833333333333</v>
      </c>
      <c r="K29" s="276">
        <v>2272.85</v>
      </c>
      <c r="L29" s="276">
        <v>2219.75</v>
      </c>
      <c r="M29" s="276">
        <v>4.8070000000000002E-2</v>
      </c>
    </row>
    <row r="30" spans="1:13">
      <c r="A30" s="267">
        <v>20</v>
      </c>
      <c r="B30" s="276" t="s">
        <v>230</v>
      </c>
      <c r="C30" s="277">
        <v>2906.55</v>
      </c>
      <c r="D30" s="278">
        <v>2911.8333333333335</v>
      </c>
      <c r="E30" s="278">
        <v>2884.666666666667</v>
      </c>
      <c r="F30" s="278">
        <v>2862.7833333333333</v>
      </c>
      <c r="G30" s="278">
        <v>2835.6166666666668</v>
      </c>
      <c r="H30" s="278">
        <v>2933.7166666666672</v>
      </c>
      <c r="I30" s="278">
        <v>2960.8833333333341</v>
      </c>
      <c r="J30" s="278">
        <v>2982.7666666666673</v>
      </c>
      <c r="K30" s="276">
        <v>2939</v>
      </c>
      <c r="L30" s="276">
        <v>2889.95</v>
      </c>
      <c r="M30" s="276">
        <v>0.70721999999999996</v>
      </c>
    </row>
    <row r="31" spans="1:13">
      <c r="A31" s="267">
        <v>21</v>
      </c>
      <c r="B31" s="276" t="s">
        <v>870</v>
      </c>
      <c r="C31" s="277">
        <v>3882.25</v>
      </c>
      <c r="D31" s="278">
        <v>3897.4166666666665</v>
      </c>
      <c r="E31" s="278">
        <v>3854.833333333333</v>
      </c>
      <c r="F31" s="278">
        <v>3827.4166666666665</v>
      </c>
      <c r="G31" s="278">
        <v>3784.833333333333</v>
      </c>
      <c r="H31" s="278">
        <v>3924.833333333333</v>
      </c>
      <c r="I31" s="278">
        <v>3967.4166666666661</v>
      </c>
      <c r="J31" s="278">
        <v>3994.833333333333</v>
      </c>
      <c r="K31" s="276">
        <v>3940</v>
      </c>
      <c r="L31" s="276">
        <v>3870</v>
      </c>
      <c r="M31" s="276">
        <v>0.25505</v>
      </c>
    </row>
    <row r="32" spans="1:13">
      <c r="A32" s="267">
        <v>22</v>
      </c>
      <c r="B32" s="276" t="s">
        <v>303</v>
      </c>
      <c r="C32" s="277">
        <v>130.75</v>
      </c>
      <c r="D32" s="278">
        <v>130.48333333333332</v>
      </c>
      <c r="E32" s="278">
        <v>128.96666666666664</v>
      </c>
      <c r="F32" s="278">
        <v>127.18333333333331</v>
      </c>
      <c r="G32" s="278">
        <v>125.66666666666663</v>
      </c>
      <c r="H32" s="278">
        <v>132.26666666666665</v>
      </c>
      <c r="I32" s="278">
        <v>133.78333333333336</v>
      </c>
      <c r="J32" s="278">
        <v>135.56666666666666</v>
      </c>
      <c r="K32" s="276">
        <v>132</v>
      </c>
      <c r="L32" s="276">
        <v>128.69999999999999</v>
      </c>
      <c r="M32" s="276">
        <v>4.0194700000000001</v>
      </c>
    </row>
    <row r="33" spans="1:13">
      <c r="A33" s="267">
        <v>23</v>
      </c>
      <c r="B33" s="276" t="s">
        <v>45</v>
      </c>
      <c r="C33" s="277">
        <v>928.3</v>
      </c>
      <c r="D33" s="278">
        <v>925.56666666666661</v>
      </c>
      <c r="E33" s="278">
        <v>916.23333333333323</v>
      </c>
      <c r="F33" s="278">
        <v>904.16666666666663</v>
      </c>
      <c r="G33" s="278">
        <v>894.83333333333326</v>
      </c>
      <c r="H33" s="278">
        <v>937.63333333333321</v>
      </c>
      <c r="I33" s="278">
        <v>946.9666666666667</v>
      </c>
      <c r="J33" s="278">
        <v>959.03333333333319</v>
      </c>
      <c r="K33" s="276">
        <v>934.9</v>
      </c>
      <c r="L33" s="276">
        <v>913.5</v>
      </c>
      <c r="M33" s="276">
        <v>6.6346600000000002</v>
      </c>
    </row>
    <row r="34" spans="1:13">
      <c r="A34" s="267">
        <v>24</v>
      </c>
      <c r="B34" s="276" t="s">
        <v>304</v>
      </c>
      <c r="C34" s="277">
        <v>2308.85</v>
      </c>
      <c r="D34" s="278">
        <v>2331.6166666666668</v>
      </c>
      <c r="E34" s="278">
        <v>2277.2333333333336</v>
      </c>
      <c r="F34" s="278">
        <v>2245.6166666666668</v>
      </c>
      <c r="G34" s="278">
        <v>2191.2333333333336</v>
      </c>
      <c r="H34" s="278">
        <v>2363.2333333333336</v>
      </c>
      <c r="I34" s="278">
        <v>2417.6166666666668</v>
      </c>
      <c r="J34" s="278">
        <v>2449.2333333333336</v>
      </c>
      <c r="K34" s="276">
        <v>2386</v>
      </c>
      <c r="L34" s="276">
        <v>2300</v>
      </c>
      <c r="M34" s="276">
        <v>1.02546</v>
      </c>
    </row>
    <row r="35" spans="1:13">
      <c r="A35" s="267">
        <v>25</v>
      </c>
      <c r="B35" s="276" t="s">
        <v>46</v>
      </c>
      <c r="C35" s="277">
        <v>252.85</v>
      </c>
      <c r="D35" s="278">
        <v>254.48333333333335</v>
      </c>
      <c r="E35" s="278">
        <v>249.36666666666667</v>
      </c>
      <c r="F35" s="278">
        <v>245.88333333333333</v>
      </c>
      <c r="G35" s="278">
        <v>240.76666666666665</v>
      </c>
      <c r="H35" s="278">
        <v>257.9666666666667</v>
      </c>
      <c r="I35" s="278">
        <v>263.08333333333337</v>
      </c>
      <c r="J35" s="278">
        <v>266.56666666666672</v>
      </c>
      <c r="K35" s="276">
        <v>259.60000000000002</v>
      </c>
      <c r="L35" s="276">
        <v>251</v>
      </c>
      <c r="M35" s="276">
        <v>131.90003999999999</v>
      </c>
    </row>
    <row r="36" spans="1:13">
      <c r="A36" s="267">
        <v>26</v>
      </c>
      <c r="B36" s="276" t="s">
        <v>293</v>
      </c>
      <c r="C36" s="277">
        <v>3801.35</v>
      </c>
      <c r="D36" s="278">
        <v>3801.15</v>
      </c>
      <c r="E36" s="278">
        <v>3763.3</v>
      </c>
      <c r="F36" s="278">
        <v>3725.25</v>
      </c>
      <c r="G36" s="278">
        <v>3687.4</v>
      </c>
      <c r="H36" s="278">
        <v>3839.2000000000003</v>
      </c>
      <c r="I36" s="278">
        <v>3877.0499999999997</v>
      </c>
      <c r="J36" s="278">
        <v>3915.1000000000004</v>
      </c>
      <c r="K36" s="276">
        <v>3839</v>
      </c>
      <c r="L36" s="276">
        <v>3763.1</v>
      </c>
      <c r="M36" s="276">
        <v>1.54209</v>
      </c>
    </row>
    <row r="37" spans="1:13">
      <c r="A37" s="267">
        <v>27</v>
      </c>
      <c r="B37" s="276" t="s">
        <v>302</v>
      </c>
      <c r="C37" s="277">
        <v>1054.1500000000001</v>
      </c>
      <c r="D37" s="278">
        <v>1042.7166666666667</v>
      </c>
      <c r="E37" s="278">
        <v>1027.4333333333334</v>
      </c>
      <c r="F37" s="278">
        <v>1000.7166666666667</v>
      </c>
      <c r="G37" s="278">
        <v>985.43333333333339</v>
      </c>
      <c r="H37" s="278">
        <v>1069.4333333333334</v>
      </c>
      <c r="I37" s="278">
        <v>1084.7166666666667</v>
      </c>
      <c r="J37" s="278">
        <v>1111.4333333333334</v>
      </c>
      <c r="K37" s="276">
        <v>1058</v>
      </c>
      <c r="L37" s="276">
        <v>1016</v>
      </c>
      <c r="M37" s="276">
        <v>2.9638</v>
      </c>
    </row>
    <row r="38" spans="1:13">
      <c r="A38" s="267">
        <v>28</v>
      </c>
      <c r="B38" s="276" t="s">
        <v>47</v>
      </c>
      <c r="C38" s="277">
        <v>2442.6999999999998</v>
      </c>
      <c r="D38" s="278">
        <v>2465.2333333333331</v>
      </c>
      <c r="E38" s="278">
        <v>2410.4666666666662</v>
      </c>
      <c r="F38" s="278">
        <v>2378.2333333333331</v>
      </c>
      <c r="G38" s="278">
        <v>2323.4666666666662</v>
      </c>
      <c r="H38" s="278">
        <v>2497.4666666666662</v>
      </c>
      <c r="I38" s="278">
        <v>2552.2333333333336</v>
      </c>
      <c r="J38" s="278">
        <v>2584.4666666666662</v>
      </c>
      <c r="K38" s="276">
        <v>2520</v>
      </c>
      <c r="L38" s="276">
        <v>2433</v>
      </c>
      <c r="M38" s="276">
        <v>16.509150000000002</v>
      </c>
    </row>
    <row r="39" spans="1:13">
      <c r="A39" s="267">
        <v>29</v>
      </c>
      <c r="B39" s="276" t="s">
        <v>48</v>
      </c>
      <c r="C39" s="277">
        <v>183.55</v>
      </c>
      <c r="D39" s="278">
        <v>184.95000000000002</v>
      </c>
      <c r="E39" s="278">
        <v>181.40000000000003</v>
      </c>
      <c r="F39" s="278">
        <v>179.25000000000003</v>
      </c>
      <c r="G39" s="278">
        <v>175.70000000000005</v>
      </c>
      <c r="H39" s="278">
        <v>187.10000000000002</v>
      </c>
      <c r="I39" s="278">
        <v>190.65000000000003</v>
      </c>
      <c r="J39" s="278">
        <v>192.8</v>
      </c>
      <c r="K39" s="276">
        <v>188.5</v>
      </c>
      <c r="L39" s="276">
        <v>182.8</v>
      </c>
      <c r="M39" s="276">
        <v>46.055909999999997</v>
      </c>
    </row>
    <row r="40" spans="1:13">
      <c r="A40" s="267">
        <v>30</v>
      </c>
      <c r="B40" s="276" t="s">
        <v>305</v>
      </c>
      <c r="C40" s="277">
        <v>155.30000000000001</v>
      </c>
      <c r="D40" s="278">
        <v>156.10000000000002</v>
      </c>
      <c r="E40" s="278">
        <v>153.30000000000004</v>
      </c>
      <c r="F40" s="278">
        <v>151.30000000000001</v>
      </c>
      <c r="G40" s="278">
        <v>148.50000000000003</v>
      </c>
      <c r="H40" s="278">
        <v>158.10000000000005</v>
      </c>
      <c r="I40" s="278">
        <v>160.9</v>
      </c>
      <c r="J40" s="278">
        <v>162.90000000000006</v>
      </c>
      <c r="K40" s="276">
        <v>158.9</v>
      </c>
      <c r="L40" s="276">
        <v>154.1</v>
      </c>
      <c r="M40" s="276">
        <v>8.0633700000000008</v>
      </c>
    </row>
    <row r="41" spans="1:13">
      <c r="A41" s="267">
        <v>31</v>
      </c>
      <c r="B41" s="276" t="s">
        <v>937</v>
      </c>
      <c r="C41" s="277">
        <v>272.5</v>
      </c>
      <c r="D41" s="278">
        <v>274.3</v>
      </c>
      <c r="E41" s="278">
        <v>267.65000000000003</v>
      </c>
      <c r="F41" s="278">
        <v>262.8</v>
      </c>
      <c r="G41" s="278">
        <v>256.15000000000003</v>
      </c>
      <c r="H41" s="278">
        <v>279.15000000000003</v>
      </c>
      <c r="I41" s="278">
        <v>285.8</v>
      </c>
      <c r="J41" s="278">
        <v>290.65000000000003</v>
      </c>
      <c r="K41" s="276">
        <v>280.95</v>
      </c>
      <c r="L41" s="276">
        <v>269.45</v>
      </c>
      <c r="M41" s="276">
        <v>0.40167000000000003</v>
      </c>
    </row>
    <row r="42" spans="1:13">
      <c r="A42" s="267">
        <v>32</v>
      </c>
      <c r="B42" s="276" t="s">
        <v>306</v>
      </c>
      <c r="C42" s="277">
        <v>95.5</v>
      </c>
      <c r="D42" s="278">
        <v>97.666666666666671</v>
      </c>
      <c r="E42" s="278">
        <v>92.38333333333334</v>
      </c>
      <c r="F42" s="278">
        <v>89.266666666666666</v>
      </c>
      <c r="G42" s="278">
        <v>83.983333333333334</v>
      </c>
      <c r="H42" s="278">
        <v>100.78333333333335</v>
      </c>
      <c r="I42" s="278">
        <v>106.06666666666668</v>
      </c>
      <c r="J42" s="278">
        <v>109.18333333333335</v>
      </c>
      <c r="K42" s="276">
        <v>102.95</v>
      </c>
      <c r="L42" s="276">
        <v>94.55</v>
      </c>
      <c r="M42" s="276">
        <v>42.421050000000001</v>
      </c>
    </row>
    <row r="43" spans="1:13">
      <c r="A43" s="267">
        <v>33</v>
      </c>
      <c r="B43" s="276" t="s">
        <v>49</v>
      </c>
      <c r="C43" s="277">
        <v>95.35</v>
      </c>
      <c r="D43" s="278">
        <v>95.2</v>
      </c>
      <c r="E43" s="278">
        <v>94.5</v>
      </c>
      <c r="F43" s="278">
        <v>93.649999999999991</v>
      </c>
      <c r="G43" s="278">
        <v>92.949999999999989</v>
      </c>
      <c r="H43" s="278">
        <v>96.050000000000011</v>
      </c>
      <c r="I43" s="278">
        <v>96.750000000000028</v>
      </c>
      <c r="J43" s="278">
        <v>97.600000000000023</v>
      </c>
      <c r="K43" s="276">
        <v>95.9</v>
      </c>
      <c r="L43" s="276">
        <v>94.35</v>
      </c>
      <c r="M43" s="276">
        <v>208.92496</v>
      </c>
    </row>
    <row r="44" spans="1:13">
      <c r="A44" s="267">
        <v>34</v>
      </c>
      <c r="B44" s="276" t="s">
        <v>51</v>
      </c>
      <c r="C44" s="277">
        <v>2522.3000000000002</v>
      </c>
      <c r="D44" s="278">
        <v>2500.4666666666667</v>
      </c>
      <c r="E44" s="278">
        <v>2468.8333333333335</v>
      </c>
      <c r="F44" s="278">
        <v>2415.3666666666668</v>
      </c>
      <c r="G44" s="278">
        <v>2383.7333333333336</v>
      </c>
      <c r="H44" s="278">
        <v>2553.9333333333334</v>
      </c>
      <c r="I44" s="278">
        <v>2585.5666666666666</v>
      </c>
      <c r="J44" s="278">
        <v>2639.0333333333333</v>
      </c>
      <c r="K44" s="276">
        <v>2532.1</v>
      </c>
      <c r="L44" s="276">
        <v>2447</v>
      </c>
      <c r="M44" s="276">
        <v>20.223700000000001</v>
      </c>
    </row>
    <row r="45" spans="1:13">
      <c r="A45" s="267">
        <v>35</v>
      </c>
      <c r="B45" s="276" t="s">
        <v>307</v>
      </c>
      <c r="C45" s="277">
        <v>164.75</v>
      </c>
      <c r="D45" s="278">
        <v>165.53333333333333</v>
      </c>
      <c r="E45" s="278">
        <v>163.21666666666667</v>
      </c>
      <c r="F45" s="278">
        <v>161.68333333333334</v>
      </c>
      <c r="G45" s="278">
        <v>159.36666666666667</v>
      </c>
      <c r="H45" s="278">
        <v>167.06666666666666</v>
      </c>
      <c r="I45" s="278">
        <v>169.38333333333333</v>
      </c>
      <c r="J45" s="278">
        <v>170.91666666666666</v>
      </c>
      <c r="K45" s="276">
        <v>167.85</v>
      </c>
      <c r="L45" s="276">
        <v>164</v>
      </c>
      <c r="M45" s="276">
        <v>1.0282100000000001</v>
      </c>
    </row>
    <row r="46" spans="1:13">
      <c r="A46" s="267">
        <v>36</v>
      </c>
      <c r="B46" s="276" t="s">
        <v>309</v>
      </c>
      <c r="C46" s="277">
        <v>1417.85</v>
      </c>
      <c r="D46" s="278">
        <v>1413.6166666666668</v>
      </c>
      <c r="E46" s="278">
        <v>1397.2333333333336</v>
      </c>
      <c r="F46" s="278">
        <v>1376.6166666666668</v>
      </c>
      <c r="G46" s="278">
        <v>1360.2333333333336</v>
      </c>
      <c r="H46" s="278">
        <v>1434.2333333333336</v>
      </c>
      <c r="I46" s="278">
        <v>1450.6166666666668</v>
      </c>
      <c r="J46" s="278">
        <v>1471.2333333333336</v>
      </c>
      <c r="K46" s="276">
        <v>1430</v>
      </c>
      <c r="L46" s="276">
        <v>1393</v>
      </c>
      <c r="M46" s="276">
        <v>1.3901600000000001</v>
      </c>
    </row>
    <row r="47" spans="1:13">
      <c r="A47" s="267">
        <v>37</v>
      </c>
      <c r="B47" s="276" t="s">
        <v>308</v>
      </c>
      <c r="C47" s="277">
        <v>4593.6499999999996</v>
      </c>
      <c r="D47" s="278">
        <v>4608.916666666667</v>
      </c>
      <c r="E47" s="278">
        <v>4567.8333333333339</v>
      </c>
      <c r="F47" s="278">
        <v>4542.0166666666673</v>
      </c>
      <c r="G47" s="278">
        <v>4500.9333333333343</v>
      </c>
      <c r="H47" s="278">
        <v>4634.7333333333336</v>
      </c>
      <c r="I47" s="278">
        <v>4675.8166666666675</v>
      </c>
      <c r="J47" s="278">
        <v>4701.6333333333332</v>
      </c>
      <c r="K47" s="276">
        <v>4650</v>
      </c>
      <c r="L47" s="276">
        <v>4583.1000000000004</v>
      </c>
      <c r="M47" s="276">
        <v>0.56979000000000002</v>
      </c>
    </row>
    <row r="48" spans="1:13">
      <c r="A48" s="267">
        <v>38</v>
      </c>
      <c r="B48" s="276" t="s">
        <v>310</v>
      </c>
      <c r="C48" s="277">
        <v>6110.75</v>
      </c>
      <c r="D48" s="278">
        <v>6117.0166666666664</v>
      </c>
      <c r="E48" s="278">
        <v>6085.0333333333328</v>
      </c>
      <c r="F48" s="278">
        <v>6059.3166666666666</v>
      </c>
      <c r="G48" s="278">
        <v>6027.333333333333</v>
      </c>
      <c r="H48" s="278">
        <v>6142.7333333333327</v>
      </c>
      <c r="I48" s="278">
        <v>6174.7166666666662</v>
      </c>
      <c r="J48" s="278">
        <v>6200.4333333333325</v>
      </c>
      <c r="K48" s="276">
        <v>6149</v>
      </c>
      <c r="L48" s="276">
        <v>6091.3</v>
      </c>
      <c r="M48" s="276">
        <v>0.27876000000000001</v>
      </c>
    </row>
    <row r="49" spans="1:13">
      <c r="A49" s="267">
        <v>39</v>
      </c>
      <c r="B49" s="276" t="s">
        <v>226</v>
      </c>
      <c r="C49" s="277">
        <v>918.9</v>
      </c>
      <c r="D49" s="278">
        <v>917.06666666666661</v>
      </c>
      <c r="E49" s="278">
        <v>909.13333333333321</v>
      </c>
      <c r="F49" s="278">
        <v>899.36666666666656</v>
      </c>
      <c r="G49" s="278">
        <v>891.43333333333317</v>
      </c>
      <c r="H49" s="278">
        <v>926.83333333333326</v>
      </c>
      <c r="I49" s="278">
        <v>934.76666666666665</v>
      </c>
      <c r="J49" s="278">
        <v>944.5333333333333</v>
      </c>
      <c r="K49" s="276">
        <v>925</v>
      </c>
      <c r="L49" s="276">
        <v>907.3</v>
      </c>
      <c r="M49" s="276">
        <v>3.25624</v>
      </c>
    </row>
    <row r="50" spans="1:13">
      <c r="A50" s="267">
        <v>40</v>
      </c>
      <c r="B50" s="276" t="s">
        <v>53</v>
      </c>
      <c r="C50" s="277">
        <v>888.2</v>
      </c>
      <c r="D50" s="278">
        <v>893.80000000000007</v>
      </c>
      <c r="E50" s="278">
        <v>879.60000000000014</v>
      </c>
      <c r="F50" s="278">
        <v>871.00000000000011</v>
      </c>
      <c r="G50" s="278">
        <v>856.80000000000018</v>
      </c>
      <c r="H50" s="278">
        <v>902.40000000000009</v>
      </c>
      <c r="I50" s="278">
        <v>916.60000000000014</v>
      </c>
      <c r="J50" s="278">
        <v>925.2</v>
      </c>
      <c r="K50" s="276">
        <v>908</v>
      </c>
      <c r="L50" s="276">
        <v>885.2</v>
      </c>
      <c r="M50" s="276">
        <v>20.17604</v>
      </c>
    </row>
    <row r="51" spans="1:13">
      <c r="A51" s="267">
        <v>41</v>
      </c>
      <c r="B51" s="276" t="s">
        <v>311</v>
      </c>
      <c r="C51" s="277">
        <v>532.6</v>
      </c>
      <c r="D51" s="278">
        <v>533.16666666666663</v>
      </c>
      <c r="E51" s="278">
        <v>527.0333333333333</v>
      </c>
      <c r="F51" s="278">
        <v>521.4666666666667</v>
      </c>
      <c r="G51" s="278">
        <v>515.33333333333337</v>
      </c>
      <c r="H51" s="278">
        <v>538.73333333333323</v>
      </c>
      <c r="I51" s="278">
        <v>544.86666666666667</v>
      </c>
      <c r="J51" s="278">
        <v>550.43333333333317</v>
      </c>
      <c r="K51" s="276">
        <v>539.29999999999995</v>
      </c>
      <c r="L51" s="276">
        <v>527.6</v>
      </c>
      <c r="M51" s="276">
        <v>2.3074699999999999</v>
      </c>
    </row>
    <row r="52" spans="1:13">
      <c r="A52" s="267">
        <v>42</v>
      </c>
      <c r="B52" s="276" t="s">
        <v>55</v>
      </c>
      <c r="C52" s="277">
        <v>634.20000000000005</v>
      </c>
      <c r="D52" s="278">
        <v>629.9666666666667</v>
      </c>
      <c r="E52" s="278">
        <v>623.23333333333335</v>
      </c>
      <c r="F52" s="278">
        <v>612.26666666666665</v>
      </c>
      <c r="G52" s="278">
        <v>605.5333333333333</v>
      </c>
      <c r="H52" s="278">
        <v>640.93333333333339</v>
      </c>
      <c r="I52" s="278">
        <v>647.66666666666674</v>
      </c>
      <c r="J52" s="278">
        <v>658.63333333333344</v>
      </c>
      <c r="K52" s="276">
        <v>636.70000000000005</v>
      </c>
      <c r="L52" s="276">
        <v>619</v>
      </c>
      <c r="M52" s="276">
        <v>220.00283999999999</v>
      </c>
    </row>
    <row r="53" spans="1:13">
      <c r="A53" s="267">
        <v>43</v>
      </c>
      <c r="B53" s="276" t="s">
        <v>56</v>
      </c>
      <c r="C53" s="277">
        <v>3306.55</v>
      </c>
      <c r="D53" s="278">
        <v>3320.0666666666671</v>
      </c>
      <c r="E53" s="278">
        <v>3286.483333333334</v>
      </c>
      <c r="F53" s="278">
        <v>3266.416666666667</v>
      </c>
      <c r="G53" s="278">
        <v>3232.8333333333339</v>
      </c>
      <c r="H53" s="278">
        <v>3340.1333333333341</v>
      </c>
      <c r="I53" s="278">
        <v>3373.7166666666672</v>
      </c>
      <c r="J53" s="278">
        <v>3393.7833333333342</v>
      </c>
      <c r="K53" s="276">
        <v>3353.65</v>
      </c>
      <c r="L53" s="276">
        <v>3300</v>
      </c>
      <c r="M53" s="276">
        <v>3.9784999999999999</v>
      </c>
    </row>
    <row r="54" spans="1:13">
      <c r="A54" s="267">
        <v>44</v>
      </c>
      <c r="B54" s="276" t="s">
        <v>315</v>
      </c>
      <c r="C54" s="277">
        <v>202.15</v>
      </c>
      <c r="D54" s="278">
        <v>201.66666666666666</v>
      </c>
      <c r="E54" s="278">
        <v>200.08333333333331</v>
      </c>
      <c r="F54" s="278">
        <v>198.01666666666665</v>
      </c>
      <c r="G54" s="278">
        <v>196.43333333333331</v>
      </c>
      <c r="H54" s="278">
        <v>203.73333333333332</v>
      </c>
      <c r="I54" s="278">
        <v>205.31666666666663</v>
      </c>
      <c r="J54" s="278">
        <v>207.38333333333333</v>
      </c>
      <c r="K54" s="276">
        <v>203.25</v>
      </c>
      <c r="L54" s="276">
        <v>199.6</v>
      </c>
      <c r="M54" s="276">
        <v>4.1906400000000001</v>
      </c>
    </row>
    <row r="55" spans="1:13">
      <c r="A55" s="267">
        <v>45</v>
      </c>
      <c r="B55" s="276" t="s">
        <v>316</v>
      </c>
      <c r="C55" s="277">
        <v>624.9</v>
      </c>
      <c r="D55" s="278">
        <v>625.73333333333323</v>
      </c>
      <c r="E55" s="278">
        <v>617.76666666666642</v>
      </c>
      <c r="F55" s="278">
        <v>610.63333333333321</v>
      </c>
      <c r="G55" s="278">
        <v>602.6666666666664</v>
      </c>
      <c r="H55" s="278">
        <v>632.86666666666645</v>
      </c>
      <c r="I55" s="278">
        <v>640.83333333333337</v>
      </c>
      <c r="J55" s="278">
        <v>647.96666666666647</v>
      </c>
      <c r="K55" s="276">
        <v>633.70000000000005</v>
      </c>
      <c r="L55" s="276">
        <v>618.6</v>
      </c>
      <c r="M55" s="276">
        <v>2.4938400000000001</v>
      </c>
    </row>
    <row r="56" spans="1:13">
      <c r="A56" s="267">
        <v>46</v>
      </c>
      <c r="B56" s="276" t="s">
        <v>58</v>
      </c>
      <c r="C56" s="277">
        <v>9010.65</v>
      </c>
      <c r="D56" s="278">
        <v>9012.2166666666672</v>
      </c>
      <c r="E56" s="278">
        <v>8949.4333333333343</v>
      </c>
      <c r="F56" s="278">
        <v>8888.2166666666672</v>
      </c>
      <c r="G56" s="278">
        <v>8825.4333333333343</v>
      </c>
      <c r="H56" s="278">
        <v>9073.4333333333343</v>
      </c>
      <c r="I56" s="278">
        <v>9136.2166666666672</v>
      </c>
      <c r="J56" s="278">
        <v>9197.4333333333343</v>
      </c>
      <c r="K56" s="276">
        <v>9075</v>
      </c>
      <c r="L56" s="276">
        <v>8951</v>
      </c>
      <c r="M56" s="276">
        <v>4.5181800000000001</v>
      </c>
    </row>
    <row r="57" spans="1:13">
      <c r="A57" s="267">
        <v>47</v>
      </c>
      <c r="B57" s="276" t="s">
        <v>232</v>
      </c>
      <c r="C57" s="277">
        <v>3069.95</v>
      </c>
      <c r="D57" s="278">
        <v>3076.1833333333329</v>
      </c>
      <c r="E57" s="278">
        <v>3050.6166666666659</v>
      </c>
      <c r="F57" s="278">
        <v>3031.2833333333328</v>
      </c>
      <c r="G57" s="278">
        <v>3005.7166666666658</v>
      </c>
      <c r="H57" s="278">
        <v>3095.516666666666</v>
      </c>
      <c r="I57" s="278">
        <v>3121.0833333333326</v>
      </c>
      <c r="J57" s="278">
        <v>3140.4166666666661</v>
      </c>
      <c r="K57" s="276">
        <v>3101.75</v>
      </c>
      <c r="L57" s="276">
        <v>3056.85</v>
      </c>
      <c r="M57" s="276">
        <v>0.35053000000000001</v>
      </c>
    </row>
    <row r="58" spans="1:13">
      <c r="A58" s="267">
        <v>48</v>
      </c>
      <c r="B58" s="276" t="s">
        <v>59</v>
      </c>
      <c r="C58" s="277">
        <v>4844.1499999999996</v>
      </c>
      <c r="D58" s="278">
        <v>4829.4000000000005</v>
      </c>
      <c r="E58" s="278">
        <v>4805.9500000000007</v>
      </c>
      <c r="F58" s="278">
        <v>4767.75</v>
      </c>
      <c r="G58" s="278">
        <v>4744.3</v>
      </c>
      <c r="H58" s="278">
        <v>4867.6000000000013</v>
      </c>
      <c r="I58" s="278">
        <v>4891.05</v>
      </c>
      <c r="J58" s="278">
        <v>4929.2500000000018</v>
      </c>
      <c r="K58" s="276">
        <v>4852.8500000000004</v>
      </c>
      <c r="L58" s="276">
        <v>4791.2</v>
      </c>
      <c r="M58" s="276">
        <v>19.65992</v>
      </c>
    </row>
    <row r="59" spans="1:13">
      <c r="A59" s="267">
        <v>49</v>
      </c>
      <c r="B59" s="276" t="s">
        <v>60</v>
      </c>
      <c r="C59" s="277">
        <v>1668.1</v>
      </c>
      <c r="D59" s="278">
        <v>1672.0333333333335</v>
      </c>
      <c r="E59" s="278">
        <v>1660.0666666666671</v>
      </c>
      <c r="F59" s="278">
        <v>1652.0333333333335</v>
      </c>
      <c r="G59" s="278">
        <v>1640.0666666666671</v>
      </c>
      <c r="H59" s="278">
        <v>1680.0666666666671</v>
      </c>
      <c r="I59" s="278">
        <v>1692.0333333333338</v>
      </c>
      <c r="J59" s="278">
        <v>1700.0666666666671</v>
      </c>
      <c r="K59" s="276">
        <v>1684</v>
      </c>
      <c r="L59" s="276">
        <v>1664</v>
      </c>
      <c r="M59" s="276">
        <v>6.39297</v>
      </c>
    </row>
    <row r="60" spans="1:13" ht="12" customHeight="1">
      <c r="A60" s="267">
        <v>50</v>
      </c>
      <c r="B60" s="276" t="s">
        <v>317</v>
      </c>
      <c r="C60" s="277">
        <v>116.8</v>
      </c>
      <c r="D60" s="278">
        <v>117.14999999999999</v>
      </c>
      <c r="E60" s="278">
        <v>116.24999999999999</v>
      </c>
      <c r="F60" s="278">
        <v>115.69999999999999</v>
      </c>
      <c r="G60" s="278">
        <v>114.79999999999998</v>
      </c>
      <c r="H60" s="278">
        <v>117.69999999999999</v>
      </c>
      <c r="I60" s="278">
        <v>118.6</v>
      </c>
      <c r="J60" s="278">
        <v>119.14999999999999</v>
      </c>
      <c r="K60" s="276">
        <v>118.05</v>
      </c>
      <c r="L60" s="276">
        <v>116.6</v>
      </c>
      <c r="M60" s="276">
        <v>2.3073600000000001</v>
      </c>
    </row>
    <row r="61" spans="1:13">
      <c r="A61" s="267">
        <v>51</v>
      </c>
      <c r="B61" s="276" t="s">
        <v>318</v>
      </c>
      <c r="C61" s="277">
        <v>166.15</v>
      </c>
      <c r="D61" s="278">
        <v>164.36666666666667</v>
      </c>
      <c r="E61" s="278">
        <v>160.93333333333334</v>
      </c>
      <c r="F61" s="278">
        <v>155.71666666666667</v>
      </c>
      <c r="G61" s="278">
        <v>152.28333333333333</v>
      </c>
      <c r="H61" s="278">
        <v>169.58333333333334</v>
      </c>
      <c r="I61" s="278">
        <v>173.01666666666668</v>
      </c>
      <c r="J61" s="278">
        <v>178.23333333333335</v>
      </c>
      <c r="K61" s="276">
        <v>167.8</v>
      </c>
      <c r="L61" s="276">
        <v>159.15</v>
      </c>
      <c r="M61" s="276">
        <v>18.02298</v>
      </c>
    </row>
    <row r="62" spans="1:13">
      <c r="A62" s="267">
        <v>52</v>
      </c>
      <c r="B62" s="276" t="s">
        <v>233</v>
      </c>
      <c r="C62" s="277">
        <v>399.95</v>
      </c>
      <c r="D62" s="278">
        <v>400.98333333333335</v>
      </c>
      <c r="E62" s="278">
        <v>394.9666666666667</v>
      </c>
      <c r="F62" s="278">
        <v>389.98333333333335</v>
      </c>
      <c r="G62" s="278">
        <v>383.9666666666667</v>
      </c>
      <c r="H62" s="278">
        <v>405.9666666666667</v>
      </c>
      <c r="I62" s="278">
        <v>411.98333333333335</v>
      </c>
      <c r="J62" s="278">
        <v>416.9666666666667</v>
      </c>
      <c r="K62" s="276">
        <v>407</v>
      </c>
      <c r="L62" s="276">
        <v>396</v>
      </c>
      <c r="M62" s="276">
        <v>157.05260999999999</v>
      </c>
    </row>
    <row r="63" spans="1:13">
      <c r="A63" s="267">
        <v>53</v>
      </c>
      <c r="B63" s="276" t="s">
        <v>61</v>
      </c>
      <c r="C63" s="277">
        <v>65.599999999999994</v>
      </c>
      <c r="D63" s="278">
        <v>65.8</v>
      </c>
      <c r="E63" s="278">
        <v>64</v>
      </c>
      <c r="F63" s="278">
        <v>62.400000000000006</v>
      </c>
      <c r="G63" s="278">
        <v>60.600000000000009</v>
      </c>
      <c r="H63" s="278">
        <v>67.399999999999991</v>
      </c>
      <c r="I63" s="278">
        <v>69.199999999999974</v>
      </c>
      <c r="J63" s="278">
        <v>70.799999999999983</v>
      </c>
      <c r="K63" s="276">
        <v>67.599999999999994</v>
      </c>
      <c r="L63" s="276">
        <v>64.2</v>
      </c>
      <c r="M63" s="276">
        <v>1150.8131599999999</v>
      </c>
    </row>
    <row r="64" spans="1:13">
      <c r="A64" s="267">
        <v>54</v>
      </c>
      <c r="B64" s="276" t="s">
        <v>62</v>
      </c>
      <c r="C64" s="277">
        <v>53.25</v>
      </c>
      <c r="D64" s="278">
        <v>53.666666666666664</v>
      </c>
      <c r="E64" s="278">
        <v>52.333333333333329</v>
      </c>
      <c r="F64" s="278">
        <v>51.416666666666664</v>
      </c>
      <c r="G64" s="278">
        <v>50.083333333333329</v>
      </c>
      <c r="H64" s="278">
        <v>54.583333333333329</v>
      </c>
      <c r="I64" s="278">
        <v>55.916666666666657</v>
      </c>
      <c r="J64" s="278">
        <v>56.833333333333329</v>
      </c>
      <c r="K64" s="276">
        <v>55</v>
      </c>
      <c r="L64" s="276">
        <v>52.75</v>
      </c>
      <c r="M64" s="276">
        <v>116.16363</v>
      </c>
    </row>
    <row r="65" spans="1:13">
      <c r="A65" s="267">
        <v>55</v>
      </c>
      <c r="B65" s="276" t="s">
        <v>312</v>
      </c>
      <c r="C65" s="277">
        <v>1623.6</v>
      </c>
      <c r="D65" s="278">
        <v>1631.1499999999999</v>
      </c>
      <c r="E65" s="278">
        <v>1612.2999999999997</v>
      </c>
      <c r="F65" s="278">
        <v>1600.9999999999998</v>
      </c>
      <c r="G65" s="278">
        <v>1582.1499999999996</v>
      </c>
      <c r="H65" s="278">
        <v>1642.4499999999998</v>
      </c>
      <c r="I65" s="278">
        <v>1661.2999999999997</v>
      </c>
      <c r="J65" s="278">
        <v>1672.6</v>
      </c>
      <c r="K65" s="276">
        <v>1650</v>
      </c>
      <c r="L65" s="276">
        <v>1619.85</v>
      </c>
      <c r="M65" s="276">
        <v>0.17044999999999999</v>
      </c>
    </row>
    <row r="66" spans="1:13">
      <c r="A66" s="267">
        <v>56</v>
      </c>
      <c r="B66" s="276" t="s">
        <v>63</v>
      </c>
      <c r="C66" s="277">
        <v>1568.5</v>
      </c>
      <c r="D66" s="278">
        <v>1569.5</v>
      </c>
      <c r="E66" s="278">
        <v>1559</v>
      </c>
      <c r="F66" s="278">
        <v>1549.5</v>
      </c>
      <c r="G66" s="278">
        <v>1539</v>
      </c>
      <c r="H66" s="278">
        <v>1579</v>
      </c>
      <c r="I66" s="278">
        <v>1589.5</v>
      </c>
      <c r="J66" s="278">
        <v>1599</v>
      </c>
      <c r="K66" s="276">
        <v>1580</v>
      </c>
      <c r="L66" s="276">
        <v>1560</v>
      </c>
      <c r="M66" s="276">
        <v>3.9962200000000001</v>
      </c>
    </row>
    <row r="67" spans="1:13">
      <c r="A67" s="267">
        <v>57</v>
      </c>
      <c r="B67" s="276" t="s">
        <v>320</v>
      </c>
      <c r="C67" s="277">
        <v>5256</v>
      </c>
      <c r="D67" s="278">
        <v>5278.3499999999995</v>
      </c>
      <c r="E67" s="278">
        <v>5227.6999999999989</v>
      </c>
      <c r="F67" s="278">
        <v>5199.3999999999996</v>
      </c>
      <c r="G67" s="278">
        <v>5148.7499999999991</v>
      </c>
      <c r="H67" s="278">
        <v>5306.6499999999987</v>
      </c>
      <c r="I67" s="278">
        <v>5357.2999999999984</v>
      </c>
      <c r="J67" s="278">
        <v>5385.5999999999985</v>
      </c>
      <c r="K67" s="276">
        <v>5329</v>
      </c>
      <c r="L67" s="276">
        <v>5250.05</v>
      </c>
      <c r="M67" s="276">
        <v>0.25653999999999999</v>
      </c>
    </row>
    <row r="68" spans="1:13">
      <c r="A68" s="267">
        <v>58</v>
      </c>
      <c r="B68" s="276" t="s">
        <v>234</v>
      </c>
      <c r="C68" s="277">
        <v>1369.65</v>
      </c>
      <c r="D68" s="278">
        <v>1361.8833333333334</v>
      </c>
      <c r="E68" s="278">
        <v>1336.7666666666669</v>
      </c>
      <c r="F68" s="278">
        <v>1303.8833333333334</v>
      </c>
      <c r="G68" s="278">
        <v>1278.7666666666669</v>
      </c>
      <c r="H68" s="278">
        <v>1394.7666666666669</v>
      </c>
      <c r="I68" s="278">
        <v>1419.8833333333332</v>
      </c>
      <c r="J68" s="278">
        <v>1452.7666666666669</v>
      </c>
      <c r="K68" s="276">
        <v>1387</v>
      </c>
      <c r="L68" s="276">
        <v>1329</v>
      </c>
      <c r="M68" s="276">
        <v>2.78078</v>
      </c>
    </row>
    <row r="69" spans="1:13">
      <c r="A69" s="267">
        <v>59</v>
      </c>
      <c r="B69" s="276" t="s">
        <v>321</v>
      </c>
      <c r="C69" s="277">
        <v>344.4</v>
      </c>
      <c r="D69" s="278">
        <v>347.73333333333335</v>
      </c>
      <c r="E69" s="278">
        <v>339.4666666666667</v>
      </c>
      <c r="F69" s="278">
        <v>334.53333333333336</v>
      </c>
      <c r="G69" s="278">
        <v>326.26666666666671</v>
      </c>
      <c r="H69" s="278">
        <v>352.66666666666669</v>
      </c>
      <c r="I69" s="278">
        <v>360.93333333333334</v>
      </c>
      <c r="J69" s="278">
        <v>365.86666666666667</v>
      </c>
      <c r="K69" s="276">
        <v>356</v>
      </c>
      <c r="L69" s="276">
        <v>342.8</v>
      </c>
      <c r="M69" s="276">
        <v>11.38447</v>
      </c>
    </row>
    <row r="70" spans="1:13">
      <c r="A70" s="267">
        <v>60</v>
      </c>
      <c r="B70" s="276" t="s">
        <v>65</v>
      </c>
      <c r="C70" s="277">
        <v>116.95</v>
      </c>
      <c r="D70" s="278">
        <v>118.08333333333333</v>
      </c>
      <c r="E70" s="278">
        <v>113.66666666666666</v>
      </c>
      <c r="F70" s="278">
        <v>110.38333333333333</v>
      </c>
      <c r="G70" s="278">
        <v>105.96666666666665</v>
      </c>
      <c r="H70" s="278">
        <v>121.36666666666666</v>
      </c>
      <c r="I70" s="278">
        <v>125.78333333333332</v>
      </c>
      <c r="J70" s="278">
        <v>129.06666666666666</v>
      </c>
      <c r="K70" s="276">
        <v>122.5</v>
      </c>
      <c r="L70" s="276">
        <v>114.8</v>
      </c>
      <c r="M70" s="276">
        <v>491.68248999999997</v>
      </c>
    </row>
    <row r="71" spans="1:13">
      <c r="A71" s="267">
        <v>61</v>
      </c>
      <c r="B71" s="276" t="s">
        <v>313</v>
      </c>
      <c r="C71" s="277">
        <v>748.95</v>
      </c>
      <c r="D71" s="278">
        <v>751.26666666666677</v>
      </c>
      <c r="E71" s="278">
        <v>735.53333333333353</v>
      </c>
      <c r="F71" s="278">
        <v>722.11666666666679</v>
      </c>
      <c r="G71" s="278">
        <v>706.38333333333355</v>
      </c>
      <c r="H71" s="278">
        <v>764.68333333333351</v>
      </c>
      <c r="I71" s="278">
        <v>780.41666666666686</v>
      </c>
      <c r="J71" s="278">
        <v>793.83333333333348</v>
      </c>
      <c r="K71" s="276">
        <v>767</v>
      </c>
      <c r="L71" s="276">
        <v>737.85</v>
      </c>
      <c r="M71" s="276">
        <v>11.10284</v>
      </c>
    </row>
    <row r="72" spans="1:13">
      <c r="A72" s="267">
        <v>62</v>
      </c>
      <c r="B72" s="276" t="s">
        <v>66</v>
      </c>
      <c r="C72" s="277">
        <v>677.95</v>
      </c>
      <c r="D72" s="278">
        <v>674.31666666666672</v>
      </c>
      <c r="E72" s="278">
        <v>667.63333333333344</v>
      </c>
      <c r="F72" s="278">
        <v>657.31666666666672</v>
      </c>
      <c r="G72" s="278">
        <v>650.63333333333344</v>
      </c>
      <c r="H72" s="278">
        <v>684.63333333333344</v>
      </c>
      <c r="I72" s="278">
        <v>691.31666666666661</v>
      </c>
      <c r="J72" s="278">
        <v>701.63333333333344</v>
      </c>
      <c r="K72" s="276">
        <v>681</v>
      </c>
      <c r="L72" s="276">
        <v>664</v>
      </c>
      <c r="M72" s="276">
        <v>6.1431899999999997</v>
      </c>
    </row>
    <row r="73" spans="1:13">
      <c r="A73" s="267">
        <v>63</v>
      </c>
      <c r="B73" s="276" t="s">
        <v>67</v>
      </c>
      <c r="C73" s="277">
        <v>548.5</v>
      </c>
      <c r="D73" s="278">
        <v>551.66666666666663</v>
      </c>
      <c r="E73" s="278">
        <v>541.33333333333326</v>
      </c>
      <c r="F73" s="278">
        <v>534.16666666666663</v>
      </c>
      <c r="G73" s="278">
        <v>523.83333333333326</v>
      </c>
      <c r="H73" s="278">
        <v>558.83333333333326</v>
      </c>
      <c r="I73" s="278">
        <v>569.16666666666652</v>
      </c>
      <c r="J73" s="278">
        <v>576.33333333333326</v>
      </c>
      <c r="K73" s="276">
        <v>562</v>
      </c>
      <c r="L73" s="276">
        <v>544.5</v>
      </c>
      <c r="M73" s="276">
        <v>37.350740000000002</v>
      </c>
    </row>
    <row r="74" spans="1:13">
      <c r="A74" s="267">
        <v>64</v>
      </c>
      <c r="B74" s="276" t="s">
        <v>1045</v>
      </c>
      <c r="C74" s="277">
        <v>9715.7000000000007</v>
      </c>
      <c r="D74" s="278">
        <v>9765.7333333333336</v>
      </c>
      <c r="E74" s="278">
        <v>9626.0166666666664</v>
      </c>
      <c r="F74" s="278">
        <v>9536.3333333333321</v>
      </c>
      <c r="G74" s="278">
        <v>9396.616666666665</v>
      </c>
      <c r="H74" s="278">
        <v>9855.4166666666679</v>
      </c>
      <c r="I74" s="278">
        <v>9995.133333333335</v>
      </c>
      <c r="J74" s="278">
        <v>10084.816666666669</v>
      </c>
      <c r="K74" s="276">
        <v>9905.4500000000007</v>
      </c>
      <c r="L74" s="276">
        <v>9676.0499999999993</v>
      </c>
      <c r="M74" s="276">
        <v>2.453E-2</v>
      </c>
    </row>
    <row r="75" spans="1:13">
      <c r="A75" s="267">
        <v>65</v>
      </c>
      <c r="B75" s="276" t="s">
        <v>69</v>
      </c>
      <c r="C75" s="277">
        <v>503.05</v>
      </c>
      <c r="D75" s="278">
        <v>503.01666666666671</v>
      </c>
      <c r="E75" s="278">
        <v>499.13333333333344</v>
      </c>
      <c r="F75" s="278">
        <v>495.21666666666675</v>
      </c>
      <c r="G75" s="278">
        <v>491.33333333333348</v>
      </c>
      <c r="H75" s="278">
        <v>506.93333333333339</v>
      </c>
      <c r="I75" s="278">
        <v>510.81666666666672</v>
      </c>
      <c r="J75" s="278">
        <v>514.73333333333335</v>
      </c>
      <c r="K75" s="276">
        <v>506.9</v>
      </c>
      <c r="L75" s="276">
        <v>499.1</v>
      </c>
      <c r="M75" s="276">
        <v>116.08846</v>
      </c>
    </row>
    <row r="76" spans="1:13" s="16" customFormat="1">
      <c r="A76" s="267">
        <v>66</v>
      </c>
      <c r="B76" s="276" t="s">
        <v>70</v>
      </c>
      <c r="C76" s="277">
        <v>36.6</v>
      </c>
      <c r="D76" s="278">
        <v>36.833333333333336</v>
      </c>
      <c r="E76" s="278">
        <v>36.06666666666667</v>
      </c>
      <c r="F76" s="278">
        <v>35.533333333333331</v>
      </c>
      <c r="G76" s="278">
        <v>34.766666666666666</v>
      </c>
      <c r="H76" s="278">
        <v>37.366666666666674</v>
      </c>
      <c r="I76" s="278">
        <v>38.13333333333334</v>
      </c>
      <c r="J76" s="278">
        <v>38.666666666666679</v>
      </c>
      <c r="K76" s="276">
        <v>37.6</v>
      </c>
      <c r="L76" s="276">
        <v>36.299999999999997</v>
      </c>
      <c r="M76" s="276">
        <v>690.07539999999995</v>
      </c>
    </row>
    <row r="77" spans="1:13" s="16" customFormat="1">
      <c r="A77" s="267">
        <v>67</v>
      </c>
      <c r="B77" s="276" t="s">
        <v>71</v>
      </c>
      <c r="C77" s="277">
        <v>450.95</v>
      </c>
      <c r="D77" s="278">
        <v>449.86666666666662</v>
      </c>
      <c r="E77" s="278">
        <v>446.18333333333322</v>
      </c>
      <c r="F77" s="278">
        <v>441.41666666666663</v>
      </c>
      <c r="G77" s="278">
        <v>437.73333333333323</v>
      </c>
      <c r="H77" s="278">
        <v>454.63333333333321</v>
      </c>
      <c r="I77" s="278">
        <v>458.31666666666661</v>
      </c>
      <c r="J77" s="278">
        <v>463.0833333333332</v>
      </c>
      <c r="K77" s="276">
        <v>453.55</v>
      </c>
      <c r="L77" s="276">
        <v>445.1</v>
      </c>
      <c r="M77" s="276">
        <v>32.977130000000002</v>
      </c>
    </row>
    <row r="78" spans="1:13" s="16" customFormat="1">
      <c r="A78" s="267">
        <v>68</v>
      </c>
      <c r="B78" s="276" t="s">
        <v>322</v>
      </c>
      <c r="C78" s="277">
        <v>769.1</v>
      </c>
      <c r="D78" s="278">
        <v>766.08333333333337</v>
      </c>
      <c r="E78" s="278">
        <v>755.16666666666674</v>
      </c>
      <c r="F78" s="278">
        <v>741.23333333333335</v>
      </c>
      <c r="G78" s="278">
        <v>730.31666666666672</v>
      </c>
      <c r="H78" s="278">
        <v>780.01666666666677</v>
      </c>
      <c r="I78" s="278">
        <v>790.93333333333351</v>
      </c>
      <c r="J78" s="278">
        <v>804.86666666666679</v>
      </c>
      <c r="K78" s="276">
        <v>777</v>
      </c>
      <c r="L78" s="276">
        <v>752.15</v>
      </c>
      <c r="M78" s="276">
        <v>2.2593100000000002</v>
      </c>
    </row>
    <row r="79" spans="1:13" s="16" customFormat="1">
      <c r="A79" s="267">
        <v>69</v>
      </c>
      <c r="B79" s="276" t="s">
        <v>324</v>
      </c>
      <c r="C79" s="277">
        <v>180.95</v>
      </c>
      <c r="D79" s="278">
        <v>181.28333333333333</v>
      </c>
      <c r="E79" s="278">
        <v>174.76666666666665</v>
      </c>
      <c r="F79" s="278">
        <v>168.58333333333331</v>
      </c>
      <c r="G79" s="278">
        <v>162.06666666666663</v>
      </c>
      <c r="H79" s="278">
        <v>187.46666666666667</v>
      </c>
      <c r="I79" s="278">
        <v>193.98333333333338</v>
      </c>
      <c r="J79" s="278">
        <v>200.16666666666669</v>
      </c>
      <c r="K79" s="276">
        <v>187.8</v>
      </c>
      <c r="L79" s="276">
        <v>175.1</v>
      </c>
      <c r="M79" s="276">
        <v>6.5560299999999998</v>
      </c>
    </row>
    <row r="80" spans="1:13" s="16" customFormat="1">
      <c r="A80" s="267">
        <v>70</v>
      </c>
      <c r="B80" s="276" t="s">
        <v>325</v>
      </c>
      <c r="C80" s="277">
        <v>3895.85</v>
      </c>
      <c r="D80" s="278">
        <v>3911.2833333333333</v>
      </c>
      <c r="E80" s="278">
        <v>3872.5666666666666</v>
      </c>
      <c r="F80" s="278">
        <v>3849.2833333333333</v>
      </c>
      <c r="G80" s="278">
        <v>3810.5666666666666</v>
      </c>
      <c r="H80" s="278">
        <v>3934.5666666666666</v>
      </c>
      <c r="I80" s="278">
        <v>3973.2833333333328</v>
      </c>
      <c r="J80" s="278">
        <v>3996.5666666666666</v>
      </c>
      <c r="K80" s="276">
        <v>3950</v>
      </c>
      <c r="L80" s="276">
        <v>3888</v>
      </c>
      <c r="M80" s="276">
        <v>0.11815000000000001</v>
      </c>
    </row>
    <row r="81" spans="1:13" s="16" customFormat="1">
      <c r="A81" s="267">
        <v>71</v>
      </c>
      <c r="B81" s="276" t="s">
        <v>326</v>
      </c>
      <c r="C81" s="277">
        <v>795.55</v>
      </c>
      <c r="D81" s="278">
        <v>799.7833333333333</v>
      </c>
      <c r="E81" s="278">
        <v>784.56666666666661</v>
      </c>
      <c r="F81" s="278">
        <v>773.58333333333326</v>
      </c>
      <c r="G81" s="278">
        <v>758.36666666666656</v>
      </c>
      <c r="H81" s="278">
        <v>810.76666666666665</v>
      </c>
      <c r="I81" s="278">
        <v>825.98333333333335</v>
      </c>
      <c r="J81" s="278">
        <v>836.9666666666667</v>
      </c>
      <c r="K81" s="276">
        <v>815</v>
      </c>
      <c r="L81" s="276">
        <v>788.8</v>
      </c>
      <c r="M81" s="276">
        <v>0.57599</v>
      </c>
    </row>
    <row r="82" spans="1:13" s="16" customFormat="1">
      <c r="A82" s="267">
        <v>72</v>
      </c>
      <c r="B82" s="276" t="s">
        <v>327</v>
      </c>
      <c r="C82" s="277">
        <v>74.5</v>
      </c>
      <c r="D82" s="278">
        <v>75.166666666666671</v>
      </c>
      <c r="E82" s="278">
        <v>73.433333333333337</v>
      </c>
      <c r="F82" s="278">
        <v>72.36666666666666</v>
      </c>
      <c r="G82" s="278">
        <v>70.633333333333326</v>
      </c>
      <c r="H82" s="278">
        <v>76.233333333333348</v>
      </c>
      <c r="I82" s="278">
        <v>77.966666666666669</v>
      </c>
      <c r="J82" s="278">
        <v>79.03333333333336</v>
      </c>
      <c r="K82" s="276">
        <v>76.900000000000006</v>
      </c>
      <c r="L82" s="276">
        <v>74.099999999999994</v>
      </c>
      <c r="M82" s="276">
        <v>23.584299999999999</v>
      </c>
    </row>
    <row r="83" spans="1:13" s="16" customFormat="1">
      <c r="A83" s="267">
        <v>73</v>
      </c>
      <c r="B83" s="276" t="s">
        <v>72</v>
      </c>
      <c r="C83" s="277">
        <v>13509.35</v>
      </c>
      <c r="D83" s="278">
        <v>13468.566666666666</v>
      </c>
      <c r="E83" s="278">
        <v>13290.783333333331</v>
      </c>
      <c r="F83" s="278">
        <v>13072.216666666665</v>
      </c>
      <c r="G83" s="278">
        <v>12894.433333333331</v>
      </c>
      <c r="H83" s="278">
        <v>13687.133333333331</v>
      </c>
      <c r="I83" s="278">
        <v>13864.916666666664</v>
      </c>
      <c r="J83" s="278">
        <v>14083.483333333332</v>
      </c>
      <c r="K83" s="276">
        <v>13646.35</v>
      </c>
      <c r="L83" s="276">
        <v>13250</v>
      </c>
      <c r="M83" s="276">
        <v>1.6251599999999999</v>
      </c>
    </row>
    <row r="84" spans="1:13" s="16" customFormat="1">
      <c r="A84" s="267">
        <v>74</v>
      </c>
      <c r="B84" s="276" t="s">
        <v>74</v>
      </c>
      <c r="C84" s="277">
        <v>395.15</v>
      </c>
      <c r="D84" s="278">
        <v>394.98333333333335</v>
      </c>
      <c r="E84" s="278">
        <v>391.16666666666669</v>
      </c>
      <c r="F84" s="278">
        <v>387.18333333333334</v>
      </c>
      <c r="G84" s="278">
        <v>383.36666666666667</v>
      </c>
      <c r="H84" s="278">
        <v>398.9666666666667</v>
      </c>
      <c r="I84" s="278">
        <v>402.7833333333333</v>
      </c>
      <c r="J84" s="278">
        <v>406.76666666666671</v>
      </c>
      <c r="K84" s="276">
        <v>398.8</v>
      </c>
      <c r="L84" s="276">
        <v>391</v>
      </c>
      <c r="M84" s="276">
        <v>84.125799999999998</v>
      </c>
    </row>
    <row r="85" spans="1:13" s="16" customFormat="1">
      <c r="A85" s="267">
        <v>75</v>
      </c>
      <c r="B85" s="276" t="s">
        <v>328</v>
      </c>
      <c r="C85" s="277">
        <v>231.2</v>
      </c>
      <c r="D85" s="278">
        <v>231.43333333333331</v>
      </c>
      <c r="E85" s="278">
        <v>226.86666666666662</v>
      </c>
      <c r="F85" s="278">
        <v>222.5333333333333</v>
      </c>
      <c r="G85" s="278">
        <v>217.96666666666661</v>
      </c>
      <c r="H85" s="278">
        <v>235.76666666666662</v>
      </c>
      <c r="I85" s="278">
        <v>240.33333333333329</v>
      </c>
      <c r="J85" s="278">
        <v>244.66666666666663</v>
      </c>
      <c r="K85" s="276">
        <v>236</v>
      </c>
      <c r="L85" s="276">
        <v>227.1</v>
      </c>
      <c r="M85" s="276">
        <v>3.3872</v>
      </c>
    </row>
    <row r="86" spans="1:13" s="16" customFormat="1">
      <c r="A86" s="267">
        <v>76</v>
      </c>
      <c r="B86" s="276" t="s">
        <v>75</v>
      </c>
      <c r="C86" s="277">
        <v>3627.1</v>
      </c>
      <c r="D86" s="278">
        <v>3637.4</v>
      </c>
      <c r="E86" s="278">
        <v>3608.8</v>
      </c>
      <c r="F86" s="278">
        <v>3590.5</v>
      </c>
      <c r="G86" s="278">
        <v>3561.9</v>
      </c>
      <c r="H86" s="278">
        <v>3655.7000000000003</v>
      </c>
      <c r="I86" s="278">
        <v>3684.2999999999997</v>
      </c>
      <c r="J86" s="278">
        <v>3702.6000000000004</v>
      </c>
      <c r="K86" s="276">
        <v>3666</v>
      </c>
      <c r="L86" s="276">
        <v>3619.1</v>
      </c>
      <c r="M86" s="276">
        <v>4.3468600000000004</v>
      </c>
    </row>
    <row r="87" spans="1:13" s="16" customFormat="1">
      <c r="A87" s="267">
        <v>77</v>
      </c>
      <c r="B87" s="276" t="s">
        <v>314</v>
      </c>
      <c r="C87" s="277">
        <v>621.45000000000005</v>
      </c>
      <c r="D87" s="278">
        <v>604.73333333333346</v>
      </c>
      <c r="E87" s="278">
        <v>575.8666666666669</v>
      </c>
      <c r="F87" s="278">
        <v>530.28333333333342</v>
      </c>
      <c r="G87" s="278">
        <v>501.41666666666686</v>
      </c>
      <c r="H87" s="278">
        <v>650.31666666666695</v>
      </c>
      <c r="I87" s="278">
        <v>679.18333333333351</v>
      </c>
      <c r="J87" s="278">
        <v>724.76666666666699</v>
      </c>
      <c r="K87" s="276">
        <v>633.6</v>
      </c>
      <c r="L87" s="276">
        <v>559.15</v>
      </c>
      <c r="M87" s="276">
        <v>35.684469999999997</v>
      </c>
    </row>
    <row r="88" spans="1:13" s="16" customFormat="1">
      <c r="A88" s="267">
        <v>78</v>
      </c>
      <c r="B88" s="276" t="s">
        <v>323</v>
      </c>
      <c r="C88" s="277">
        <v>206.25</v>
      </c>
      <c r="D88" s="278">
        <v>205.48333333333335</v>
      </c>
      <c r="E88" s="278">
        <v>202.26666666666671</v>
      </c>
      <c r="F88" s="278">
        <v>198.28333333333336</v>
      </c>
      <c r="G88" s="278">
        <v>195.06666666666672</v>
      </c>
      <c r="H88" s="278">
        <v>209.4666666666667</v>
      </c>
      <c r="I88" s="278">
        <v>212.68333333333334</v>
      </c>
      <c r="J88" s="278">
        <v>216.66666666666669</v>
      </c>
      <c r="K88" s="276">
        <v>208.7</v>
      </c>
      <c r="L88" s="276">
        <v>201.5</v>
      </c>
      <c r="M88" s="276">
        <v>19.132770000000001</v>
      </c>
    </row>
    <row r="89" spans="1:13" s="16" customFormat="1">
      <c r="A89" s="267">
        <v>79</v>
      </c>
      <c r="B89" s="276" t="s">
        <v>76</v>
      </c>
      <c r="C89" s="277">
        <v>467.95</v>
      </c>
      <c r="D89" s="278">
        <v>468.58333333333331</v>
      </c>
      <c r="E89" s="278">
        <v>462.76666666666665</v>
      </c>
      <c r="F89" s="278">
        <v>457.58333333333331</v>
      </c>
      <c r="G89" s="278">
        <v>451.76666666666665</v>
      </c>
      <c r="H89" s="278">
        <v>473.76666666666665</v>
      </c>
      <c r="I89" s="278">
        <v>479.58333333333337</v>
      </c>
      <c r="J89" s="278">
        <v>484.76666666666665</v>
      </c>
      <c r="K89" s="276">
        <v>474.4</v>
      </c>
      <c r="L89" s="276">
        <v>463.4</v>
      </c>
      <c r="M89" s="276">
        <v>36.553919999999998</v>
      </c>
    </row>
    <row r="90" spans="1:13" s="16" customFormat="1">
      <c r="A90" s="267">
        <v>80</v>
      </c>
      <c r="B90" s="276" t="s">
        <v>77</v>
      </c>
      <c r="C90" s="277">
        <v>128.15</v>
      </c>
      <c r="D90" s="278">
        <v>133.93333333333334</v>
      </c>
      <c r="E90" s="278">
        <v>121.21666666666667</v>
      </c>
      <c r="F90" s="278">
        <v>114.28333333333333</v>
      </c>
      <c r="G90" s="278">
        <v>101.56666666666666</v>
      </c>
      <c r="H90" s="278">
        <v>140.86666666666667</v>
      </c>
      <c r="I90" s="278">
        <v>153.58333333333337</v>
      </c>
      <c r="J90" s="278">
        <v>160.51666666666668</v>
      </c>
      <c r="K90" s="276">
        <v>146.65</v>
      </c>
      <c r="L90" s="276">
        <v>127</v>
      </c>
      <c r="M90" s="276">
        <v>804.93640000000005</v>
      </c>
    </row>
    <row r="91" spans="1:13" s="16" customFormat="1">
      <c r="A91" s="267">
        <v>81</v>
      </c>
      <c r="B91" s="276" t="s">
        <v>332</v>
      </c>
      <c r="C91" s="277">
        <v>480.7</v>
      </c>
      <c r="D91" s="278">
        <v>481.81666666666666</v>
      </c>
      <c r="E91" s="278">
        <v>475.93333333333334</v>
      </c>
      <c r="F91" s="278">
        <v>471.16666666666669</v>
      </c>
      <c r="G91" s="278">
        <v>465.28333333333336</v>
      </c>
      <c r="H91" s="278">
        <v>486.58333333333331</v>
      </c>
      <c r="I91" s="278">
        <v>492.46666666666664</v>
      </c>
      <c r="J91" s="278">
        <v>497.23333333333329</v>
      </c>
      <c r="K91" s="276">
        <v>487.7</v>
      </c>
      <c r="L91" s="276">
        <v>477.05</v>
      </c>
      <c r="M91" s="276">
        <v>1.6035600000000001</v>
      </c>
    </row>
    <row r="92" spans="1:13" s="16" customFormat="1">
      <c r="A92" s="267">
        <v>82</v>
      </c>
      <c r="B92" s="276" t="s">
        <v>333</v>
      </c>
      <c r="C92" s="277">
        <v>518.85</v>
      </c>
      <c r="D92" s="278">
        <v>520.19999999999993</v>
      </c>
      <c r="E92" s="278">
        <v>508.64999999999986</v>
      </c>
      <c r="F92" s="278">
        <v>498.44999999999993</v>
      </c>
      <c r="G92" s="278">
        <v>486.89999999999986</v>
      </c>
      <c r="H92" s="278">
        <v>530.39999999999986</v>
      </c>
      <c r="I92" s="278">
        <v>541.94999999999982</v>
      </c>
      <c r="J92" s="278">
        <v>552.14999999999986</v>
      </c>
      <c r="K92" s="276">
        <v>531.75</v>
      </c>
      <c r="L92" s="276">
        <v>510</v>
      </c>
      <c r="M92" s="276">
        <v>3.52962</v>
      </c>
    </row>
    <row r="93" spans="1:13" s="16" customFormat="1">
      <c r="A93" s="267">
        <v>83</v>
      </c>
      <c r="B93" s="276" t="s">
        <v>335</v>
      </c>
      <c r="C93" s="277">
        <v>373.4</v>
      </c>
      <c r="D93" s="278">
        <v>375.26666666666665</v>
      </c>
      <c r="E93" s="278">
        <v>360.5333333333333</v>
      </c>
      <c r="F93" s="278">
        <v>347.66666666666663</v>
      </c>
      <c r="G93" s="278">
        <v>332.93333333333328</v>
      </c>
      <c r="H93" s="278">
        <v>388.13333333333333</v>
      </c>
      <c r="I93" s="278">
        <v>402.86666666666667</v>
      </c>
      <c r="J93" s="278">
        <v>415.73333333333335</v>
      </c>
      <c r="K93" s="276">
        <v>390</v>
      </c>
      <c r="L93" s="276">
        <v>362.4</v>
      </c>
      <c r="M93" s="276">
        <v>5.51457</v>
      </c>
    </row>
    <row r="94" spans="1:13" s="16" customFormat="1">
      <c r="A94" s="267">
        <v>84</v>
      </c>
      <c r="B94" s="276" t="s">
        <v>329</v>
      </c>
      <c r="C94" s="277">
        <v>535.35</v>
      </c>
      <c r="D94" s="278">
        <v>538.78333333333342</v>
      </c>
      <c r="E94" s="278">
        <v>527.11666666666679</v>
      </c>
      <c r="F94" s="278">
        <v>518.88333333333333</v>
      </c>
      <c r="G94" s="278">
        <v>507.2166666666667</v>
      </c>
      <c r="H94" s="278">
        <v>547.01666666666688</v>
      </c>
      <c r="I94" s="278">
        <v>558.68333333333362</v>
      </c>
      <c r="J94" s="278">
        <v>566.91666666666697</v>
      </c>
      <c r="K94" s="276">
        <v>550.45000000000005</v>
      </c>
      <c r="L94" s="276">
        <v>530.54999999999995</v>
      </c>
      <c r="M94" s="276">
        <v>1.0970500000000001</v>
      </c>
    </row>
    <row r="95" spans="1:13" s="16" customFormat="1">
      <c r="A95" s="267">
        <v>85</v>
      </c>
      <c r="B95" s="276" t="s">
        <v>78</v>
      </c>
      <c r="C95" s="277">
        <v>135.19999999999999</v>
      </c>
      <c r="D95" s="278">
        <v>135.63333333333333</v>
      </c>
      <c r="E95" s="278">
        <v>134.01666666666665</v>
      </c>
      <c r="F95" s="278">
        <v>132.83333333333331</v>
      </c>
      <c r="G95" s="278">
        <v>131.21666666666664</v>
      </c>
      <c r="H95" s="278">
        <v>136.81666666666666</v>
      </c>
      <c r="I95" s="278">
        <v>138.43333333333334</v>
      </c>
      <c r="J95" s="278">
        <v>139.61666666666667</v>
      </c>
      <c r="K95" s="276">
        <v>137.25</v>
      </c>
      <c r="L95" s="276">
        <v>134.44999999999999</v>
      </c>
      <c r="M95" s="276">
        <v>14.13824</v>
      </c>
    </row>
    <row r="96" spans="1:13" s="16" customFormat="1">
      <c r="A96" s="267">
        <v>86</v>
      </c>
      <c r="B96" s="276" t="s">
        <v>330</v>
      </c>
      <c r="C96" s="277">
        <v>266.35000000000002</v>
      </c>
      <c r="D96" s="278">
        <v>268.41666666666669</v>
      </c>
      <c r="E96" s="278">
        <v>262.98333333333335</v>
      </c>
      <c r="F96" s="278">
        <v>259.61666666666667</v>
      </c>
      <c r="G96" s="278">
        <v>254.18333333333334</v>
      </c>
      <c r="H96" s="278">
        <v>271.78333333333336</v>
      </c>
      <c r="I96" s="278">
        <v>277.21666666666664</v>
      </c>
      <c r="J96" s="278">
        <v>280.58333333333337</v>
      </c>
      <c r="K96" s="276">
        <v>273.85000000000002</v>
      </c>
      <c r="L96" s="276">
        <v>265.05</v>
      </c>
      <c r="M96" s="276">
        <v>1.4434499999999999</v>
      </c>
    </row>
    <row r="97" spans="1:13" s="16" customFormat="1">
      <c r="A97" s="267">
        <v>87</v>
      </c>
      <c r="B97" s="276" t="s">
        <v>338</v>
      </c>
      <c r="C97" s="277">
        <v>525.65</v>
      </c>
      <c r="D97" s="278">
        <v>527.88333333333333</v>
      </c>
      <c r="E97" s="278">
        <v>519.76666666666665</v>
      </c>
      <c r="F97" s="278">
        <v>513.88333333333333</v>
      </c>
      <c r="G97" s="278">
        <v>505.76666666666665</v>
      </c>
      <c r="H97" s="278">
        <v>533.76666666666665</v>
      </c>
      <c r="I97" s="278">
        <v>541.88333333333321</v>
      </c>
      <c r="J97" s="278">
        <v>547.76666666666665</v>
      </c>
      <c r="K97" s="276">
        <v>536</v>
      </c>
      <c r="L97" s="276">
        <v>522</v>
      </c>
      <c r="M97" s="276">
        <v>13.67198</v>
      </c>
    </row>
    <row r="98" spans="1:13" s="16" customFormat="1">
      <c r="A98" s="267">
        <v>88</v>
      </c>
      <c r="B98" s="276" t="s">
        <v>336</v>
      </c>
      <c r="C98" s="277">
        <v>1157.0999999999999</v>
      </c>
      <c r="D98" s="278">
        <v>1158.3833333333332</v>
      </c>
      <c r="E98" s="278">
        <v>1140.7666666666664</v>
      </c>
      <c r="F98" s="278">
        <v>1124.4333333333332</v>
      </c>
      <c r="G98" s="278">
        <v>1106.8166666666664</v>
      </c>
      <c r="H98" s="278">
        <v>1174.7166666666665</v>
      </c>
      <c r="I98" s="278">
        <v>1192.3333333333333</v>
      </c>
      <c r="J98" s="278">
        <v>1208.6666666666665</v>
      </c>
      <c r="K98" s="276">
        <v>1176</v>
      </c>
      <c r="L98" s="276">
        <v>1142.05</v>
      </c>
      <c r="M98" s="276">
        <v>3.5971899999999999</v>
      </c>
    </row>
    <row r="99" spans="1:13" s="16" customFormat="1">
      <c r="A99" s="267">
        <v>89</v>
      </c>
      <c r="B99" s="276" t="s">
        <v>337</v>
      </c>
      <c r="C99" s="277">
        <v>15.4</v>
      </c>
      <c r="D99" s="278">
        <v>15.9</v>
      </c>
      <c r="E99" s="278">
        <v>14.850000000000001</v>
      </c>
      <c r="F99" s="278">
        <v>14.3</v>
      </c>
      <c r="G99" s="278">
        <v>13.250000000000002</v>
      </c>
      <c r="H99" s="278">
        <v>16.450000000000003</v>
      </c>
      <c r="I99" s="278">
        <v>17.5</v>
      </c>
      <c r="J99" s="278">
        <v>18.05</v>
      </c>
      <c r="K99" s="276">
        <v>16.95</v>
      </c>
      <c r="L99" s="276">
        <v>15.35</v>
      </c>
      <c r="M99" s="276">
        <v>339.13702000000001</v>
      </c>
    </row>
    <row r="100" spans="1:13" s="16" customFormat="1">
      <c r="A100" s="267">
        <v>90</v>
      </c>
      <c r="B100" s="276" t="s">
        <v>339</v>
      </c>
      <c r="C100" s="277">
        <v>224.5</v>
      </c>
      <c r="D100" s="278">
        <v>223.93333333333331</v>
      </c>
      <c r="E100" s="278">
        <v>220.36666666666662</v>
      </c>
      <c r="F100" s="278">
        <v>216.23333333333332</v>
      </c>
      <c r="G100" s="278">
        <v>212.66666666666663</v>
      </c>
      <c r="H100" s="278">
        <v>228.06666666666661</v>
      </c>
      <c r="I100" s="278">
        <v>231.63333333333327</v>
      </c>
      <c r="J100" s="278">
        <v>235.76666666666659</v>
      </c>
      <c r="K100" s="276">
        <v>227.5</v>
      </c>
      <c r="L100" s="276">
        <v>219.8</v>
      </c>
      <c r="M100" s="276">
        <v>3.2008999999999999</v>
      </c>
    </row>
    <row r="101" spans="1:13">
      <c r="A101" s="267">
        <v>91</v>
      </c>
      <c r="B101" s="276" t="s">
        <v>80</v>
      </c>
      <c r="C101" s="277">
        <v>390.45</v>
      </c>
      <c r="D101" s="278">
        <v>392.98333333333335</v>
      </c>
      <c r="E101" s="278">
        <v>384.01666666666671</v>
      </c>
      <c r="F101" s="278">
        <v>377.58333333333337</v>
      </c>
      <c r="G101" s="278">
        <v>368.61666666666673</v>
      </c>
      <c r="H101" s="278">
        <v>399.41666666666669</v>
      </c>
      <c r="I101" s="278">
        <v>408.38333333333338</v>
      </c>
      <c r="J101" s="278">
        <v>414.81666666666666</v>
      </c>
      <c r="K101" s="276">
        <v>401.95</v>
      </c>
      <c r="L101" s="276">
        <v>386.55</v>
      </c>
      <c r="M101" s="276">
        <v>10.024319999999999</v>
      </c>
    </row>
    <row r="102" spans="1:13">
      <c r="A102" s="267">
        <v>92</v>
      </c>
      <c r="B102" s="276" t="s">
        <v>340</v>
      </c>
      <c r="C102" s="277">
        <v>3267.55</v>
      </c>
      <c r="D102" s="278">
        <v>3278.4500000000003</v>
      </c>
      <c r="E102" s="278">
        <v>3243.3500000000004</v>
      </c>
      <c r="F102" s="278">
        <v>3219.15</v>
      </c>
      <c r="G102" s="278">
        <v>3184.05</v>
      </c>
      <c r="H102" s="278">
        <v>3302.6500000000005</v>
      </c>
      <c r="I102" s="278">
        <v>3337.75</v>
      </c>
      <c r="J102" s="278">
        <v>3361.9500000000007</v>
      </c>
      <c r="K102" s="276">
        <v>3313.55</v>
      </c>
      <c r="L102" s="276">
        <v>3254.25</v>
      </c>
      <c r="M102" s="276">
        <v>0.10070999999999999</v>
      </c>
    </row>
    <row r="103" spans="1:13">
      <c r="A103" s="267">
        <v>93</v>
      </c>
      <c r="B103" s="276" t="s">
        <v>81</v>
      </c>
      <c r="C103" s="277">
        <v>630.45000000000005</v>
      </c>
      <c r="D103" s="278">
        <v>630.13333333333333</v>
      </c>
      <c r="E103" s="278">
        <v>620.31666666666661</v>
      </c>
      <c r="F103" s="278">
        <v>610.18333333333328</v>
      </c>
      <c r="G103" s="278">
        <v>600.36666666666656</v>
      </c>
      <c r="H103" s="278">
        <v>640.26666666666665</v>
      </c>
      <c r="I103" s="278">
        <v>650.08333333333348</v>
      </c>
      <c r="J103" s="278">
        <v>660.2166666666667</v>
      </c>
      <c r="K103" s="276">
        <v>639.95000000000005</v>
      </c>
      <c r="L103" s="276">
        <v>620</v>
      </c>
      <c r="M103" s="276">
        <v>5.1453199999999999</v>
      </c>
    </row>
    <row r="104" spans="1:13">
      <c r="A104" s="267">
        <v>94</v>
      </c>
      <c r="B104" s="276" t="s">
        <v>334</v>
      </c>
      <c r="C104" s="277">
        <v>294.55</v>
      </c>
      <c r="D104" s="278">
        <v>294.93333333333334</v>
      </c>
      <c r="E104" s="278">
        <v>293.16666666666669</v>
      </c>
      <c r="F104" s="278">
        <v>291.78333333333336</v>
      </c>
      <c r="G104" s="278">
        <v>290.01666666666671</v>
      </c>
      <c r="H104" s="278">
        <v>296.31666666666666</v>
      </c>
      <c r="I104" s="278">
        <v>298.08333333333331</v>
      </c>
      <c r="J104" s="278">
        <v>299.46666666666664</v>
      </c>
      <c r="K104" s="276">
        <v>296.7</v>
      </c>
      <c r="L104" s="276">
        <v>293.55</v>
      </c>
      <c r="M104" s="276">
        <v>2.2200899999999999</v>
      </c>
    </row>
    <row r="105" spans="1:13">
      <c r="A105" s="267">
        <v>95</v>
      </c>
      <c r="B105" s="276" t="s">
        <v>342</v>
      </c>
      <c r="C105" s="277">
        <v>211.75</v>
      </c>
      <c r="D105" s="278">
        <v>210.06666666666669</v>
      </c>
      <c r="E105" s="278">
        <v>206.93333333333339</v>
      </c>
      <c r="F105" s="278">
        <v>202.1166666666667</v>
      </c>
      <c r="G105" s="278">
        <v>198.98333333333341</v>
      </c>
      <c r="H105" s="278">
        <v>214.88333333333338</v>
      </c>
      <c r="I105" s="278">
        <v>218.01666666666665</v>
      </c>
      <c r="J105" s="278">
        <v>222.83333333333337</v>
      </c>
      <c r="K105" s="276">
        <v>213.2</v>
      </c>
      <c r="L105" s="276">
        <v>205.25</v>
      </c>
      <c r="M105" s="276">
        <v>12.643359999999999</v>
      </c>
    </row>
    <row r="106" spans="1:13">
      <c r="A106" s="267">
        <v>96</v>
      </c>
      <c r="B106" s="276" t="s">
        <v>343</v>
      </c>
      <c r="C106" s="277">
        <v>102.8</v>
      </c>
      <c r="D106" s="278">
        <v>102.31666666666666</v>
      </c>
      <c r="E106" s="278">
        <v>99.73333333333332</v>
      </c>
      <c r="F106" s="278">
        <v>96.666666666666657</v>
      </c>
      <c r="G106" s="278">
        <v>94.083333333333314</v>
      </c>
      <c r="H106" s="278">
        <v>105.38333333333333</v>
      </c>
      <c r="I106" s="278">
        <v>107.96666666666667</v>
      </c>
      <c r="J106" s="278">
        <v>111.03333333333333</v>
      </c>
      <c r="K106" s="276">
        <v>104.9</v>
      </c>
      <c r="L106" s="276">
        <v>99.25</v>
      </c>
      <c r="M106" s="276">
        <v>38.867629999999998</v>
      </c>
    </row>
    <row r="107" spans="1:13">
      <c r="A107" s="267">
        <v>97</v>
      </c>
      <c r="B107" s="276" t="s">
        <v>82</v>
      </c>
      <c r="C107" s="277">
        <v>369.95</v>
      </c>
      <c r="D107" s="278">
        <v>371.40000000000003</v>
      </c>
      <c r="E107" s="278">
        <v>366.05000000000007</v>
      </c>
      <c r="F107" s="278">
        <v>362.15000000000003</v>
      </c>
      <c r="G107" s="278">
        <v>356.80000000000007</v>
      </c>
      <c r="H107" s="278">
        <v>375.30000000000007</v>
      </c>
      <c r="I107" s="278">
        <v>380.65000000000009</v>
      </c>
      <c r="J107" s="278">
        <v>384.55000000000007</v>
      </c>
      <c r="K107" s="276">
        <v>376.75</v>
      </c>
      <c r="L107" s="276">
        <v>367.5</v>
      </c>
      <c r="M107" s="276">
        <v>33.677070000000001</v>
      </c>
    </row>
    <row r="108" spans="1:13">
      <c r="A108" s="267">
        <v>98</v>
      </c>
      <c r="B108" s="284" t="s">
        <v>344</v>
      </c>
      <c r="C108" s="277">
        <v>527</v>
      </c>
      <c r="D108" s="278">
        <v>531.88333333333333</v>
      </c>
      <c r="E108" s="278">
        <v>518.11666666666667</v>
      </c>
      <c r="F108" s="278">
        <v>509.23333333333335</v>
      </c>
      <c r="G108" s="278">
        <v>495.4666666666667</v>
      </c>
      <c r="H108" s="278">
        <v>540.76666666666665</v>
      </c>
      <c r="I108" s="278">
        <v>554.5333333333333</v>
      </c>
      <c r="J108" s="278">
        <v>563.41666666666663</v>
      </c>
      <c r="K108" s="276">
        <v>545.65</v>
      </c>
      <c r="L108" s="276">
        <v>523</v>
      </c>
      <c r="M108" s="276">
        <v>2.4330599999999998</v>
      </c>
    </row>
    <row r="109" spans="1:13">
      <c r="A109" s="267">
        <v>99</v>
      </c>
      <c r="B109" s="276" t="s">
        <v>83</v>
      </c>
      <c r="C109" s="277">
        <v>762.4</v>
      </c>
      <c r="D109" s="278">
        <v>765.41666666666663</v>
      </c>
      <c r="E109" s="278">
        <v>756.93333333333328</v>
      </c>
      <c r="F109" s="278">
        <v>751.4666666666667</v>
      </c>
      <c r="G109" s="278">
        <v>742.98333333333335</v>
      </c>
      <c r="H109" s="278">
        <v>770.88333333333321</v>
      </c>
      <c r="I109" s="278">
        <v>779.36666666666656</v>
      </c>
      <c r="J109" s="278">
        <v>784.83333333333314</v>
      </c>
      <c r="K109" s="276">
        <v>773.9</v>
      </c>
      <c r="L109" s="276">
        <v>759.95</v>
      </c>
      <c r="M109" s="276">
        <v>40.452010000000001</v>
      </c>
    </row>
    <row r="110" spans="1:13">
      <c r="A110" s="267">
        <v>100</v>
      </c>
      <c r="B110" s="276" t="s">
        <v>84</v>
      </c>
      <c r="C110" s="277">
        <v>134.69999999999999</v>
      </c>
      <c r="D110" s="278">
        <v>135.53333333333333</v>
      </c>
      <c r="E110" s="278">
        <v>133.56666666666666</v>
      </c>
      <c r="F110" s="278">
        <v>132.43333333333334</v>
      </c>
      <c r="G110" s="278">
        <v>130.46666666666667</v>
      </c>
      <c r="H110" s="278">
        <v>136.66666666666666</v>
      </c>
      <c r="I110" s="278">
        <v>138.6333333333333</v>
      </c>
      <c r="J110" s="278">
        <v>139.76666666666665</v>
      </c>
      <c r="K110" s="276">
        <v>137.5</v>
      </c>
      <c r="L110" s="276">
        <v>134.4</v>
      </c>
      <c r="M110" s="276">
        <v>187.55465000000001</v>
      </c>
    </row>
    <row r="111" spans="1:13">
      <c r="A111" s="267">
        <v>101</v>
      </c>
      <c r="B111" s="276" t="s">
        <v>345</v>
      </c>
      <c r="C111" s="277">
        <v>358.35</v>
      </c>
      <c r="D111" s="278">
        <v>360.76666666666665</v>
      </c>
      <c r="E111" s="278">
        <v>354.58333333333331</v>
      </c>
      <c r="F111" s="278">
        <v>350.81666666666666</v>
      </c>
      <c r="G111" s="278">
        <v>344.63333333333333</v>
      </c>
      <c r="H111" s="278">
        <v>364.5333333333333</v>
      </c>
      <c r="I111" s="278">
        <v>370.7166666666667</v>
      </c>
      <c r="J111" s="278">
        <v>374.48333333333329</v>
      </c>
      <c r="K111" s="276">
        <v>366.95</v>
      </c>
      <c r="L111" s="276">
        <v>357</v>
      </c>
      <c r="M111" s="276">
        <v>6.4948100000000002</v>
      </c>
    </row>
    <row r="112" spans="1:13">
      <c r="A112" s="267">
        <v>102</v>
      </c>
      <c r="B112" s="276" t="s">
        <v>3634</v>
      </c>
      <c r="C112" s="277">
        <v>2507.6</v>
      </c>
      <c r="D112" s="278">
        <v>2515.4</v>
      </c>
      <c r="E112" s="278">
        <v>2466.25</v>
      </c>
      <c r="F112" s="278">
        <v>2424.9</v>
      </c>
      <c r="G112" s="278">
        <v>2375.75</v>
      </c>
      <c r="H112" s="278">
        <v>2556.75</v>
      </c>
      <c r="I112" s="278">
        <v>2605.9000000000005</v>
      </c>
      <c r="J112" s="278">
        <v>2647.25</v>
      </c>
      <c r="K112" s="276">
        <v>2564.5500000000002</v>
      </c>
      <c r="L112" s="276">
        <v>2474.0500000000002</v>
      </c>
      <c r="M112" s="276">
        <v>7.4618399999999996</v>
      </c>
    </row>
    <row r="113" spans="1:13">
      <c r="A113" s="267">
        <v>103</v>
      </c>
      <c r="B113" s="276" t="s">
        <v>85</v>
      </c>
      <c r="C113" s="277">
        <v>1567.9</v>
      </c>
      <c r="D113" s="278">
        <v>1572.1333333333332</v>
      </c>
      <c r="E113" s="278">
        <v>1555.2666666666664</v>
      </c>
      <c r="F113" s="278">
        <v>1542.6333333333332</v>
      </c>
      <c r="G113" s="278">
        <v>1525.7666666666664</v>
      </c>
      <c r="H113" s="278">
        <v>1584.7666666666664</v>
      </c>
      <c r="I113" s="278">
        <v>1601.6333333333332</v>
      </c>
      <c r="J113" s="278">
        <v>1614.2666666666664</v>
      </c>
      <c r="K113" s="276">
        <v>1589</v>
      </c>
      <c r="L113" s="276">
        <v>1559.5</v>
      </c>
      <c r="M113" s="276">
        <v>6.6195899999999996</v>
      </c>
    </row>
    <row r="114" spans="1:13">
      <c r="A114" s="267">
        <v>104</v>
      </c>
      <c r="B114" s="276" t="s">
        <v>86</v>
      </c>
      <c r="C114" s="277">
        <v>403.45</v>
      </c>
      <c r="D114" s="278">
        <v>404.5</v>
      </c>
      <c r="E114" s="278">
        <v>400.35</v>
      </c>
      <c r="F114" s="278">
        <v>397.25</v>
      </c>
      <c r="G114" s="278">
        <v>393.1</v>
      </c>
      <c r="H114" s="278">
        <v>407.6</v>
      </c>
      <c r="I114" s="278">
        <v>411.75</v>
      </c>
      <c r="J114" s="278">
        <v>414.85</v>
      </c>
      <c r="K114" s="276">
        <v>408.65</v>
      </c>
      <c r="L114" s="276">
        <v>401.4</v>
      </c>
      <c r="M114" s="276">
        <v>29.344740000000002</v>
      </c>
    </row>
    <row r="115" spans="1:13">
      <c r="A115" s="267">
        <v>105</v>
      </c>
      <c r="B115" s="276" t="s">
        <v>236</v>
      </c>
      <c r="C115" s="277">
        <v>789.85</v>
      </c>
      <c r="D115" s="278">
        <v>786.48333333333323</v>
      </c>
      <c r="E115" s="278">
        <v>774.96666666666647</v>
      </c>
      <c r="F115" s="278">
        <v>760.08333333333326</v>
      </c>
      <c r="G115" s="278">
        <v>748.56666666666649</v>
      </c>
      <c r="H115" s="278">
        <v>801.36666666666645</v>
      </c>
      <c r="I115" s="278">
        <v>812.8833333333331</v>
      </c>
      <c r="J115" s="278">
        <v>827.76666666666642</v>
      </c>
      <c r="K115" s="276">
        <v>798</v>
      </c>
      <c r="L115" s="276">
        <v>771.6</v>
      </c>
      <c r="M115" s="276">
        <v>3.3283900000000002</v>
      </c>
    </row>
    <row r="116" spans="1:13">
      <c r="A116" s="267">
        <v>106</v>
      </c>
      <c r="B116" s="276" t="s">
        <v>346</v>
      </c>
      <c r="C116" s="277">
        <v>767.5</v>
      </c>
      <c r="D116" s="278">
        <v>774.80000000000007</v>
      </c>
      <c r="E116" s="278">
        <v>757.70000000000016</v>
      </c>
      <c r="F116" s="278">
        <v>747.90000000000009</v>
      </c>
      <c r="G116" s="278">
        <v>730.80000000000018</v>
      </c>
      <c r="H116" s="278">
        <v>784.60000000000014</v>
      </c>
      <c r="I116" s="278">
        <v>801.7</v>
      </c>
      <c r="J116" s="278">
        <v>811.50000000000011</v>
      </c>
      <c r="K116" s="276">
        <v>791.9</v>
      </c>
      <c r="L116" s="276">
        <v>765</v>
      </c>
      <c r="M116" s="276">
        <v>0.64478000000000002</v>
      </c>
    </row>
    <row r="117" spans="1:13">
      <c r="A117" s="267">
        <v>107</v>
      </c>
      <c r="B117" s="276" t="s">
        <v>331</v>
      </c>
      <c r="C117" s="277">
        <v>1971.8</v>
      </c>
      <c r="D117" s="278">
        <v>1977.5666666666668</v>
      </c>
      <c r="E117" s="278">
        <v>1959.1333333333337</v>
      </c>
      <c r="F117" s="278">
        <v>1946.4666666666669</v>
      </c>
      <c r="G117" s="278">
        <v>1928.0333333333338</v>
      </c>
      <c r="H117" s="278">
        <v>1990.2333333333336</v>
      </c>
      <c r="I117" s="278">
        <v>2008.6666666666665</v>
      </c>
      <c r="J117" s="278">
        <v>2021.3333333333335</v>
      </c>
      <c r="K117" s="276">
        <v>1996</v>
      </c>
      <c r="L117" s="276">
        <v>1964.9</v>
      </c>
      <c r="M117" s="276">
        <v>0.23097000000000001</v>
      </c>
    </row>
    <row r="118" spans="1:13">
      <c r="A118" s="267">
        <v>108</v>
      </c>
      <c r="B118" s="276" t="s">
        <v>237</v>
      </c>
      <c r="C118" s="277">
        <v>337.85</v>
      </c>
      <c r="D118" s="278">
        <v>337.2166666666667</v>
      </c>
      <c r="E118" s="278">
        <v>332.63333333333338</v>
      </c>
      <c r="F118" s="278">
        <v>327.41666666666669</v>
      </c>
      <c r="G118" s="278">
        <v>322.83333333333337</v>
      </c>
      <c r="H118" s="278">
        <v>342.43333333333339</v>
      </c>
      <c r="I118" s="278">
        <v>347.01666666666665</v>
      </c>
      <c r="J118" s="278">
        <v>352.23333333333341</v>
      </c>
      <c r="K118" s="276">
        <v>341.8</v>
      </c>
      <c r="L118" s="276">
        <v>332</v>
      </c>
      <c r="M118" s="276">
        <v>12.203989999999999</v>
      </c>
    </row>
    <row r="119" spans="1:13">
      <c r="A119" s="267">
        <v>109</v>
      </c>
      <c r="B119" s="276" t="s">
        <v>2995</v>
      </c>
      <c r="C119" s="277">
        <v>232.3</v>
      </c>
      <c r="D119" s="278">
        <v>230.31666666666669</v>
      </c>
      <c r="E119" s="278">
        <v>225.63333333333338</v>
      </c>
      <c r="F119" s="278">
        <v>218.9666666666667</v>
      </c>
      <c r="G119" s="278">
        <v>214.28333333333339</v>
      </c>
      <c r="H119" s="278">
        <v>236.98333333333338</v>
      </c>
      <c r="I119" s="278">
        <v>241.66666666666671</v>
      </c>
      <c r="J119" s="278">
        <v>248.33333333333337</v>
      </c>
      <c r="K119" s="276">
        <v>235</v>
      </c>
      <c r="L119" s="276">
        <v>223.65</v>
      </c>
      <c r="M119" s="276">
        <v>9.4264799999999997</v>
      </c>
    </row>
    <row r="120" spans="1:13">
      <c r="A120" s="267">
        <v>110</v>
      </c>
      <c r="B120" s="276" t="s">
        <v>235</v>
      </c>
      <c r="C120" s="277">
        <v>174.85</v>
      </c>
      <c r="D120" s="278">
        <v>175.15</v>
      </c>
      <c r="E120" s="278">
        <v>173.3</v>
      </c>
      <c r="F120" s="278">
        <v>171.75</v>
      </c>
      <c r="G120" s="278">
        <v>169.9</v>
      </c>
      <c r="H120" s="278">
        <v>176.70000000000002</v>
      </c>
      <c r="I120" s="278">
        <v>178.54999999999998</v>
      </c>
      <c r="J120" s="278">
        <v>180.10000000000002</v>
      </c>
      <c r="K120" s="276">
        <v>177</v>
      </c>
      <c r="L120" s="276">
        <v>173.6</v>
      </c>
      <c r="M120" s="276">
        <v>15.60181</v>
      </c>
    </row>
    <row r="121" spans="1:13">
      <c r="A121" s="267">
        <v>111</v>
      </c>
      <c r="B121" s="276" t="s">
        <v>87</v>
      </c>
      <c r="C121" s="277">
        <v>590.75</v>
      </c>
      <c r="D121" s="278">
        <v>580.73333333333335</v>
      </c>
      <c r="E121" s="278">
        <v>565.4666666666667</v>
      </c>
      <c r="F121" s="278">
        <v>540.18333333333339</v>
      </c>
      <c r="G121" s="278">
        <v>524.91666666666674</v>
      </c>
      <c r="H121" s="278">
        <v>606.01666666666665</v>
      </c>
      <c r="I121" s="278">
        <v>621.2833333333333</v>
      </c>
      <c r="J121" s="278">
        <v>646.56666666666661</v>
      </c>
      <c r="K121" s="276">
        <v>596</v>
      </c>
      <c r="L121" s="276">
        <v>555.45000000000005</v>
      </c>
      <c r="M121" s="276">
        <v>35.438079999999999</v>
      </c>
    </row>
    <row r="122" spans="1:13">
      <c r="A122" s="267">
        <v>112</v>
      </c>
      <c r="B122" s="276" t="s">
        <v>347</v>
      </c>
      <c r="C122" s="277">
        <v>476.5</v>
      </c>
      <c r="D122" s="278">
        <v>480.13333333333338</v>
      </c>
      <c r="E122" s="278">
        <v>471.36666666666679</v>
      </c>
      <c r="F122" s="278">
        <v>466.23333333333341</v>
      </c>
      <c r="G122" s="278">
        <v>457.46666666666681</v>
      </c>
      <c r="H122" s="278">
        <v>485.26666666666677</v>
      </c>
      <c r="I122" s="278">
        <v>494.0333333333333</v>
      </c>
      <c r="J122" s="278">
        <v>499.16666666666674</v>
      </c>
      <c r="K122" s="276">
        <v>488.9</v>
      </c>
      <c r="L122" s="276">
        <v>475</v>
      </c>
      <c r="M122" s="276">
        <v>5.4219299999999997</v>
      </c>
    </row>
    <row r="123" spans="1:13">
      <c r="A123" s="267">
        <v>113</v>
      </c>
      <c r="B123" s="276" t="s">
        <v>88</v>
      </c>
      <c r="C123" s="277">
        <v>502.15</v>
      </c>
      <c r="D123" s="278">
        <v>504.38333333333338</v>
      </c>
      <c r="E123" s="278">
        <v>498.76666666666677</v>
      </c>
      <c r="F123" s="278">
        <v>495.38333333333338</v>
      </c>
      <c r="G123" s="278">
        <v>489.76666666666677</v>
      </c>
      <c r="H123" s="278">
        <v>507.76666666666677</v>
      </c>
      <c r="I123" s="278">
        <v>513.38333333333344</v>
      </c>
      <c r="J123" s="278">
        <v>516.76666666666677</v>
      </c>
      <c r="K123" s="276">
        <v>510</v>
      </c>
      <c r="L123" s="276">
        <v>501</v>
      </c>
      <c r="M123" s="276">
        <v>46.195239999999998</v>
      </c>
    </row>
    <row r="124" spans="1:13">
      <c r="A124" s="267">
        <v>114</v>
      </c>
      <c r="B124" s="276" t="s">
        <v>238</v>
      </c>
      <c r="C124" s="277">
        <v>1078.1500000000001</v>
      </c>
      <c r="D124" s="278">
        <v>1095.2166666666667</v>
      </c>
      <c r="E124" s="278">
        <v>1055.9333333333334</v>
      </c>
      <c r="F124" s="278">
        <v>1033.7166666666667</v>
      </c>
      <c r="G124" s="278">
        <v>994.43333333333339</v>
      </c>
      <c r="H124" s="278">
        <v>1117.4333333333334</v>
      </c>
      <c r="I124" s="278">
        <v>1156.7166666666667</v>
      </c>
      <c r="J124" s="278">
        <v>1178.9333333333334</v>
      </c>
      <c r="K124" s="276">
        <v>1134.5</v>
      </c>
      <c r="L124" s="276">
        <v>1073</v>
      </c>
      <c r="M124" s="276">
        <v>3.1615600000000001</v>
      </c>
    </row>
    <row r="125" spans="1:13">
      <c r="A125" s="267">
        <v>115</v>
      </c>
      <c r="B125" s="276" t="s">
        <v>348</v>
      </c>
      <c r="C125" s="277">
        <v>87.65</v>
      </c>
      <c r="D125" s="278">
        <v>88.2</v>
      </c>
      <c r="E125" s="278">
        <v>86</v>
      </c>
      <c r="F125" s="278">
        <v>84.35</v>
      </c>
      <c r="G125" s="278">
        <v>82.149999999999991</v>
      </c>
      <c r="H125" s="278">
        <v>89.850000000000009</v>
      </c>
      <c r="I125" s="278">
        <v>92.050000000000026</v>
      </c>
      <c r="J125" s="278">
        <v>93.700000000000017</v>
      </c>
      <c r="K125" s="276">
        <v>90.4</v>
      </c>
      <c r="L125" s="276">
        <v>86.55</v>
      </c>
      <c r="M125" s="276">
        <v>2.72702</v>
      </c>
    </row>
    <row r="126" spans="1:13">
      <c r="A126" s="267">
        <v>116</v>
      </c>
      <c r="B126" s="276" t="s">
        <v>355</v>
      </c>
      <c r="C126" s="277">
        <v>408.05</v>
      </c>
      <c r="D126" s="278">
        <v>408.51666666666665</v>
      </c>
      <c r="E126" s="278">
        <v>405.0333333333333</v>
      </c>
      <c r="F126" s="278">
        <v>402.01666666666665</v>
      </c>
      <c r="G126" s="278">
        <v>398.5333333333333</v>
      </c>
      <c r="H126" s="278">
        <v>411.5333333333333</v>
      </c>
      <c r="I126" s="278">
        <v>415.01666666666665</v>
      </c>
      <c r="J126" s="278">
        <v>418.0333333333333</v>
      </c>
      <c r="K126" s="276">
        <v>412</v>
      </c>
      <c r="L126" s="276">
        <v>405.5</v>
      </c>
      <c r="M126" s="276">
        <v>1.79053</v>
      </c>
    </row>
    <row r="127" spans="1:13">
      <c r="A127" s="267">
        <v>117</v>
      </c>
      <c r="B127" s="276" t="s">
        <v>356</v>
      </c>
      <c r="C127" s="277">
        <v>161.94999999999999</v>
      </c>
      <c r="D127" s="278">
        <v>163</v>
      </c>
      <c r="E127" s="278">
        <v>158.05000000000001</v>
      </c>
      <c r="F127" s="278">
        <v>154.15</v>
      </c>
      <c r="G127" s="278">
        <v>149.20000000000002</v>
      </c>
      <c r="H127" s="278">
        <v>166.9</v>
      </c>
      <c r="I127" s="278">
        <v>171.85</v>
      </c>
      <c r="J127" s="278">
        <v>175.75</v>
      </c>
      <c r="K127" s="276">
        <v>167.95</v>
      </c>
      <c r="L127" s="276">
        <v>159.1</v>
      </c>
      <c r="M127" s="276">
        <v>7.6127099999999999</v>
      </c>
    </row>
    <row r="128" spans="1:13">
      <c r="A128" s="267">
        <v>118</v>
      </c>
      <c r="B128" s="276" t="s">
        <v>349</v>
      </c>
      <c r="C128" s="277">
        <v>115.1</v>
      </c>
      <c r="D128" s="278">
        <v>115.21666666666665</v>
      </c>
      <c r="E128" s="278">
        <v>113.7833333333333</v>
      </c>
      <c r="F128" s="278">
        <v>112.46666666666665</v>
      </c>
      <c r="G128" s="278">
        <v>111.0333333333333</v>
      </c>
      <c r="H128" s="278">
        <v>116.5333333333333</v>
      </c>
      <c r="I128" s="278">
        <v>117.96666666666667</v>
      </c>
      <c r="J128" s="278">
        <v>119.2833333333333</v>
      </c>
      <c r="K128" s="276">
        <v>116.65</v>
      </c>
      <c r="L128" s="276">
        <v>113.9</v>
      </c>
      <c r="M128" s="276">
        <v>14.07795</v>
      </c>
    </row>
    <row r="129" spans="1:13">
      <c r="A129" s="267">
        <v>119</v>
      </c>
      <c r="B129" s="276" t="s">
        <v>350</v>
      </c>
      <c r="C129" s="277">
        <v>389.2</v>
      </c>
      <c r="D129" s="278">
        <v>389.05</v>
      </c>
      <c r="E129" s="278">
        <v>384.1</v>
      </c>
      <c r="F129" s="278">
        <v>379</v>
      </c>
      <c r="G129" s="278">
        <v>374.05</v>
      </c>
      <c r="H129" s="278">
        <v>394.15000000000003</v>
      </c>
      <c r="I129" s="278">
        <v>399.09999999999997</v>
      </c>
      <c r="J129" s="278">
        <v>404.20000000000005</v>
      </c>
      <c r="K129" s="276">
        <v>394</v>
      </c>
      <c r="L129" s="276">
        <v>383.95</v>
      </c>
      <c r="M129" s="276">
        <v>0.95191999999999999</v>
      </c>
    </row>
    <row r="130" spans="1:13">
      <c r="A130" s="267">
        <v>120</v>
      </c>
      <c r="B130" s="276" t="s">
        <v>351</v>
      </c>
      <c r="C130" s="277">
        <v>859.5</v>
      </c>
      <c r="D130" s="278">
        <v>850.66666666666663</v>
      </c>
      <c r="E130" s="278">
        <v>832.43333333333328</v>
      </c>
      <c r="F130" s="278">
        <v>805.36666666666667</v>
      </c>
      <c r="G130" s="278">
        <v>787.13333333333333</v>
      </c>
      <c r="H130" s="278">
        <v>877.73333333333323</v>
      </c>
      <c r="I130" s="278">
        <v>895.96666666666658</v>
      </c>
      <c r="J130" s="278">
        <v>923.03333333333319</v>
      </c>
      <c r="K130" s="276">
        <v>868.9</v>
      </c>
      <c r="L130" s="276">
        <v>823.6</v>
      </c>
      <c r="M130" s="276">
        <v>8.5462699999999998</v>
      </c>
    </row>
    <row r="131" spans="1:13">
      <c r="A131" s="267">
        <v>121</v>
      </c>
      <c r="B131" s="276" t="s">
        <v>352</v>
      </c>
      <c r="C131" s="277">
        <v>152.75</v>
      </c>
      <c r="D131" s="278">
        <v>153.88333333333333</v>
      </c>
      <c r="E131" s="278">
        <v>150.96666666666664</v>
      </c>
      <c r="F131" s="278">
        <v>149.18333333333331</v>
      </c>
      <c r="G131" s="278">
        <v>146.26666666666662</v>
      </c>
      <c r="H131" s="278">
        <v>155.66666666666666</v>
      </c>
      <c r="I131" s="278">
        <v>158.58333333333334</v>
      </c>
      <c r="J131" s="278">
        <v>160.36666666666667</v>
      </c>
      <c r="K131" s="276">
        <v>156.80000000000001</v>
      </c>
      <c r="L131" s="276">
        <v>152.1</v>
      </c>
      <c r="M131" s="276">
        <v>21.706679999999999</v>
      </c>
    </row>
    <row r="132" spans="1:13">
      <c r="A132" s="267">
        <v>122</v>
      </c>
      <c r="B132" s="276" t="s">
        <v>1220</v>
      </c>
      <c r="C132" s="277">
        <v>739.2</v>
      </c>
      <c r="D132" s="278">
        <v>743.73333333333323</v>
      </c>
      <c r="E132" s="278">
        <v>729.46666666666647</v>
      </c>
      <c r="F132" s="278">
        <v>719.73333333333323</v>
      </c>
      <c r="G132" s="278">
        <v>705.46666666666647</v>
      </c>
      <c r="H132" s="278">
        <v>753.46666666666647</v>
      </c>
      <c r="I132" s="278">
        <v>767.73333333333312</v>
      </c>
      <c r="J132" s="278">
        <v>777.46666666666647</v>
      </c>
      <c r="K132" s="276">
        <v>758</v>
      </c>
      <c r="L132" s="276">
        <v>734</v>
      </c>
      <c r="M132" s="276">
        <v>0.59248999999999996</v>
      </c>
    </row>
    <row r="133" spans="1:13">
      <c r="A133" s="267">
        <v>123</v>
      </c>
      <c r="B133" s="276" t="s">
        <v>90</v>
      </c>
      <c r="C133" s="277">
        <v>13.2</v>
      </c>
      <c r="D133" s="278">
        <v>12.633333333333335</v>
      </c>
      <c r="E133" s="278">
        <v>11.866666666666669</v>
      </c>
      <c r="F133" s="278">
        <v>10.533333333333335</v>
      </c>
      <c r="G133" s="278">
        <v>9.7666666666666693</v>
      </c>
      <c r="H133" s="278">
        <v>13.966666666666669</v>
      </c>
      <c r="I133" s="278">
        <v>14.733333333333334</v>
      </c>
      <c r="J133" s="278">
        <v>16.06666666666667</v>
      </c>
      <c r="K133" s="276">
        <v>13.4</v>
      </c>
      <c r="L133" s="276">
        <v>11.3</v>
      </c>
      <c r="M133" s="276">
        <v>748.05111999999997</v>
      </c>
    </row>
    <row r="134" spans="1:13">
      <c r="A134" s="267">
        <v>124</v>
      </c>
      <c r="B134" s="276" t="s">
        <v>91</v>
      </c>
      <c r="C134" s="277">
        <v>3725.4</v>
      </c>
      <c r="D134" s="278">
        <v>3719</v>
      </c>
      <c r="E134" s="278">
        <v>3702</v>
      </c>
      <c r="F134" s="278">
        <v>3678.6</v>
      </c>
      <c r="G134" s="278">
        <v>3661.6</v>
      </c>
      <c r="H134" s="278">
        <v>3742.4</v>
      </c>
      <c r="I134" s="278">
        <v>3759.4</v>
      </c>
      <c r="J134" s="278">
        <v>3782.8</v>
      </c>
      <c r="K134" s="276">
        <v>3736</v>
      </c>
      <c r="L134" s="276">
        <v>3695.6</v>
      </c>
      <c r="M134" s="276">
        <v>6.5383699999999996</v>
      </c>
    </row>
    <row r="135" spans="1:13">
      <c r="A135" s="267">
        <v>125</v>
      </c>
      <c r="B135" s="276" t="s">
        <v>357</v>
      </c>
      <c r="C135" s="277">
        <v>11852.5</v>
      </c>
      <c r="D135" s="278">
        <v>11860.833333333334</v>
      </c>
      <c r="E135" s="278">
        <v>11781.666666666668</v>
      </c>
      <c r="F135" s="278">
        <v>11710.833333333334</v>
      </c>
      <c r="G135" s="278">
        <v>11631.666666666668</v>
      </c>
      <c r="H135" s="278">
        <v>11931.666666666668</v>
      </c>
      <c r="I135" s="278">
        <v>12010.833333333336</v>
      </c>
      <c r="J135" s="278">
        <v>12081.666666666668</v>
      </c>
      <c r="K135" s="276">
        <v>11940</v>
      </c>
      <c r="L135" s="276">
        <v>11790</v>
      </c>
      <c r="M135" s="276">
        <v>0.35113</v>
      </c>
    </row>
    <row r="136" spans="1:13">
      <c r="A136" s="267">
        <v>126</v>
      </c>
      <c r="B136" s="276" t="s">
        <v>93</v>
      </c>
      <c r="C136" s="277">
        <v>212.2</v>
      </c>
      <c r="D136" s="278">
        <v>210.83333333333334</v>
      </c>
      <c r="E136" s="278">
        <v>207.7166666666667</v>
      </c>
      <c r="F136" s="278">
        <v>203.23333333333335</v>
      </c>
      <c r="G136" s="278">
        <v>200.1166666666667</v>
      </c>
      <c r="H136" s="278">
        <v>215.31666666666669</v>
      </c>
      <c r="I136" s="278">
        <v>218.43333333333331</v>
      </c>
      <c r="J136" s="278">
        <v>222.91666666666669</v>
      </c>
      <c r="K136" s="276">
        <v>213.95</v>
      </c>
      <c r="L136" s="276">
        <v>206.35</v>
      </c>
      <c r="M136" s="276">
        <v>127.45554</v>
      </c>
    </row>
    <row r="137" spans="1:13">
      <c r="A137" s="267">
        <v>127</v>
      </c>
      <c r="B137" s="276" t="s">
        <v>231</v>
      </c>
      <c r="C137" s="277">
        <v>2625.3</v>
      </c>
      <c r="D137" s="278">
        <v>2655.4333333333334</v>
      </c>
      <c r="E137" s="278">
        <v>2555.8666666666668</v>
      </c>
      <c r="F137" s="278">
        <v>2486.4333333333334</v>
      </c>
      <c r="G137" s="278">
        <v>2386.8666666666668</v>
      </c>
      <c r="H137" s="278">
        <v>2724.8666666666668</v>
      </c>
      <c r="I137" s="278">
        <v>2824.4333333333334</v>
      </c>
      <c r="J137" s="278">
        <v>2893.8666666666668</v>
      </c>
      <c r="K137" s="276">
        <v>2755</v>
      </c>
      <c r="L137" s="276">
        <v>2586</v>
      </c>
      <c r="M137" s="276">
        <v>12.545920000000001</v>
      </c>
    </row>
    <row r="138" spans="1:13">
      <c r="A138" s="267">
        <v>128</v>
      </c>
      <c r="B138" s="276" t="s">
        <v>94</v>
      </c>
      <c r="C138" s="277">
        <v>5056.8999999999996</v>
      </c>
      <c r="D138" s="278">
        <v>5060.6333333333332</v>
      </c>
      <c r="E138" s="278">
        <v>5021.2666666666664</v>
      </c>
      <c r="F138" s="278">
        <v>4985.6333333333332</v>
      </c>
      <c r="G138" s="278">
        <v>4946.2666666666664</v>
      </c>
      <c r="H138" s="278">
        <v>5096.2666666666664</v>
      </c>
      <c r="I138" s="278">
        <v>5135.6333333333332</v>
      </c>
      <c r="J138" s="278">
        <v>5171.2666666666664</v>
      </c>
      <c r="K138" s="276">
        <v>5100</v>
      </c>
      <c r="L138" s="276">
        <v>5025</v>
      </c>
      <c r="M138" s="276">
        <v>13.534979999999999</v>
      </c>
    </row>
    <row r="139" spans="1:13">
      <c r="A139" s="267">
        <v>129</v>
      </c>
      <c r="B139" s="276" t="s">
        <v>1263</v>
      </c>
      <c r="C139" s="277">
        <v>817.35</v>
      </c>
      <c r="D139" s="278">
        <v>806.80000000000007</v>
      </c>
      <c r="E139" s="278">
        <v>791.55000000000018</v>
      </c>
      <c r="F139" s="278">
        <v>765.75000000000011</v>
      </c>
      <c r="G139" s="278">
        <v>750.50000000000023</v>
      </c>
      <c r="H139" s="278">
        <v>832.60000000000014</v>
      </c>
      <c r="I139" s="278">
        <v>847.84999999999991</v>
      </c>
      <c r="J139" s="278">
        <v>873.65000000000009</v>
      </c>
      <c r="K139" s="276">
        <v>822.05</v>
      </c>
      <c r="L139" s="276">
        <v>781</v>
      </c>
      <c r="M139" s="276">
        <v>3.29894</v>
      </c>
    </row>
    <row r="140" spans="1:13">
      <c r="A140" s="267">
        <v>130</v>
      </c>
      <c r="B140" s="276" t="s">
        <v>239</v>
      </c>
      <c r="C140" s="277">
        <v>76.849999999999994</v>
      </c>
      <c r="D140" s="278">
        <v>77.249999999999986</v>
      </c>
      <c r="E140" s="278">
        <v>75.699999999999974</v>
      </c>
      <c r="F140" s="278">
        <v>74.549999999999983</v>
      </c>
      <c r="G140" s="278">
        <v>72.999999999999972</v>
      </c>
      <c r="H140" s="278">
        <v>78.399999999999977</v>
      </c>
      <c r="I140" s="278">
        <v>79.949999999999989</v>
      </c>
      <c r="J140" s="278">
        <v>81.09999999999998</v>
      </c>
      <c r="K140" s="276">
        <v>78.8</v>
      </c>
      <c r="L140" s="276">
        <v>76.099999999999994</v>
      </c>
      <c r="M140" s="276">
        <v>17.88701</v>
      </c>
    </row>
    <row r="141" spans="1:13">
      <c r="A141" s="267">
        <v>131</v>
      </c>
      <c r="B141" s="276" t="s">
        <v>95</v>
      </c>
      <c r="C141" s="277">
        <v>2547.25</v>
      </c>
      <c r="D141" s="278">
        <v>2546</v>
      </c>
      <c r="E141" s="278">
        <v>2531.35</v>
      </c>
      <c r="F141" s="278">
        <v>2515.4499999999998</v>
      </c>
      <c r="G141" s="278">
        <v>2500.7999999999997</v>
      </c>
      <c r="H141" s="278">
        <v>2561.9</v>
      </c>
      <c r="I141" s="278">
        <v>2576.5499999999997</v>
      </c>
      <c r="J141" s="278">
        <v>2592.4500000000003</v>
      </c>
      <c r="K141" s="276">
        <v>2560.65</v>
      </c>
      <c r="L141" s="276">
        <v>2530.1</v>
      </c>
      <c r="M141" s="276">
        <v>9.5414999999999992</v>
      </c>
    </row>
    <row r="142" spans="1:13">
      <c r="A142" s="267">
        <v>132</v>
      </c>
      <c r="B142" s="276" t="s">
        <v>359</v>
      </c>
      <c r="C142" s="277">
        <v>328.65</v>
      </c>
      <c r="D142" s="278">
        <v>331.66666666666669</v>
      </c>
      <c r="E142" s="278">
        <v>324.03333333333336</v>
      </c>
      <c r="F142" s="278">
        <v>319.41666666666669</v>
      </c>
      <c r="G142" s="278">
        <v>311.78333333333336</v>
      </c>
      <c r="H142" s="278">
        <v>336.28333333333336</v>
      </c>
      <c r="I142" s="278">
        <v>343.91666666666669</v>
      </c>
      <c r="J142" s="278">
        <v>348.53333333333336</v>
      </c>
      <c r="K142" s="276">
        <v>339.3</v>
      </c>
      <c r="L142" s="276">
        <v>327.05</v>
      </c>
      <c r="M142" s="276">
        <v>3.2924199999999999</v>
      </c>
    </row>
    <row r="143" spans="1:13">
      <c r="A143" s="267">
        <v>133</v>
      </c>
      <c r="B143" s="276" t="s">
        <v>360</v>
      </c>
      <c r="C143" s="277">
        <v>102.8</v>
      </c>
      <c r="D143" s="278">
        <v>102.28333333333335</v>
      </c>
      <c r="E143" s="278">
        <v>100.26666666666669</v>
      </c>
      <c r="F143" s="278">
        <v>97.733333333333348</v>
      </c>
      <c r="G143" s="278">
        <v>95.716666666666697</v>
      </c>
      <c r="H143" s="278">
        <v>104.81666666666669</v>
      </c>
      <c r="I143" s="278">
        <v>106.83333333333334</v>
      </c>
      <c r="J143" s="278">
        <v>109.36666666666669</v>
      </c>
      <c r="K143" s="276">
        <v>104.3</v>
      </c>
      <c r="L143" s="276">
        <v>99.75</v>
      </c>
      <c r="M143" s="276">
        <v>11.2219</v>
      </c>
    </row>
    <row r="144" spans="1:13">
      <c r="A144" s="267">
        <v>134</v>
      </c>
      <c r="B144" s="276" t="s">
        <v>361</v>
      </c>
      <c r="C144" s="277">
        <v>147.9</v>
      </c>
      <c r="D144" s="278">
        <v>145.71666666666667</v>
      </c>
      <c r="E144" s="278">
        <v>135.83333333333334</v>
      </c>
      <c r="F144" s="278">
        <v>123.76666666666668</v>
      </c>
      <c r="G144" s="278">
        <v>113.88333333333335</v>
      </c>
      <c r="H144" s="278">
        <v>157.78333333333333</v>
      </c>
      <c r="I144" s="278">
        <v>167.66666666666666</v>
      </c>
      <c r="J144" s="278">
        <v>179.73333333333332</v>
      </c>
      <c r="K144" s="276">
        <v>155.6</v>
      </c>
      <c r="L144" s="276">
        <v>133.65</v>
      </c>
      <c r="M144" s="276">
        <v>6.7740299999999998</v>
      </c>
    </row>
    <row r="145" spans="1:13">
      <c r="A145" s="267">
        <v>135</v>
      </c>
      <c r="B145" s="276" t="s">
        <v>240</v>
      </c>
      <c r="C145" s="277">
        <v>423.75</v>
      </c>
      <c r="D145" s="278">
        <v>422.43333333333334</v>
      </c>
      <c r="E145" s="278">
        <v>412.86666666666667</v>
      </c>
      <c r="F145" s="278">
        <v>401.98333333333335</v>
      </c>
      <c r="G145" s="278">
        <v>392.41666666666669</v>
      </c>
      <c r="H145" s="278">
        <v>433.31666666666666</v>
      </c>
      <c r="I145" s="278">
        <v>442.88333333333338</v>
      </c>
      <c r="J145" s="278">
        <v>453.76666666666665</v>
      </c>
      <c r="K145" s="276">
        <v>432</v>
      </c>
      <c r="L145" s="276">
        <v>411.55</v>
      </c>
      <c r="M145" s="276">
        <v>5.5567399999999996</v>
      </c>
    </row>
    <row r="146" spans="1:13">
      <c r="A146" s="267">
        <v>136</v>
      </c>
      <c r="B146" s="276" t="s">
        <v>241</v>
      </c>
      <c r="C146" s="277">
        <v>1169.8499999999999</v>
      </c>
      <c r="D146" s="278">
        <v>1169.25</v>
      </c>
      <c r="E146" s="278">
        <v>1156.5999999999999</v>
      </c>
      <c r="F146" s="278">
        <v>1143.3499999999999</v>
      </c>
      <c r="G146" s="278">
        <v>1130.6999999999998</v>
      </c>
      <c r="H146" s="278">
        <v>1182.5</v>
      </c>
      <c r="I146" s="278">
        <v>1195.1500000000001</v>
      </c>
      <c r="J146" s="278">
        <v>1208.4000000000001</v>
      </c>
      <c r="K146" s="276">
        <v>1181.9000000000001</v>
      </c>
      <c r="L146" s="276">
        <v>1156</v>
      </c>
      <c r="M146" s="276">
        <v>0.86221000000000003</v>
      </c>
    </row>
    <row r="147" spans="1:13">
      <c r="A147" s="267">
        <v>137</v>
      </c>
      <c r="B147" s="276" t="s">
        <v>242</v>
      </c>
      <c r="C147" s="277">
        <v>78.099999999999994</v>
      </c>
      <c r="D147" s="278">
        <v>78.316666666666663</v>
      </c>
      <c r="E147" s="278">
        <v>77.383333333333326</v>
      </c>
      <c r="F147" s="278">
        <v>76.666666666666657</v>
      </c>
      <c r="G147" s="278">
        <v>75.73333333333332</v>
      </c>
      <c r="H147" s="278">
        <v>79.033333333333331</v>
      </c>
      <c r="I147" s="278">
        <v>79.966666666666669</v>
      </c>
      <c r="J147" s="278">
        <v>80.683333333333337</v>
      </c>
      <c r="K147" s="276">
        <v>79.25</v>
      </c>
      <c r="L147" s="276">
        <v>77.599999999999994</v>
      </c>
      <c r="M147" s="276">
        <v>38.502589999999998</v>
      </c>
    </row>
    <row r="148" spans="1:13">
      <c r="A148" s="267">
        <v>138</v>
      </c>
      <c r="B148" s="276" t="s">
        <v>96</v>
      </c>
      <c r="C148" s="277">
        <v>72.55</v>
      </c>
      <c r="D148" s="278">
        <v>72.466666666666669</v>
      </c>
      <c r="E148" s="278">
        <v>71.433333333333337</v>
      </c>
      <c r="F148" s="278">
        <v>70.316666666666663</v>
      </c>
      <c r="G148" s="278">
        <v>69.283333333333331</v>
      </c>
      <c r="H148" s="278">
        <v>73.583333333333343</v>
      </c>
      <c r="I148" s="278">
        <v>74.616666666666674</v>
      </c>
      <c r="J148" s="278">
        <v>75.733333333333348</v>
      </c>
      <c r="K148" s="276">
        <v>73.5</v>
      </c>
      <c r="L148" s="276">
        <v>71.349999999999994</v>
      </c>
      <c r="M148" s="276">
        <v>30.684449999999998</v>
      </c>
    </row>
    <row r="149" spans="1:13">
      <c r="A149" s="267">
        <v>139</v>
      </c>
      <c r="B149" s="276" t="s">
        <v>362</v>
      </c>
      <c r="C149" s="277">
        <v>534.85</v>
      </c>
      <c r="D149" s="278">
        <v>537.63333333333333</v>
      </c>
      <c r="E149" s="278">
        <v>530.11666666666667</v>
      </c>
      <c r="F149" s="278">
        <v>525.38333333333333</v>
      </c>
      <c r="G149" s="278">
        <v>517.86666666666667</v>
      </c>
      <c r="H149" s="278">
        <v>542.36666666666667</v>
      </c>
      <c r="I149" s="278">
        <v>549.88333333333333</v>
      </c>
      <c r="J149" s="278">
        <v>554.61666666666667</v>
      </c>
      <c r="K149" s="276">
        <v>545.15</v>
      </c>
      <c r="L149" s="276">
        <v>532.9</v>
      </c>
      <c r="M149" s="276">
        <v>1.2544500000000001</v>
      </c>
    </row>
    <row r="150" spans="1:13">
      <c r="A150" s="267">
        <v>140</v>
      </c>
      <c r="B150" s="276" t="s">
        <v>1297</v>
      </c>
      <c r="C150" s="277">
        <v>1452.05</v>
      </c>
      <c r="D150" s="278">
        <v>1460.9333333333334</v>
      </c>
      <c r="E150" s="278">
        <v>1435.1166666666668</v>
      </c>
      <c r="F150" s="278">
        <v>1418.1833333333334</v>
      </c>
      <c r="G150" s="278">
        <v>1392.3666666666668</v>
      </c>
      <c r="H150" s="278">
        <v>1477.8666666666668</v>
      </c>
      <c r="I150" s="278">
        <v>1503.6833333333334</v>
      </c>
      <c r="J150" s="278">
        <v>1520.6166666666668</v>
      </c>
      <c r="K150" s="276">
        <v>1486.75</v>
      </c>
      <c r="L150" s="276">
        <v>1444</v>
      </c>
      <c r="M150" s="276">
        <v>2.4580000000000001E-2</v>
      </c>
    </row>
    <row r="151" spans="1:13">
      <c r="A151" s="267">
        <v>141</v>
      </c>
      <c r="B151" s="276" t="s">
        <v>97</v>
      </c>
      <c r="C151" s="277">
        <v>1389.25</v>
      </c>
      <c r="D151" s="278">
        <v>1391.75</v>
      </c>
      <c r="E151" s="278">
        <v>1380.5</v>
      </c>
      <c r="F151" s="278">
        <v>1371.75</v>
      </c>
      <c r="G151" s="278">
        <v>1360.5</v>
      </c>
      <c r="H151" s="278">
        <v>1400.5</v>
      </c>
      <c r="I151" s="278">
        <v>1411.75</v>
      </c>
      <c r="J151" s="278">
        <v>1420.5</v>
      </c>
      <c r="K151" s="276">
        <v>1403</v>
      </c>
      <c r="L151" s="276">
        <v>1383</v>
      </c>
      <c r="M151" s="276">
        <v>10.46697</v>
      </c>
    </row>
    <row r="152" spans="1:13">
      <c r="A152" s="267">
        <v>143</v>
      </c>
      <c r="B152" s="276" t="s">
        <v>98</v>
      </c>
      <c r="C152" s="277">
        <v>192.75</v>
      </c>
      <c r="D152" s="278">
        <v>192.41666666666666</v>
      </c>
      <c r="E152" s="278">
        <v>190.5333333333333</v>
      </c>
      <c r="F152" s="278">
        <v>188.31666666666663</v>
      </c>
      <c r="G152" s="278">
        <v>186.43333333333328</v>
      </c>
      <c r="H152" s="278">
        <v>194.63333333333333</v>
      </c>
      <c r="I152" s="278">
        <v>196.51666666666671</v>
      </c>
      <c r="J152" s="278">
        <v>198.73333333333335</v>
      </c>
      <c r="K152" s="276">
        <v>194.3</v>
      </c>
      <c r="L152" s="276">
        <v>190.2</v>
      </c>
      <c r="M152" s="276">
        <v>29.731570000000001</v>
      </c>
    </row>
    <row r="153" spans="1:13">
      <c r="A153" s="267">
        <v>144</v>
      </c>
      <c r="B153" s="276" t="s">
        <v>243</v>
      </c>
      <c r="C153" s="277">
        <v>8.75</v>
      </c>
      <c r="D153" s="278">
        <v>8.6</v>
      </c>
      <c r="E153" s="278">
        <v>8.4499999999999993</v>
      </c>
      <c r="F153" s="278">
        <v>8.15</v>
      </c>
      <c r="G153" s="278">
        <v>8</v>
      </c>
      <c r="H153" s="278">
        <v>8.8999999999999986</v>
      </c>
      <c r="I153" s="278">
        <v>9.0500000000000007</v>
      </c>
      <c r="J153" s="278">
        <v>9.3499999999999979</v>
      </c>
      <c r="K153" s="276">
        <v>8.75</v>
      </c>
      <c r="L153" s="276">
        <v>8.3000000000000007</v>
      </c>
      <c r="M153" s="276">
        <v>70.938599999999994</v>
      </c>
    </row>
    <row r="154" spans="1:13">
      <c r="A154" s="267">
        <v>145</v>
      </c>
      <c r="B154" s="276" t="s">
        <v>364</v>
      </c>
      <c r="C154" s="277">
        <v>357.8</v>
      </c>
      <c r="D154" s="278">
        <v>359.7166666666667</v>
      </c>
      <c r="E154" s="278">
        <v>354.48333333333341</v>
      </c>
      <c r="F154" s="278">
        <v>351.16666666666669</v>
      </c>
      <c r="G154" s="278">
        <v>345.93333333333339</v>
      </c>
      <c r="H154" s="278">
        <v>363.03333333333342</v>
      </c>
      <c r="I154" s="278">
        <v>368.26666666666677</v>
      </c>
      <c r="J154" s="278">
        <v>371.58333333333343</v>
      </c>
      <c r="K154" s="276">
        <v>364.95</v>
      </c>
      <c r="L154" s="276">
        <v>356.4</v>
      </c>
      <c r="M154" s="276">
        <v>1.40215</v>
      </c>
    </row>
    <row r="155" spans="1:13">
      <c r="A155" s="267">
        <v>146</v>
      </c>
      <c r="B155" s="276" t="s">
        <v>99</v>
      </c>
      <c r="C155" s="277">
        <v>66.599999999999994</v>
      </c>
      <c r="D155" s="278">
        <v>66.45</v>
      </c>
      <c r="E155" s="278">
        <v>65.900000000000006</v>
      </c>
      <c r="F155" s="278">
        <v>65.2</v>
      </c>
      <c r="G155" s="278">
        <v>64.650000000000006</v>
      </c>
      <c r="H155" s="278">
        <v>67.150000000000006</v>
      </c>
      <c r="I155" s="278">
        <v>67.699999999999989</v>
      </c>
      <c r="J155" s="278">
        <v>68.400000000000006</v>
      </c>
      <c r="K155" s="276">
        <v>67</v>
      </c>
      <c r="L155" s="276">
        <v>65.75</v>
      </c>
      <c r="M155" s="276">
        <v>271.30748999999997</v>
      </c>
    </row>
    <row r="156" spans="1:13">
      <c r="A156" s="267">
        <v>147</v>
      </c>
      <c r="B156" s="276" t="s">
        <v>367</v>
      </c>
      <c r="C156" s="277">
        <v>351.1</v>
      </c>
      <c r="D156" s="278">
        <v>350.08333333333331</v>
      </c>
      <c r="E156" s="278">
        <v>344.16666666666663</v>
      </c>
      <c r="F156" s="278">
        <v>337.23333333333329</v>
      </c>
      <c r="G156" s="278">
        <v>331.31666666666661</v>
      </c>
      <c r="H156" s="278">
        <v>357.01666666666665</v>
      </c>
      <c r="I156" s="278">
        <v>362.93333333333328</v>
      </c>
      <c r="J156" s="278">
        <v>369.86666666666667</v>
      </c>
      <c r="K156" s="276">
        <v>356</v>
      </c>
      <c r="L156" s="276">
        <v>343.15</v>
      </c>
      <c r="M156" s="276">
        <v>3.5819000000000001</v>
      </c>
    </row>
    <row r="157" spans="1:13">
      <c r="A157" s="267">
        <v>148</v>
      </c>
      <c r="B157" s="276" t="s">
        <v>366</v>
      </c>
      <c r="C157" s="277">
        <v>2538.25</v>
      </c>
      <c r="D157" s="278">
        <v>2545.8666666666668</v>
      </c>
      <c r="E157" s="278">
        <v>2527.3833333333337</v>
      </c>
      <c r="F157" s="278">
        <v>2516.5166666666669</v>
      </c>
      <c r="G157" s="278">
        <v>2498.0333333333338</v>
      </c>
      <c r="H157" s="278">
        <v>2556.7333333333336</v>
      </c>
      <c r="I157" s="278">
        <v>2575.2166666666672</v>
      </c>
      <c r="J157" s="278">
        <v>2586.0833333333335</v>
      </c>
      <c r="K157" s="276">
        <v>2564.35</v>
      </c>
      <c r="L157" s="276">
        <v>2535</v>
      </c>
      <c r="M157" s="276">
        <v>0.17460000000000001</v>
      </c>
    </row>
    <row r="158" spans="1:13">
      <c r="A158" s="267">
        <v>149</v>
      </c>
      <c r="B158" s="276" t="s">
        <v>368</v>
      </c>
      <c r="C158" s="277">
        <v>652.70000000000005</v>
      </c>
      <c r="D158" s="278">
        <v>654.9666666666667</v>
      </c>
      <c r="E158" s="278">
        <v>644.93333333333339</v>
      </c>
      <c r="F158" s="278">
        <v>637.16666666666674</v>
      </c>
      <c r="G158" s="278">
        <v>627.13333333333344</v>
      </c>
      <c r="H158" s="278">
        <v>662.73333333333335</v>
      </c>
      <c r="I158" s="278">
        <v>672.76666666666665</v>
      </c>
      <c r="J158" s="278">
        <v>680.5333333333333</v>
      </c>
      <c r="K158" s="276">
        <v>665</v>
      </c>
      <c r="L158" s="276">
        <v>647.20000000000005</v>
      </c>
      <c r="M158" s="276">
        <v>0.41752</v>
      </c>
    </row>
    <row r="159" spans="1:13">
      <c r="A159" s="267">
        <v>150</v>
      </c>
      <c r="B159" s="276" t="s">
        <v>2940</v>
      </c>
      <c r="C159" s="277">
        <v>584.20000000000005</v>
      </c>
      <c r="D159" s="278">
        <v>580.1</v>
      </c>
      <c r="E159" s="278">
        <v>570.20000000000005</v>
      </c>
      <c r="F159" s="278">
        <v>556.20000000000005</v>
      </c>
      <c r="G159" s="278">
        <v>546.30000000000007</v>
      </c>
      <c r="H159" s="278">
        <v>594.1</v>
      </c>
      <c r="I159" s="278">
        <v>603.99999999999989</v>
      </c>
      <c r="J159" s="278">
        <v>618</v>
      </c>
      <c r="K159" s="276">
        <v>590</v>
      </c>
      <c r="L159" s="276">
        <v>566.1</v>
      </c>
      <c r="M159" s="276">
        <v>1.82569</v>
      </c>
    </row>
    <row r="160" spans="1:13">
      <c r="A160" s="267">
        <v>151</v>
      </c>
      <c r="B160" s="276" t="s">
        <v>370</v>
      </c>
      <c r="C160" s="277">
        <v>144.15</v>
      </c>
      <c r="D160" s="278">
        <v>144.21666666666667</v>
      </c>
      <c r="E160" s="278">
        <v>142.43333333333334</v>
      </c>
      <c r="F160" s="278">
        <v>140.71666666666667</v>
      </c>
      <c r="G160" s="278">
        <v>138.93333333333334</v>
      </c>
      <c r="H160" s="278">
        <v>145.93333333333334</v>
      </c>
      <c r="I160" s="278">
        <v>147.7166666666667</v>
      </c>
      <c r="J160" s="278">
        <v>149.43333333333334</v>
      </c>
      <c r="K160" s="276">
        <v>146</v>
      </c>
      <c r="L160" s="276">
        <v>142.5</v>
      </c>
      <c r="M160" s="276">
        <v>11.63636</v>
      </c>
    </row>
    <row r="161" spans="1:13">
      <c r="A161" s="267">
        <v>152</v>
      </c>
      <c r="B161" s="276" t="s">
        <v>244</v>
      </c>
      <c r="C161" s="277">
        <v>80.7</v>
      </c>
      <c r="D161" s="278">
        <v>79.350000000000009</v>
      </c>
      <c r="E161" s="278">
        <v>78.000000000000014</v>
      </c>
      <c r="F161" s="278">
        <v>75.300000000000011</v>
      </c>
      <c r="G161" s="278">
        <v>73.950000000000017</v>
      </c>
      <c r="H161" s="278">
        <v>82.050000000000011</v>
      </c>
      <c r="I161" s="278">
        <v>83.4</v>
      </c>
      <c r="J161" s="278">
        <v>86.100000000000009</v>
      </c>
      <c r="K161" s="276">
        <v>80.7</v>
      </c>
      <c r="L161" s="276">
        <v>76.650000000000006</v>
      </c>
      <c r="M161" s="276">
        <v>28.11589</v>
      </c>
    </row>
    <row r="162" spans="1:13">
      <c r="A162" s="267">
        <v>153</v>
      </c>
      <c r="B162" s="276" t="s">
        <v>369</v>
      </c>
      <c r="C162" s="277">
        <v>76.45</v>
      </c>
      <c r="D162" s="278">
        <v>75.483333333333334</v>
      </c>
      <c r="E162" s="278">
        <v>73.966666666666669</v>
      </c>
      <c r="F162" s="278">
        <v>71.483333333333334</v>
      </c>
      <c r="G162" s="278">
        <v>69.966666666666669</v>
      </c>
      <c r="H162" s="278">
        <v>77.966666666666669</v>
      </c>
      <c r="I162" s="278">
        <v>79.483333333333348</v>
      </c>
      <c r="J162" s="278">
        <v>81.966666666666669</v>
      </c>
      <c r="K162" s="276">
        <v>77</v>
      </c>
      <c r="L162" s="276">
        <v>73</v>
      </c>
      <c r="M162" s="276">
        <v>33.667749999999998</v>
      </c>
    </row>
    <row r="163" spans="1:13">
      <c r="A163" s="267">
        <v>154</v>
      </c>
      <c r="B163" s="276" t="s">
        <v>100</v>
      </c>
      <c r="C163" s="277">
        <v>122.5</v>
      </c>
      <c r="D163" s="278">
        <v>122.78333333333335</v>
      </c>
      <c r="E163" s="278">
        <v>121.4666666666667</v>
      </c>
      <c r="F163" s="278">
        <v>120.43333333333335</v>
      </c>
      <c r="G163" s="278">
        <v>119.1166666666667</v>
      </c>
      <c r="H163" s="278">
        <v>123.81666666666669</v>
      </c>
      <c r="I163" s="278">
        <v>125.13333333333333</v>
      </c>
      <c r="J163" s="278">
        <v>126.16666666666669</v>
      </c>
      <c r="K163" s="276">
        <v>124.1</v>
      </c>
      <c r="L163" s="276">
        <v>121.75</v>
      </c>
      <c r="M163" s="276">
        <v>153.09273999999999</v>
      </c>
    </row>
    <row r="164" spans="1:13">
      <c r="A164" s="267">
        <v>155</v>
      </c>
      <c r="B164" s="276" t="s">
        <v>375</v>
      </c>
      <c r="C164" s="277">
        <v>1908.55</v>
      </c>
      <c r="D164" s="278">
        <v>1915.9000000000003</v>
      </c>
      <c r="E164" s="278">
        <v>1892.8000000000006</v>
      </c>
      <c r="F164" s="278">
        <v>1877.0500000000004</v>
      </c>
      <c r="G164" s="278">
        <v>1853.9500000000007</v>
      </c>
      <c r="H164" s="278">
        <v>1931.6500000000005</v>
      </c>
      <c r="I164" s="278">
        <v>1954.7500000000005</v>
      </c>
      <c r="J164" s="278">
        <v>1970.5000000000005</v>
      </c>
      <c r="K164" s="276">
        <v>1939</v>
      </c>
      <c r="L164" s="276">
        <v>1900.15</v>
      </c>
      <c r="M164" s="276">
        <v>0.25283</v>
      </c>
    </row>
    <row r="165" spans="1:13">
      <c r="A165" s="267">
        <v>156</v>
      </c>
      <c r="B165" s="276" t="s">
        <v>376</v>
      </c>
      <c r="C165" s="277">
        <v>2198.5500000000002</v>
      </c>
      <c r="D165" s="278">
        <v>2195.6833333333334</v>
      </c>
      <c r="E165" s="278">
        <v>2176.5666666666666</v>
      </c>
      <c r="F165" s="278">
        <v>2154.583333333333</v>
      </c>
      <c r="G165" s="278">
        <v>2135.4666666666662</v>
      </c>
      <c r="H165" s="278">
        <v>2217.666666666667</v>
      </c>
      <c r="I165" s="278">
        <v>2236.7833333333338</v>
      </c>
      <c r="J165" s="278">
        <v>2258.7666666666673</v>
      </c>
      <c r="K165" s="276">
        <v>2214.8000000000002</v>
      </c>
      <c r="L165" s="276">
        <v>2173.6999999999998</v>
      </c>
      <c r="M165" s="276">
        <v>9.4380000000000006E-2</v>
      </c>
    </row>
    <row r="166" spans="1:13">
      <c r="A166" s="267">
        <v>157</v>
      </c>
      <c r="B166" s="276" t="s">
        <v>372</v>
      </c>
      <c r="C166" s="277">
        <v>282.14999999999998</v>
      </c>
      <c r="D166" s="278">
        <v>283.58333333333331</v>
      </c>
      <c r="E166" s="278">
        <v>279.76666666666665</v>
      </c>
      <c r="F166" s="278">
        <v>277.38333333333333</v>
      </c>
      <c r="G166" s="278">
        <v>273.56666666666666</v>
      </c>
      <c r="H166" s="278">
        <v>285.96666666666664</v>
      </c>
      <c r="I166" s="278">
        <v>289.78333333333336</v>
      </c>
      <c r="J166" s="278">
        <v>292.16666666666663</v>
      </c>
      <c r="K166" s="276">
        <v>287.39999999999998</v>
      </c>
      <c r="L166" s="276">
        <v>281.2</v>
      </c>
      <c r="M166" s="276">
        <v>1.5860300000000001</v>
      </c>
    </row>
    <row r="167" spans="1:13">
      <c r="A167" s="267">
        <v>158</v>
      </c>
      <c r="B167" s="276" t="s">
        <v>382</v>
      </c>
      <c r="C167" s="277">
        <v>283.64999999999998</v>
      </c>
      <c r="D167" s="278">
        <v>286.63333333333333</v>
      </c>
      <c r="E167" s="278">
        <v>275.26666666666665</v>
      </c>
      <c r="F167" s="278">
        <v>266.88333333333333</v>
      </c>
      <c r="G167" s="278">
        <v>255.51666666666665</v>
      </c>
      <c r="H167" s="278">
        <v>295.01666666666665</v>
      </c>
      <c r="I167" s="278">
        <v>306.38333333333333</v>
      </c>
      <c r="J167" s="278">
        <v>314.76666666666665</v>
      </c>
      <c r="K167" s="276">
        <v>298</v>
      </c>
      <c r="L167" s="276">
        <v>278.25</v>
      </c>
      <c r="M167" s="276">
        <v>11.713329999999999</v>
      </c>
    </row>
    <row r="168" spans="1:13">
      <c r="A168" s="267">
        <v>159</v>
      </c>
      <c r="B168" s="276" t="s">
        <v>373</v>
      </c>
      <c r="C168" s="277">
        <v>119.35</v>
      </c>
      <c r="D168" s="278">
        <v>121.60000000000001</v>
      </c>
      <c r="E168" s="278">
        <v>114.70000000000002</v>
      </c>
      <c r="F168" s="278">
        <v>110.05000000000001</v>
      </c>
      <c r="G168" s="278">
        <v>103.15000000000002</v>
      </c>
      <c r="H168" s="278">
        <v>126.25000000000001</v>
      </c>
      <c r="I168" s="278">
        <v>133.15000000000003</v>
      </c>
      <c r="J168" s="278">
        <v>137.80000000000001</v>
      </c>
      <c r="K168" s="276">
        <v>128.5</v>
      </c>
      <c r="L168" s="276">
        <v>116.95</v>
      </c>
      <c r="M168" s="276">
        <v>3.1534399999999998</v>
      </c>
    </row>
    <row r="169" spans="1:13">
      <c r="A169" s="267">
        <v>160</v>
      </c>
      <c r="B169" s="276" t="s">
        <v>374</v>
      </c>
      <c r="C169" s="277">
        <v>201.8</v>
      </c>
      <c r="D169" s="278">
        <v>200.71666666666667</v>
      </c>
      <c r="E169" s="278">
        <v>197.43333333333334</v>
      </c>
      <c r="F169" s="278">
        <v>193.06666666666666</v>
      </c>
      <c r="G169" s="278">
        <v>189.78333333333333</v>
      </c>
      <c r="H169" s="278">
        <v>205.08333333333334</v>
      </c>
      <c r="I169" s="278">
        <v>208.3666666666667</v>
      </c>
      <c r="J169" s="278">
        <v>212.73333333333335</v>
      </c>
      <c r="K169" s="276">
        <v>204</v>
      </c>
      <c r="L169" s="276">
        <v>196.35</v>
      </c>
      <c r="M169" s="276">
        <v>3.3359000000000001</v>
      </c>
    </row>
    <row r="170" spans="1:13">
      <c r="A170" s="267">
        <v>161</v>
      </c>
      <c r="B170" s="276" t="s">
        <v>245</v>
      </c>
      <c r="C170" s="277">
        <v>145.05000000000001</v>
      </c>
      <c r="D170" s="278">
        <v>145</v>
      </c>
      <c r="E170" s="278">
        <v>141.55000000000001</v>
      </c>
      <c r="F170" s="278">
        <v>138.05000000000001</v>
      </c>
      <c r="G170" s="278">
        <v>134.60000000000002</v>
      </c>
      <c r="H170" s="278">
        <v>148.5</v>
      </c>
      <c r="I170" s="278">
        <v>151.94999999999999</v>
      </c>
      <c r="J170" s="278">
        <v>155.44999999999999</v>
      </c>
      <c r="K170" s="276">
        <v>148.44999999999999</v>
      </c>
      <c r="L170" s="276">
        <v>141.5</v>
      </c>
      <c r="M170" s="276">
        <v>14.48319</v>
      </c>
    </row>
    <row r="171" spans="1:13">
      <c r="A171" s="267">
        <v>162</v>
      </c>
      <c r="B171" s="276" t="s">
        <v>378</v>
      </c>
      <c r="C171" s="277">
        <v>5735.15</v>
      </c>
      <c r="D171" s="278">
        <v>5733.3833333333341</v>
      </c>
      <c r="E171" s="278">
        <v>5716.7666666666682</v>
      </c>
      <c r="F171" s="278">
        <v>5698.3833333333341</v>
      </c>
      <c r="G171" s="278">
        <v>5681.7666666666682</v>
      </c>
      <c r="H171" s="278">
        <v>5751.7666666666682</v>
      </c>
      <c r="I171" s="278">
        <v>5768.383333333335</v>
      </c>
      <c r="J171" s="278">
        <v>5786.7666666666682</v>
      </c>
      <c r="K171" s="276">
        <v>5750</v>
      </c>
      <c r="L171" s="276">
        <v>5715</v>
      </c>
      <c r="M171" s="276">
        <v>0.12554999999999999</v>
      </c>
    </row>
    <row r="172" spans="1:13">
      <c r="A172" s="267">
        <v>163</v>
      </c>
      <c r="B172" s="276" t="s">
        <v>379</v>
      </c>
      <c r="C172" s="277">
        <v>1550.1</v>
      </c>
      <c r="D172" s="278">
        <v>1554.8500000000001</v>
      </c>
      <c r="E172" s="278">
        <v>1544.2500000000002</v>
      </c>
      <c r="F172" s="278">
        <v>1538.4</v>
      </c>
      <c r="G172" s="278">
        <v>1527.8000000000002</v>
      </c>
      <c r="H172" s="278">
        <v>1560.7000000000003</v>
      </c>
      <c r="I172" s="278">
        <v>1571.3000000000002</v>
      </c>
      <c r="J172" s="278">
        <v>1577.1500000000003</v>
      </c>
      <c r="K172" s="276">
        <v>1565.45</v>
      </c>
      <c r="L172" s="276">
        <v>1549</v>
      </c>
      <c r="M172" s="276">
        <v>0.86299000000000003</v>
      </c>
    </row>
    <row r="173" spans="1:13">
      <c r="A173" s="267">
        <v>164</v>
      </c>
      <c r="B173" s="276" t="s">
        <v>101</v>
      </c>
      <c r="C173" s="277">
        <v>535.5</v>
      </c>
      <c r="D173" s="278">
        <v>536.05000000000007</v>
      </c>
      <c r="E173" s="278">
        <v>528.45000000000016</v>
      </c>
      <c r="F173" s="278">
        <v>521.40000000000009</v>
      </c>
      <c r="G173" s="278">
        <v>513.80000000000018</v>
      </c>
      <c r="H173" s="278">
        <v>543.10000000000014</v>
      </c>
      <c r="I173" s="278">
        <v>550.70000000000005</v>
      </c>
      <c r="J173" s="278">
        <v>557.75000000000011</v>
      </c>
      <c r="K173" s="276">
        <v>543.65</v>
      </c>
      <c r="L173" s="276">
        <v>529</v>
      </c>
      <c r="M173" s="276">
        <v>25.252569999999999</v>
      </c>
    </row>
    <row r="174" spans="1:13">
      <c r="A174" s="267">
        <v>165</v>
      </c>
      <c r="B174" s="276" t="s">
        <v>387</v>
      </c>
      <c r="C174" s="277">
        <v>51.85</v>
      </c>
      <c r="D174" s="278">
        <v>51.566666666666663</v>
      </c>
      <c r="E174" s="278">
        <v>50.083333333333329</v>
      </c>
      <c r="F174" s="278">
        <v>48.316666666666663</v>
      </c>
      <c r="G174" s="278">
        <v>46.833333333333329</v>
      </c>
      <c r="H174" s="278">
        <v>53.333333333333329</v>
      </c>
      <c r="I174" s="278">
        <v>54.816666666666663</v>
      </c>
      <c r="J174" s="278">
        <v>56.583333333333329</v>
      </c>
      <c r="K174" s="276">
        <v>53.05</v>
      </c>
      <c r="L174" s="276">
        <v>49.8</v>
      </c>
      <c r="M174" s="276">
        <v>44.861960000000003</v>
      </c>
    </row>
    <row r="175" spans="1:13">
      <c r="A175" s="267">
        <v>166</v>
      </c>
      <c r="B175" s="276" t="s">
        <v>1396</v>
      </c>
      <c r="C175" s="277">
        <v>3745.5</v>
      </c>
      <c r="D175" s="278">
        <v>3758.4833333333336</v>
      </c>
      <c r="E175" s="278">
        <v>3716.9666666666672</v>
      </c>
      <c r="F175" s="278">
        <v>3688.4333333333334</v>
      </c>
      <c r="G175" s="278">
        <v>3646.916666666667</v>
      </c>
      <c r="H175" s="278">
        <v>3787.0166666666673</v>
      </c>
      <c r="I175" s="278">
        <v>3828.5333333333338</v>
      </c>
      <c r="J175" s="278">
        <v>3857.0666666666675</v>
      </c>
      <c r="K175" s="276">
        <v>3800</v>
      </c>
      <c r="L175" s="276">
        <v>3729.95</v>
      </c>
      <c r="M175" s="276">
        <v>0.28327999999999998</v>
      </c>
    </row>
    <row r="176" spans="1:13">
      <c r="A176" s="267">
        <v>167</v>
      </c>
      <c r="B176" s="276" t="s">
        <v>103</v>
      </c>
      <c r="C176" s="277">
        <v>27.5</v>
      </c>
      <c r="D176" s="278">
        <v>27.366666666666664</v>
      </c>
      <c r="E176" s="278">
        <v>26.533333333333328</v>
      </c>
      <c r="F176" s="278">
        <v>25.566666666666663</v>
      </c>
      <c r="G176" s="278">
        <v>24.733333333333327</v>
      </c>
      <c r="H176" s="278">
        <v>28.333333333333329</v>
      </c>
      <c r="I176" s="278">
        <v>29.166666666666664</v>
      </c>
      <c r="J176" s="278">
        <v>30.133333333333329</v>
      </c>
      <c r="K176" s="276">
        <v>28.2</v>
      </c>
      <c r="L176" s="276">
        <v>26.4</v>
      </c>
      <c r="M176" s="276">
        <v>442.37333999999998</v>
      </c>
    </row>
    <row r="177" spans="1:13">
      <c r="A177" s="267">
        <v>168</v>
      </c>
      <c r="B177" s="276" t="s">
        <v>388</v>
      </c>
      <c r="C177" s="277">
        <v>243.25</v>
      </c>
      <c r="D177" s="278">
        <v>240.11666666666667</v>
      </c>
      <c r="E177" s="278">
        <v>234.43333333333334</v>
      </c>
      <c r="F177" s="278">
        <v>225.61666666666667</v>
      </c>
      <c r="G177" s="278">
        <v>219.93333333333334</v>
      </c>
      <c r="H177" s="278">
        <v>248.93333333333334</v>
      </c>
      <c r="I177" s="278">
        <v>254.61666666666667</v>
      </c>
      <c r="J177" s="278">
        <v>263.43333333333334</v>
      </c>
      <c r="K177" s="276">
        <v>245.8</v>
      </c>
      <c r="L177" s="276">
        <v>231.3</v>
      </c>
      <c r="M177" s="276">
        <v>20.770040000000002</v>
      </c>
    </row>
    <row r="178" spans="1:13">
      <c r="A178" s="267">
        <v>169</v>
      </c>
      <c r="B178" s="276" t="s">
        <v>380</v>
      </c>
      <c r="C178" s="277">
        <v>1017.2</v>
      </c>
      <c r="D178" s="278">
        <v>1000.6333333333336</v>
      </c>
      <c r="E178" s="278">
        <v>960.36666666666702</v>
      </c>
      <c r="F178" s="278">
        <v>903.53333333333342</v>
      </c>
      <c r="G178" s="278">
        <v>863.26666666666688</v>
      </c>
      <c r="H178" s="278">
        <v>1057.4666666666672</v>
      </c>
      <c r="I178" s="278">
        <v>1097.7333333333338</v>
      </c>
      <c r="J178" s="278">
        <v>1154.5666666666673</v>
      </c>
      <c r="K178" s="276">
        <v>1040.9000000000001</v>
      </c>
      <c r="L178" s="276">
        <v>943.8</v>
      </c>
      <c r="M178" s="276">
        <v>10.568669999999999</v>
      </c>
    </row>
    <row r="179" spans="1:13">
      <c r="A179" s="267">
        <v>170</v>
      </c>
      <c r="B179" s="276" t="s">
        <v>246</v>
      </c>
      <c r="C179" s="277">
        <v>529.9</v>
      </c>
      <c r="D179" s="278">
        <v>530.59999999999991</v>
      </c>
      <c r="E179" s="278">
        <v>526.39999999999986</v>
      </c>
      <c r="F179" s="278">
        <v>522.9</v>
      </c>
      <c r="G179" s="278">
        <v>518.69999999999993</v>
      </c>
      <c r="H179" s="278">
        <v>534.0999999999998</v>
      </c>
      <c r="I179" s="278">
        <v>538.29999999999984</v>
      </c>
      <c r="J179" s="278">
        <v>541.79999999999973</v>
      </c>
      <c r="K179" s="276">
        <v>534.79999999999995</v>
      </c>
      <c r="L179" s="276">
        <v>527.1</v>
      </c>
      <c r="M179" s="276">
        <v>1.1978500000000001</v>
      </c>
    </row>
    <row r="180" spans="1:13">
      <c r="A180" s="267">
        <v>171</v>
      </c>
      <c r="B180" s="276" t="s">
        <v>104</v>
      </c>
      <c r="C180" s="277">
        <v>704.95</v>
      </c>
      <c r="D180" s="278">
        <v>706.86666666666679</v>
      </c>
      <c r="E180" s="278">
        <v>701.28333333333353</v>
      </c>
      <c r="F180" s="278">
        <v>697.61666666666679</v>
      </c>
      <c r="G180" s="278">
        <v>692.03333333333353</v>
      </c>
      <c r="H180" s="278">
        <v>710.53333333333353</v>
      </c>
      <c r="I180" s="278">
        <v>716.11666666666679</v>
      </c>
      <c r="J180" s="278">
        <v>719.78333333333353</v>
      </c>
      <c r="K180" s="276">
        <v>712.45</v>
      </c>
      <c r="L180" s="276">
        <v>703.2</v>
      </c>
      <c r="M180" s="276">
        <v>18.085850000000001</v>
      </c>
    </row>
    <row r="181" spans="1:13">
      <c r="A181" s="267">
        <v>172</v>
      </c>
      <c r="B181" s="276" t="s">
        <v>247</v>
      </c>
      <c r="C181" s="277">
        <v>442.15</v>
      </c>
      <c r="D181" s="278">
        <v>440.14999999999992</v>
      </c>
      <c r="E181" s="278">
        <v>435.89999999999986</v>
      </c>
      <c r="F181" s="278">
        <v>429.64999999999992</v>
      </c>
      <c r="G181" s="278">
        <v>425.39999999999986</v>
      </c>
      <c r="H181" s="278">
        <v>446.39999999999986</v>
      </c>
      <c r="I181" s="278">
        <v>450.65</v>
      </c>
      <c r="J181" s="278">
        <v>456.89999999999986</v>
      </c>
      <c r="K181" s="276">
        <v>444.4</v>
      </c>
      <c r="L181" s="276">
        <v>433.9</v>
      </c>
      <c r="M181" s="276">
        <v>2.3615499999999998</v>
      </c>
    </row>
    <row r="182" spans="1:13">
      <c r="A182" s="267">
        <v>173</v>
      </c>
      <c r="B182" s="276" t="s">
        <v>248</v>
      </c>
      <c r="C182" s="277">
        <v>1266.2</v>
      </c>
      <c r="D182" s="278">
        <v>1266.3500000000001</v>
      </c>
      <c r="E182" s="278">
        <v>1254.8500000000004</v>
      </c>
      <c r="F182" s="278">
        <v>1243.5000000000002</v>
      </c>
      <c r="G182" s="278">
        <v>1232.0000000000005</v>
      </c>
      <c r="H182" s="278">
        <v>1277.7000000000003</v>
      </c>
      <c r="I182" s="278">
        <v>1289.1999999999998</v>
      </c>
      <c r="J182" s="278">
        <v>1300.5500000000002</v>
      </c>
      <c r="K182" s="276">
        <v>1277.8499999999999</v>
      </c>
      <c r="L182" s="276">
        <v>1255</v>
      </c>
      <c r="M182" s="276">
        <v>10.36947</v>
      </c>
    </row>
    <row r="183" spans="1:13">
      <c r="A183" s="267">
        <v>174</v>
      </c>
      <c r="B183" s="276" t="s">
        <v>389</v>
      </c>
      <c r="C183" s="277">
        <v>93.3</v>
      </c>
      <c r="D183" s="278">
        <v>93.533333333333346</v>
      </c>
      <c r="E183" s="278">
        <v>92.866666666666688</v>
      </c>
      <c r="F183" s="278">
        <v>92.433333333333337</v>
      </c>
      <c r="G183" s="278">
        <v>91.76666666666668</v>
      </c>
      <c r="H183" s="278">
        <v>93.966666666666697</v>
      </c>
      <c r="I183" s="278">
        <v>94.633333333333354</v>
      </c>
      <c r="J183" s="278">
        <v>95.066666666666706</v>
      </c>
      <c r="K183" s="276">
        <v>94.2</v>
      </c>
      <c r="L183" s="276">
        <v>93.1</v>
      </c>
      <c r="M183" s="276">
        <v>2.1713</v>
      </c>
    </row>
    <row r="184" spans="1:13">
      <c r="A184" s="267">
        <v>175</v>
      </c>
      <c r="B184" s="276" t="s">
        <v>381</v>
      </c>
      <c r="C184" s="277">
        <v>391.5</v>
      </c>
      <c r="D184" s="278">
        <v>388.93333333333334</v>
      </c>
      <c r="E184" s="278">
        <v>383.86666666666667</v>
      </c>
      <c r="F184" s="278">
        <v>376.23333333333335</v>
      </c>
      <c r="G184" s="278">
        <v>371.16666666666669</v>
      </c>
      <c r="H184" s="278">
        <v>396.56666666666666</v>
      </c>
      <c r="I184" s="278">
        <v>401.63333333333338</v>
      </c>
      <c r="J184" s="278">
        <v>409.26666666666665</v>
      </c>
      <c r="K184" s="276">
        <v>394</v>
      </c>
      <c r="L184" s="276">
        <v>381.3</v>
      </c>
      <c r="M184" s="276">
        <v>9.7865300000000008</v>
      </c>
    </row>
    <row r="185" spans="1:13">
      <c r="A185" s="267">
        <v>176</v>
      </c>
      <c r="B185" s="276" t="s">
        <v>249</v>
      </c>
      <c r="C185" s="277">
        <v>276.35000000000002</v>
      </c>
      <c r="D185" s="278">
        <v>278.84999999999997</v>
      </c>
      <c r="E185" s="278">
        <v>272.99999999999994</v>
      </c>
      <c r="F185" s="278">
        <v>269.64999999999998</v>
      </c>
      <c r="G185" s="278">
        <v>263.79999999999995</v>
      </c>
      <c r="H185" s="278">
        <v>282.19999999999993</v>
      </c>
      <c r="I185" s="278">
        <v>288.04999999999995</v>
      </c>
      <c r="J185" s="278">
        <v>291.39999999999992</v>
      </c>
      <c r="K185" s="276">
        <v>284.7</v>
      </c>
      <c r="L185" s="276">
        <v>275.5</v>
      </c>
      <c r="M185" s="276">
        <v>10.290900000000001</v>
      </c>
    </row>
    <row r="186" spans="1:13">
      <c r="A186" s="267">
        <v>177</v>
      </c>
      <c r="B186" s="276" t="s">
        <v>105</v>
      </c>
      <c r="C186" s="277">
        <v>920.25</v>
      </c>
      <c r="D186" s="278">
        <v>923.38333333333333</v>
      </c>
      <c r="E186" s="278">
        <v>913.01666666666665</v>
      </c>
      <c r="F186" s="278">
        <v>905.7833333333333</v>
      </c>
      <c r="G186" s="278">
        <v>895.41666666666663</v>
      </c>
      <c r="H186" s="278">
        <v>930.61666666666667</v>
      </c>
      <c r="I186" s="278">
        <v>940.98333333333323</v>
      </c>
      <c r="J186" s="278">
        <v>948.2166666666667</v>
      </c>
      <c r="K186" s="276">
        <v>933.75</v>
      </c>
      <c r="L186" s="276">
        <v>916.15</v>
      </c>
      <c r="M186" s="276">
        <v>16.121269999999999</v>
      </c>
    </row>
    <row r="187" spans="1:13">
      <c r="A187" s="267">
        <v>178</v>
      </c>
      <c r="B187" s="276" t="s">
        <v>383</v>
      </c>
      <c r="C187" s="277">
        <v>85.3</v>
      </c>
      <c r="D187" s="278">
        <v>85.183333333333337</v>
      </c>
      <c r="E187" s="278">
        <v>83.116666666666674</v>
      </c>
      <c r="F187" s="278">
        <v>80.933333333333337</v>
      </c>
      <c r="G187" s="278">
        <v>78.866666666666674</v>
      </c>
      <c r="H187" s="278">
        <v>87.366666666666674</v>
      </c>
      <c r="I187" s="278">
        <v>89.433333333333337</v>
      </c>
      <c r="J187" s="278">
        <v>91.616666666666674</v>
      </c>
      <c r="K187" s="276">
        <v>87.25</v>
      </c>
      <c r="L187" s="276">
        <v>83</v>
      </c>
      <c r="M187" s="276">
        <v>29.81822</v>
      </c>
    </row>
    <row r="188" spans="1:13">
      <c r="A188" s="267">
        <v>179</v>
      </c>
      <c r="B188" s="276" t="s">
        <v>384</v>
      </c>
      <c r="C188" s="277">
        <v>670.45</v>
      </c>
      <c r="D188" s="278">
        <v>669.25</v>
      </c>
      <c r="E188" s="278">
        <v>649.70000000000005</v>
      </c>
      <c r="F188" s="278">
        <v>628.95000000000005</v>
      </c>
      <c r="G188" s="278">
        <v>609.40000000000009</v>
      </c>
      <c r="H188" s="278">
        <v>690</v>
      </c>
      <c r="I188" s="278">
        <v>709.55</v>
      </c>
      <c r="J188" s="278">
        <v>730.3</v>
      </c>
      <c r="K188" s="276">
        <v>688.8</v>
      </c>
      <c r="L188" s="276">
        <v>648.5</v>
      </c>
      <c r="M188" s="276">
        <v>0.84167000000000003</v>
      </c>
    </row>
    <row r="189" spans="1:13">
      <c r="A189" s="267">
        <v>180</v>
      </c>
      <c r="B189" s="276" t="s">
        <v>1439</v>
      </c>
      <c r="C189" s="277">
        <v>197.85</v>
      </c>
      <c r="D189" s="278">
        <v>198.95000000000002</v>
      </c>
      <c r="E189" s="278">
        <v>195.90000000000003</v>
      </c>
      <c r="F189" s="278">
        <v>193.95000000000002</v>
      </c>
      <c r="G189" s="278">
        <v>190.90000000000003</v>
      </c>
      <c r="H189" s="278">
        <v>200.90000000000003</v>
      </c>
      <c r="I189" s="278">
        <v>203.95000000000005</v>
      </c>
      <c r="J189" s="278">
        <v>205.90000000000003</v>
      </c>
      <c r="K189" s="276">
        <v>202</v>
      </c>
      <c r="L189" s="276">
        <v>197</v>
      </c>
      <c r="M189" s="276">
        <v>2.37731</v>
      </c>
    </row>
    <row r="190" spans="1:13">
      <c r="A190" s="267">
        <v>181</v>
      </c>
      <c r="B190" s="276" t="s">
        <v>390</v>
      </c>
      <c r="C190" s="277">
        <v>77.2</v>
      </c>
      <c r="D190" s="278">
        <v>76.783333333333346</v>
      </c>
      <c r="E190" s="278">
        <v>74.166666666666686</v>
      </c>
      <c r="F190" s="278">
        <v>71.13333333333334</v>
      </c>
      <c r="G190" s="278">
        <v>68.51666666666668</v>
      </c>
      <c r="H190" s="278">
        <v>79.816666666666691</v>
      </c>
      <c r="I190" s="278">
        <v>82.433333333333337</v>
      </c>
      <c r="J190" s="278">
        <v>85.466666666666697</v>
      </c>
      <c r="K190" s="276">
        <v>79.400000000000006</v>
      </c>
      <c r="L190" s="276">
        <v>73.75</v>
      </c>
      <c r="M190" s="276">
        <v>57.936979999999998</v>
      </c>
    </row>
    <row r="191" spans="1:13">
      <c r="A191" s="267">
        <v>182</v>
      </c>
      <c r="B191" s="276" t="s">
        <v>250</v>
      </c>
      <c r="C191" s="277">
        <v>231.8</v>
      </c>
      <c r="D191" s="278">
        <v>231.26666666666665</v>
      </c>
      <c r="E191" s="278">
        <v>227.83333333333331</v>
      </c>
      <c r="F191" s="278">
        <v>223.86666666666667</v>
      </c>
      <c r="G191" s="278">
        <v>220.43333333333334</v>
      </c>
      <c r="H191" s="278">
        <v>235.23333333333329</v>
      </c>
      <c r="I191" s="278">
        <v>238.66666666666663</v>
      </c>
      <c r="J191" s="278">
        <v>242.63333333333327</v>
      </c>
      <c r="K191" s="276">
        <v>234.7</v>
      </c>
      <c r="L191" s="276">
        <v>227.3</v>
      </c>
      <c r="M191" s="276">
        <v>14.32648</v>
      </c>
    </row>
    <row r="192" spans="1:13">
      <c r="A192" s="267">
        <v>183</v>
      </c>
      <c r="B192" s="276" t="s">
        <v>385</v>
      </c>
      <c r="C192" s="277">
        <v>341.25</v>
      </c>
      <c r="D192" s="278">
        <v>342.7166666666667</v>
      </c>
      <c r="E192" s="278">
        <v>338.53333333333342</v>
      </c>
      <c r="F192" s="278">
        <v>335.81666666666672</v>
      </c>
      <c r="G192" s="278">
        <v>331.63333333333344</v>
      </c>
      <c r="H192" s="278">
        <v>345.43333333333339</v>
      </c>
      <c r="I192" s="278">
        <v>349.61666666666667</v>
      </c>
      <c r="J192" s="278">
        <v>352.33333333333337</v>
      </c>
      <c r="K192" s="276">
        <v>346.9</v>
      </c>
      <c r="L192" s="276">
        <v>340</v>
      </c>
      <c r="M192" s="276">
        <v>1.0113099999999999</v>
      </c>
    </row>
    <row r="193" spans="1:13">
      <c r="A193" s="267">
        <v>184</v>
      </c>
      <c r="B193" s="276" t="s">
        <v>386</v>
      </c>
      <c r="C193" s="277">
        <v>347.65</v>
      </c>
      <c r="D193" s="278">
        <v>346.84999999999997</v>
      </c>
      <c r="E193" s="278">
        <v>341.79999999999995</v>
      </c>
      <c r="F193" s="278">
        <v>335.95</v>
      </c>
      <c r="G193" s="278">
        <v>330.9</v>
      </c>
      <c r="H193" s="278">
        <v>352.69999999999993</v>
      </c>
      <c r="I193" s="278">
        <v>357.75</v>
      </c>
      <c r="J193" s="278">
        <v>363.59999999999991</v>
      </c>
      <c r="K193" s="276">
        <v>351.9</v>
      </c>
      <c r="L193" s="276">
        <v>341</v>
      </c>
      <c r="M193" s="276">
        <v>6.56128</v>
      </c>
    </row>
    <row r="194" spans="1:13">
      <c r="A194" s="267">
        <v>185</v>
      </c>
      <c r="B194" s="276" t="s">
        <v>391</v>
      </c>
      <c r="C194" s="277">
        <v>763.75</v>
      </c>
      <c r="D194" s="278">
        <v>765.75</v>
      </c>
      <c r="E194" s="278">
        <v>756.5</v>
      </c>
      <c r="F194" s="278">
        <v>749.25</v>
      </c>
      <c r="G194" s="278">
        <v>740</v>
      </c>
      <c r="H194" s="278">
        <v>773</v>
      </c>
      <c r="I194" s="278">
        <v>782.25</v>
      </c>
      <c r="J194" s="278">
        <v>789.5</v>
      </c>
      <c r="K194" s="276">
        <v>775</v>
      </c>
      <c r="L194" s="276">
        <v>758.5</v>
      </c>
      <c r="M194" s="276">
        <v>0.18464</v>
      </c>
    </row>
    <row r="195" spans="1:13">
      <c r="A195" s="267">
        <v>186</v>
      </c>
      <c r="B195" s="276" t="s">
        <v>399</v>
      </c>
      <c r="C195" s="277">
        <v>878.05</v>
      </c>
      <c r="D195" s="278">
        <v>882.01666666666677</v>
      </c>
      <c r="E195" s="278">
        <v>869.53333333333353</v>
      </c>
      <c r="F195" s="278">
        <v>861.01666666666677</v>
      </c>
      <c r="G195" s="278">
        <v>848.53333333333353</v>
      </c>
      <c r="H195" s="278">
        <v>890.53333333333353</v>
      </c>
      <c r="I195" s="278">
        <v>903.01666666666688</v>
      </c>
      <c r="J195" s="278">
        <v>911.53333333333353</v>
      </c>
      <c r="K195" s="276">
        <v>894.5</v>
      </c>
      <c r="L195" s="276">
        <v>873.5</v>
      </c>
      <c r="M195" s="276">
        <v>10.237640000000001</v>
      </c>
    </row>
    <row r="196" spans="1:13">
      <c r="A196" s="267">
        <v>187</v>
      </c>
      <c r="B196" s="276" t="s">
        <v>392</v>
      </c>
      <c r="C196" s="277">
        <v>35.549999999999997</v>
      </c>
      <c r="D196" s="278">
        <v>34.449999999999996</v>
      </c>
      <c r="E196" s="278">
        <v>33.349999999999994</v>
      </c>
      <c r="F196" s="278">
        <v>31.15</v>
      </c>
      <c r="G196" s="278">
        <v>30.049999999999997</v>
      </c>
      <c r="H196" s="278">
        <v>36.649999999999991</v>
      </c>
      <c r="I196" s="278">
        <v>37.75</v>
      </c>
      <c r="J196" s="278">
        <v>39.949999999999989</v>
      </c>
      <c r="K196" s="276">
        <v>35.549999999999997</v>
      </c>
      <c r="L196" s="276">
        <v>32.25</v>
      </c>
      <c r="M196" s="276">
        <v>25.216149999999999</v>
      </c>
    </row>
    <row r="197" spans="1:13">
      <c r="A197" s="267">
        <v>188</v>
      </c>
      <c r="B197" s="276" t="s">
        <v>393</v>
      </c>
      <c r="C197" s="277">
        <v>842.4</v>
      </c>
      <c r="D197" s="278">
        <v>842.15</v>
      </c>
      <c r="E197" s="278">
        <v>800.3</v>
      </c>
      <c r="F197" s="278">
        <v>758.19999999999993</v>
      </c>
      <c r="G197" s="278">
        <v>716.34999999999991</v>
      </c>
      <c r="H197" s="278">
        <v>884.25</v>
      </c>
      <c r="I197" s="278">
        <v>926.10000000000014</v>
      </c>
      <c r="J197" s="278">
        <v>968.2</v>
      </c>
      <c r="K197" s="276">
        <v>884</v>
      </c>
      <c r="L197" s="276">
        <v>800.05</v>
      </c>
      <c r="M197" s="276">
        <v>4.1175800000000002</v>
      </c>
    </row>
    <row r="198" spans="1:13">
      <c r="A198" s="267">
        <v>189</v>
      </c>
      <c r="B198" s="276" t="s">
        <v>106</v>
      </c>
      <c r="C198" s="277">
        <v>823.85</v>
      </c>
      <c r="D198" s="278">
        <v>823.85</v>
      </c>
      <c r="E198" s="278">
        <v>819.1</v>
      </c>
      <c r="F198" s="278">
        <v>814.35</v>
      </c>
      <c r="G198" s="278">
        <v>809.6</v>
      </c>
      <c r="H198" s="278">
        <v>828.6</v>
      </c>
      <c r="I198" s="278">
        <v>833.35</v>
      </c>
      <c r="J198" s="278">
        <v>838.1</v>
      </c>
      <c r="K198" s="276">
        <v>828.6</v>
      </c>
      <c r="L198" s="276">
        <v>819.1</v>
      </c>
      <c r="M198" s="276">
        <v>9.7386199999999992</v>
      </c>
    </row>
    <row r="199" spans="1:13">
      <c r="A199" s="267">
        <v>190</v>
      </c>
      <c r="B199" s="276" t="s">
        <v>108</v>
      </c>
      <c r="C199" s="277">
        <v>870.55</v>
      </c>
      <c r="D199" s="278">
        <v>871.55000000000007</v>
      </c>
      <c r="E199" s="278">
        <v>863.10000000000014</v>
      </c>
      <c r="F199" s="278">
        <v>855.65000000000009</v>
      </c>
      <c r="G199" s="278">
        <v>847.20000000000016</v>
      </c>
      <c r="H199" s="278">
        <v>879.00000000000011</v>
      </c>
      <c r="I199" s="278">
        <v>887.45000000000016</v>
      </c>
      <c r="J199" s="278">
        <v>894.90000000000009</v>
      </c>
      <c r="K199" s="276">
        <v>880</v>
      </c>
      <c r="L199" s="276">
        <v>864.1</v>
      </c>
      <c r="M199" s="276">
        <v>59.520029999999998</v>
      </c>
    </row>
    <row r="200" spans="1:13">
      <c r="A200" s="267">
        <v>191</v>
      </c>
      <c r="B200" s="276" t="s">
        <v>109</v>
      </c>
      <c r="C200" s="277">
        <v>2306.6999999999998</v>
      </c>
      <c r="D200" s="278">
        <v>2307.3166666666671</v>
      </c>
      <c r="E200" s="278">
        <v>2279.983333333334</v>
      </c>
      <c r="F200" s="278">
        <v>2253.2666666666669</v>
      </c>
      <c r="G200" s="278">
        <v>2225.9333333333338</v>
      </c>
      <c r="H200" s="278">
        <v>2334.0333333333342</v>
      </c>
      <c r="I200" s="278">
        <v>2361.3666666666672</v>
      </c>
      <c r="J200" s="278">
        <v>2388.0833333333344</v>
      </c>
      <c r="K200" s="276">
        <v>2334.65</v>
      </c>
      <c r="L200" s="276">
        <v>2280.6</v>
      </c>
      <c r="M200" s="276">
        <v>33.026609999999998</v>
      </c>
    </row>
    <row r="201" spans="1:13">
      <c r="A201" s="267">
        <v>192</v>
      </c>
      <c r="B201" s="276" t="s">
        <v>252</v>
      </c>
      <c r="C201" s="277">
        <v>2811.95</v>
      </c>
      <c r="D201" s="278">
        <v>2817.1333333333332</v>
      </c>
      <c r="E201" s="278">
        <v>2770.8166666666666</v>
      </c>
      <c r="F201" s="278">
        <v>2729.6833333333334</v>
      </c>
      <c r="G201" s="278">
        <v>2683.3666666666668</v>
      </c>
      <c r="H201" s="278">
        <v>2858.2666666666664</v>
      </c>
      <c r="I201" s="278">
        <v>2904.583333333333</v>
      </c>
      <c r="J201" s="278">
        <v>2945.7166666666662</v>
      </c>
      <c r="K201" s="276">
        <v>2863.45</v>
      </c>
      <c r="L201" s="276">
        <v>2776</v>
      </c>
      <c r="M201" s="276">
        <v>4.9514100000000001</v>
      </c>
    </row>
    <row r="202" spans="1:13">
      <c r="A202" s="267">
        <v>193</v>
      </c>
      <c r="B202" s="276" t="s">
        <v>110</v>
      </c>
      <c r="C202" s="277">
        <v>1407.2</v>
      </c>
      <c r="D202" s="278">
        <v>1397.4333333333334</v>
      </c>
      <c r="E202" s="278">
        <v>1384.8166666666668</v>
      </c>
      <c r="F202" s="278">
        <v>1362.4333333333334</v>
      </c>
      <c r="G202" s="278">
        <v>1349.8166666666668</v>
      </c>
      <c r="H202" s="278">
        <v>1419.8166666666668</v>
      </c>
      <c r="I202" s="278">
        <v>1432.4333333333336</v>
      </c>
      <c r="J202" s="278">
        <v>1454.8166666666668</v>
      </c>
      <c r="K202" s="276">
        <v>1410.05</v>
      </c>
      <c r="L202" s="276">
        <v>1375.05</v>
      </c>
      <c r="M202" s="276">
        <v>110.34537</v>
      </c>
    </row>
    <row r="203" spans="1:13">
      <c r="A203" s="267">
        <v>194</v>
      </c>
      <c r="B203" s="276" t="s">
        <v>253</v>
      </c>
      <c r="C203" s="277">
        <v>652.6</v>
      </c>
      <c r="D203" s="278">
        <v>651.36666666666667</v>
      </c>
      <c r="E203" s="278">
        <v>646.23333333333335</v>
      </c>
      <c r="F203" s="278">
        <v>639.86666666666667</v>
      </c>
      <c r="G203" s="278">
        <v>634.73333333333335</v>
      </c>
      <c r="H203" s="278">
        <v>657.73333333333335</v>
      </c>
      <c r="I203" s="278">
        <v>662.86666666666679</v>
      </c>
      <c r="J203" s="278">
        <v>669.23333333333335</v>
      </c>
      <c r="K203" s="276">
        <v>656.5</v>
      </c>
      <c r="L203" s="276">
        <v>645</v>
      </c>
      <c r="M203" s="276">
        <v>45.127630000000003</v>
      </c>
    </row>
    <row r="204" spans="1:13">
      <c r="A204" s="267">
        <v>195</v>
      </c>
      <c r="B204" s="276" t="s">
        <v>251</v>
      </c>
      <c r="C204" s="277">
        <v>843.45</v>
      </c>
      <c r="D204" s="278">
        <v>847.35</v>
      </c>
      <c r="E204" s="278">
        <v>836.2</v>
      </c>
      <c r="F204" s="278">
        <v>828.95</v>
      </c>
      <c r="G204" s="278">
        <v>817.80000000000007</v>
      </c>
      <c r="H204" s="278">
        <v>854.6</v>
      </c>
      <c r="I204" s="278">
        <v>865.74999999999989</v>
      </c>
      <c r="J204" s="278">
        <v>873</v>
      </c>
      <c r="K204" s="276">
        <v>858.5</v>
      </c>
      <c r="L204" s="276">
        <v>840.1</v>
      </c>
      <c r="M204" s="276">
        <v>3.7503099999999998</v>
      </c>
    </row>
    <row r="205" spans="1:13">
      <c r="A205" s="267">
        <v>196</v>
      </c>
      <c r="B205" s="276" t="s">
        <v>394</v>
      </c>
      <c r="C205" s="277">
        <v>212.1</v>
      </c>
      <c r="D205" s="278">
        <v>213.04999999999998</v>
      </c>
      <c r="E205" s="278">
        <v>210.04999999999995</v>
      </c>
      <c r="F205" s="278">
        <v>207.99999999999997</v>
      </c>
      <c r="G205" s="278">
        <v>204.99999999999994</v>
      </c>
      <c r="H205" s="278">
        <v>215.09999999999997</v>
      </c>
      <c r="I205" s="278">
        <v>218.10000000000002</v>
      </c>
      <c r="J205" s="278">
        <v>220.14999999999998</v>
      </c>
      <c r="K205" s="276">
        <v>216.05</v>
      </c>
      <c r="L205" s="276">
        <v>211</v>
      </c>
      <c r="M205" s="276">
        <v>4.4183300000000001</v>
      </c>
    </row>
    <row r="206" spans="1:13">
      <c r="A206" s="267">
        <v>197</v>
      </c>
      <c r="B206" s="276" t="s">
        <v>395</v>
      </c>
      <c r="C206" s="277">
        <v>329.5</v>
      </c>
      <c r="D206" s="278">
        <v>314.81666666666666</v>
      </c>
      <c r="E206" s="278">
        <v>293.93333333333334</v>
      </c>
      <c r="F206" s="278">
        <v>258.36666666666667</v>
      </c>
      <c r="G206" s="278">
        <v>237.48333333333335</v>
      </c>
      <c r="H206" s="278">
        <v>350.38333333333333</v>
      </c>
      <c r="I206" s="278">
        <v>371.26666666666665</v>
      </c>
      <c r="J206" s="278">
        <v>406.83333333333331</v>
      </c>
      <c r="K206" s="276">
        <v>335.7</v>
      </c>
      <c r="L206" s="276">
        <v>279.25</v>
      </c>
      <c r="M206" s="276">
        <v>14.590109999999999</v>
      </c>
    </row>
    <row r="207" spans="1:13">
      <c r="A207" s="267">
        <v>198</v>
      </c>
      <c r="B207" s="276" t="s">
        <v>111</v>
      </c>
      <c r="C207" s="277">
        <v>3190.7</v>
      </c>
      <c r="D207" s="278">
        <v>3183.6166666666668</v>
      </c>
      <c r="E207" s="278">
        <v>3163.2333333333336</v>
      </c>
      <c r="F207" s="278">
        <v>3135.7666666666669</v>
      </c>
      <c r="G207" s="278">
        <v>3115.3833333333337</v>
      </c>
      <c r="H207" s="278">
        <v>3211.0833333333335</v>
      </c>
      <c r="I207" s="278">
        <v>3231.4666666666667</v>
      </c>
      <c r="J207" s="278">
        <v>3258.9333333333334</v>
      </c>
      <c r="K207" s="276">
        <v>3204</v>
      </c>
      <c r="L207" s="276">
        <v>3156.15</v>
      </c>
      <c r="M207" s="276">
        <v>6.6945499999999996</v>
      </c>
    </row>
    <row r="208" spans="1:13">
      <c r="A208" s="267">
        <v>199</v>
      </c>
      <c r="B208" s="276" t="s">
        <v>396</v>
      </c>
      <c r="C208" s="277">
        <v>22.15</v>
      </c>
      <c r="D208" s="278">
        <v>22.066666666666666</v>
      </c>
      <c r="E208" s="278">
        <v>21.133333333333333</v>
      </c>
      <c r="F208" s="278">
        <v>20.116666666666667</v>
      </c>
      <c r="G208" s="278">
        <v>19.183333333333334</v>
      </c>
      <c r="H208" s="278">
        <v>23.083333333333332</v>
      </c>
      <c r="I208" s="278">
        <v>24.016666666666662</v>
      </c>
      <c r="J208" s="278">
        <v>25.033333333333331</v>
      </c>
      <c r="K208" s="276">
        <v>23</v>
      </c>
      <c r="L208" s="276">
        <v>21.05</v>
      </c>
      <c r="M208" s="276">
        <v>117.80466</v>
      </c>
    </row>
    <row r="209" spans="1:13">
      <c r="A209" s="267">
        <v>200</v>
      </c>
      <c r="B209" s="276" t="s">
        <v>398</v>
      </c>
      <c r="C209" s="277">
        <v>138.55000000000001</v>
      </c>
      <c r="D209" s="278">
        <v>139.13333333333335</v>
      </c>
      <c r="E209" s="278">
        <v>135.4666666666667</v>
      </c>
      <c r="F209" s="278">
        <v>132.38333333333335</v>
      </c>
      <c r="G209" s="278">
        <v>128.7166666666667</v>
      </c>
      <c r="H209" s="278">
        <v>142.2166666666667</v>
      </c>
      <c r="I209" s="278">
        <v>145.88333333333338</v>
      </c>
      <c r="J209" s="278">
        <v>148.9666666666667</v>
      </c>
      <c r="K209" s="276">
        <v>142.80000000000001</v>
      </c>
      <c r="L209" s="276">
        <v>136.05000000000001</v>
      </c>
      <c r="M209" s="276">
        <v>3.2239399999999998</v>
      </c>
    </row>
    <row r="210" spans="1:13">
      <c r="A210" s="267">
        <v>201</v>
      </c>
      <c r="B210" s="276" t="s">
        <v>114</v>
      </c>
      <c r="C210" s="277">
        <v>241</v>
      </c>
      <c r="D210" s="278">
        <v>243</v>
      </c>
      <c r="E210" s="278">
        <v>237.95</v>
      </c>
      <c r="F210" s="278">
        <v>234.89999999999998</v>
      </c>
      <c r="G210" s="278">
        <v>229.84999999999997</v>
      </c>
      <c r="H210" s="278">
        <v>246.05</v>
      </c>
      <c r="I210" s="278">
        <v>251.10000000000002</v>
      </c>
      <c r="J210" s="278">
        <v>254.15000000000003</v>
      </c>
      <c r="K210" s="276">
        <v>248.05</v>
      </c>
      <c r="L210" s="276">
        <v>239.95</v>
      </c>
      <c r="M210" s="276">
        <v>147.37003999999999</v>
      </c>
    </row>
    <row r="211" spans="1:13">
      <c r="A211" s="267">
        <v>202</v>
      </c>
      <c r="B211" s="276" t="s">
        <v>400</v>
      </c>
      <c r="C211" s="277">
        <v>46.65</v>
      </c>
      <c r="D211" s="278">
        <v>45.983333333333327</v>
      </c>
      <c r="E211" s="278">
        <v>44.066666666666656</v>
      </c>
      <c r="F211" s="278">
        <v>41.483333333333327</v>
      </c>
      <c r="G211" s="278">
        <v>39.566666666666656</v>
      </c>
      <c r="H211" s="278">
        <v>48.566666666666656</v>
      </c>
      <c r="I211" s="278">
        <v>50.483333333333327</v>
      </c>
      <c r="J211" s="278">
        <v>53.066666666666656</v>
      </c>
      <c r="K211" s="276">
        <v>47.9</v>
      </c>
      <c r="L211" s="276">
        <v>43.4</v>
      </c>
      <c r="M211" s="276">
        <v>56.909860000000002</v>
      </c>
    </row>
    <row r="212" spans="1:13">
      <c r="A212" s="267">
        <v>203</v>
      </c>
      <c r="B212" s="276" t="s">
        <v>115</v>
      </c>
      <c r="C212" s="277">
        <v>218.3</v>
      </c>
      <c r="D212" s="278">
        <v>218.06666666666669</v>
      </c>
      <c r="E212" s="278">
        <v>215.88333333333338</v>
      </c>
      <c r="F212" s="278">
        <v>213.4666666666667</v>
      </c>
      <c r="G212" s="278">
        <v>211.28333333333339</v>
      </c>
      <c r="H212" s="278">
        <v>220.48333333333338</v>
      </c>
      <c r="I212" s="278">
        <v>222.66666666666671</v>
      </c>
      <c r="J212" s="278">
        <v>225.08333333333337</v>
      </c>
      <c r="K212" s="276">
        <v>220.25</v>
      </c>
      <c r="L212" s="276">
        <v>215.65</v>
      </c>
      <c r="M212" s="276">
        <v>79.727360000000004</v>
      </c>
    </row>
    <row r="213" spans="1:13">
      <c r="A213" s="267">
        <v>204</v>
      </c>
      <c r="B213" s="276" t="s">
        <v>116</v>
      </c>
      <c r="C213" s="277">
        <v>2292.1999999999998</v>
      </c>
      <c r="D213" s="278">
        <v>2277.15</v>
      </c>
      <c r="E213" s="278">
        <v>2258.3000000000002</v>
      </c>
      <c r="F213" s="278">
        <v>2224.4</v>
      </c>
      <c r="G213" s="278">
        <v>2205.5500000000002</v>
      </c>
      <c r="H213" s="278">
        <v>2311.0500000000002</v>
      </c>
      <c r="I213" s="278">
        <v>2329.8999999999996</v>
      </c>
      <c r="J213" s="278">
        <v>2363.8000000000002</v>
      </c>
      <c r="K213" s="276">
        <v>2296</v>
      </c>
      <c r="L213" s="276">
        <v>2243.25</v>
      </c>
      <c r="M213" s="276">
        <v>21.238900000000001</v>
      </c>
    </row>
    <row r="214" spans="1:13">
      <c r="A214" s="267">
        <v>205</v>
      </c>
      <c r="B214" s="276" t="s">
        <v>254</v>
      </c>
      <c r="C214" s="277">
        <v>243.15</v>
      </c>
      <c r="D214" s="278">
        <v>241.9</v>
      </c>
      <c r="E214" s="278">
        <v>236.55</v>
      </c>
      <c r="F214" s="278">
        <v>229.95000000000002</v>
      </c>
      <c r="G214" s="278">
        <v>224.60000000000002</v>
      </c>
      <c r="H214" s="278">
        <v>248.5</v>
      </c>
      <c r="I214" s="278">
        <v>253.84999999999997</v>
      </c>
      <c r="J214" s="278">
        <v>260.45</v>
      </c>
      <c r="K214" s="276">
        <v>247.25</v>
      </c>
      <c r="L214" s="276">
        <v>235.3</v>
      </c>
      <c r="M214" s="276">
        <v>20.489139999999999</v>
      </c>
    </row>
    <row r="215" spans="1:13">
      <c r="A215" s="267">
        <v>206</v>
      </c>
      <c r="B215" s="276" t="s">
        <v>401</v>
      </c>
      <c r="C215" s="277">
        <v>31011</v>
      </c>
      <c r="D215" s="278">
        <v>31083.649999999998</v>
      </c>
      <c r="E215" s="278">
        <v>30717.299999999996</v>
      </c>
      <c r="F215" s="278">
        <v>30423.599999999999</v>
      </c>
      <c r="G215" s="278">
        <v>30057.249999999996</v>
      </c>
      <c r="H215" s="278">
        <v>31377.349999999995</v>
      </c>
      <c r="I215" s="278">
        <v>31743.699999999993</v>
      </c>
      <c r="J215" s="278">
        <v>32037.399999999994</v>
      </c>
      <c r="K215" s="276">
        <v>31450</v>
      </c>
      <c r="L215" s="276">
        <v>30789.95</v>
      </c>
      <c r="M215" s="276">
        <v>9.2170000000000002E-2</v>
      </c>
    </row>
    <row r="216" spans="1:13">
      <c r="A216" s="267">
        <v>207</v>
      </c>
      <c r="B216" s="276" t="s">
        <v>397</v>
      </c>
      <c r="C216" s="277">
        <v>42.9</v>
      </c>
      <c r="D216" s="278">
        <v>43.283333333333339</v>
      </c>
      <c r="E216" s="278">
        <v>42.316666666666677</v>
      </c>
      <c r="F216" s="278">
        <v>41.733333333333341</v>
      </c>
      <c r="G216" s="278">
        <v>40.76666666666668</v>
      </c>
      <c r="H216" s="278">
        <v>43.866666666666674</v>
      </c>
      <c r="I216" s="278">
        <v>44.833333333333329</v>
      </c>
      <c r="J216" s="278">
        <v>45.416666666666671</v>
      </c>
      <c r="K216" s="276">
        <v>44.25</v>
      </c>
      <c r="L216" s="276">
        <v>42.7</v>
      </c>
      <c r="M216" s="276">
        <v>32.671669999999999</v>
      </c>
    </row>
    <row r="217" spans="1:13">
      <c r="A217" s="267">
        <v>208</v>
      </c>
      <c r="B217" s="276" t="s">
        <v>255</v>
      </c>
      <c r="C217" s="277">
        <v>39.950000000000003</v>
      </c>
      <c r="D217" s="278">
        <v>40.5</v>
      </c>
      <c r="E217" s="278">
        <v>39.200000000000003</v>
      </c>
      <c r="F217" s="278">
        <v>38.450000000000003</v>
      </c>
      <c r="G217" s="278">
        <v>37.150000000000006</v>
      </c>
      <c r="H217" s="278">
        <v>41.25</v>
      </c>
      <c r="I217" s="278">
        <v>42.55</v>
      </c>
      <c r="J217" s="278">
        <v>43.3</v>
      </c>
      <c r="K217" s="276">
        <v>41.8</v>
      </c>
      <c r="L217" s="276">
        <v>39.75</v>
      </c>
      <c r="M217" s="276">
        <v>49.415190000000003</v>
      </c>
    </row>
    <row r="218" spans="1:13">
      <c r="A218" s="267">
        <v>209</v>
      </c>
      <c r="B218" s="276" t="s">
        <v>415</v>
      </c>
      <c r="C218" s="277">
        <v>68.849999999999994</v>
      </c>
      <c r="D218" s="278">
        <v>69.25</v>
      </c>
      <c r="E218" s="278">
        <v>67.75</v>
      </c>
      <c r="F218" s="278">
        <v>66.650000000000006</v>
      </c>
      <c r="G218" s="278">
        <v>65.150000000000006</v>
      </c>
      <c r="H218" s="278">
        <v>70.349999999999994</v>
      </c>
      <c r="I218" s="278">
        <v>71.849999999999994</v>
      </c>
      <c r="J218" s="278">
        <v>72.949999999999989</v>
      </c>
      <c r="K218" s="276">
        <v>70.75</v>
      </c>
      <c r="L218" s="276">
        <v>68.150000000000006</v>
      </c>
      <c r="M218" s="276">
        <v>41.010300000000001</v>
      </c>
    </row>
    <row r="219" spans="1:13">
      <c r="A219" s="267">
        <v>210</v>
      </c>
      <c r="B219" s="276" t="s">
        <v>117</v>
      </c>
      <c r="C219" s="277">
        <v>199.05</v>
      </c>
      <c r="D219" s="278">
        <v>200.65</v>
      </c>
      <c r="E219" s="278">
        <v>196.8</v>
      </c>
      <c r="F219" s="278">
        <v>194.55</v>
      </c>
      <c r="G219" s="278">
        <v>190.70000000000002</v>
      </c>
      <c r="H219" s="278">
        <v>202.9</v>
      </c>
      <c r="I219" s="278">
        <v>206.74999999999997</v>
      </c>
      <c r="J219" s="278">
        <v>209</v>
      </c>
      <c r="K219" s="276">
        <v>204.5</v>
      </c>
      <c r="L219" s="276">
        <v>198.4</v>
      </c>
      <c r="M219" s="276">
        <v>84.006469999999993</v>
      </c>
    </row>
    <row r="220" spans="1:13">
      <c r="A220" s="267">
        <v>211</v>
      </c>
      <c r="B220" s="276" t="s">
        <v>118</v>
      </c>
      <c r="C220" s="277">
        <v>511.5</v>
      </c>
      <c r="D220" s="278">
        <v>510.84999999999997</v>
      </c>
      <c r="E220" s="278">
        <v>506.69999999999993</v>
      </c>
      <c r="F220" s="278">
        <v>501.9</v>
      </c>
      <c r="G220" s="278">
        <v>497.74999999999994</v>
      </c>
      <c r="H220" s="278">
        <v>515.64999999999986</v>
      </c>
      <c r="I220" s="278">
        <v>519.79999999999995</v>
      </c>
      <c r="J220" s="278">
        <v>524.59999999999991</v>
      </c>
      <c r="K220" s="276">
        <v>515</v>
      </c>
      <c r="L220" s="276">
        <v>506.05</v>
      </c>
      <c r="M220" s="276">
        <v>212.72782000000001</v>
      </c>
    </row>
    <row r="221" spans="1:13">
      <c r="A221" s="267">
        <v>213</v>
      </c>
      <c r="B221" s="276" t="s">
        <v>256</v>
      </c>
      <c r="C221" s="277">
        <v>1453.4</v>
      </c>
      <c r="D221" s="278">
        <v>1469.1333333333332</v>
      </c>
      <c r="E221" s="278">
        <v>1428.2666666666664</v>
      </c>
      <c r="F221" s="278">
        <v>1403.1333333333332</v>
      </c>
      <c r="G221" s="278">
        <v>1362.2666666666664</v>
      </c>
      <c r="H221" s="278">
        <v>1494.2666666666664</v>
      </c>
      <c r="I221" s="278">
        <v>1535.1333333333332</v>
      </c>
      <c r="J221" s="278">
        <v>1560.2666666666664</v>
      </c>
      <c r="K221" s="276">
        <v>1510</v>
      </c>
      <c r="L221" s="276">
        <v>1444</v>
      </c>
      <c r="M221" s="276">
        <v>12.53668</v>
      </c>
    </row>
    <row r="222" spans="1:13">
      <c r="A222" s="267">
        <v>214</v>
      </c>
      <c r="B222" s="276" t="s">
        <v>119</v>
      </c>
      <c r="C222" s="277">
        <v>486.85</v>
      </c>
      <c r="D222" s="278">
        <v>484.08333333333331</v>
      </c>
      <c r="E222" s="278">
        <v>479.76666666666665</v>
      </c>
      <c r="F222" s="278">
        <v>472.68333333333334</v>
      </c>
      <c r="G222" s="278">
        <v>468.36666666666667</v>
      </c>
      <c r="H222" s="278">
        <v>491.16666666666663</v>
      </c>
      <c r="I222" s="278">
        <v>495.48333333333335</v>
      </c>
      <c r="J222" s="278">
        <v>502.56666666666661</v>
      </c>
      <c r="K222" s="276">
        <v>488.4</v>
      </c>
      <c r="L222" s="276">
        <v>477</v>
      </c>
      <c r="M222" s="276">
        <v>18.013770000000001</v>
      </c>
    </row>
    <row r="223" spans="1:13">
      <c r="A223" s="267">
        <v>215</v>
      </c>
      <c r="B223" s="276" t="s">
        <v>403</v>
      </c>
      <c r="C223" s="277">
        <v>2806.3</v>
      </c>
      <c r="D223" s="278">
        <v>2860.4333333333329</v>
      </c>
      <c r="E223" s="278">
        <v>2745.8666666666659</v>
      </c>
      <c r="F223" s="278">
        <v>2685.4333333333329</v>
      </c>
      <c r="G223" s="278">
        <v>2570.8666666666659</v>
      </c>
      <c r="H223" s="278">
        <v>2920.8666666666659</v>
      </c>
      <c r="I223" s="278">
        <v>3035.4333333333325</v>
      </c>
      <c r="J223" s="278">
        <v>3095.8666666666659</v>
      </c>
      <c r="K223" s="276">
        <v>2975</v>
      </c>
      <c r="L223" s="276">
        <v>2800</v>
      </c>
      <c r="M223" s="276">
        <v>4.9660000000000003E-2</v>
      </c>
    </row>
    <row r="224" spans="1:13">
      <c r="A224" s="267">
        <v>216</v>
      </c>
      <c r="B224" s="276" t="s">
        <v>257</v>
      </c>
      <c r="C224" s="277">
        <v>41.8</v>
      </c>
      <c r="D224" s="278">
        <v>42.15</v>
      </c>
      <c r="E224" s="278">
        <v>41.099999999999994</v>
      </c>
      <c r="F224" s="278">
        <v>40.4</v>
      </c>
      <c r="G224" s="278">
        <v>39.349999999999994</v>
      </c>
      <c r="H224" s="278">
        <v>42.849999999999994</v>
      </c>
      <c r="I224" s="278">
        <v>43.899999999999991</v>
      </c>
      <c r="J224" s="278">
        <v>44.599999999999994</v>
      </c>
      <c r="K224" s="276">
        <v>43.2</v>
      </c>
      <c r="L224" s="276">
        <v>41.45</v>
      </c>
      <c r="M224" s="276">
        <v>51.077449999999999</v>
      </c>
    </row>
    <row r="225" spans="1:13">
      <c r="A225" s="267">
        <v>217</v>
      </c>
      <c r="B225" s="276" t="s">
        <v>120</v>
      </c>
      <c r="C225" s="277">
        <v>9.85</v>
      </c>
      <c r="D225" s="278">
        <v>9.7666666666666675</v>
      </c>
      <c r="E225" s="278">
        <v>9.533333333333335</v>
      </c>
      <c r="F225" s="278">
        <v>9.2166666666666668</v>
      </c>
      <c r="G225" s="278">
        <v>8.9833333333333343</v>
      </c>
      <c r="H225" s="278">
        <v>10.083333333333336</v>
      </c>
      <c r="I225" s="278">
        <v>10.316666666666666</v>
      </c>
      <c r="J225" s="278">
        <v>10.633333333333336</v>
      </c>
      <c r="K225" s="276">
        <v>10</v>
      </c>
      <c r="L225" s="276">
        <v>9.4499999999999993</v>
      </c>
      <c r="M225" s="276">
        <v>2999.47714</v>
      </c>
    </row>
    <row r="226" spans="1:13">
      <c r="A226" s="267">
        <v>218</v>
      </c>
      <c r="B226" s="276" t="s">
        <v>404</v>
      </c>
      <c r="C226" s="277">
        <v>40</v>
      </c>
      <c r="D226" s="278">
        <v>40.56666666666667</v>
      </c>
      <c r="E226" s="278">
        <v>38.983333333333341</v>
      </c>
      <c r="F226" s="278">
        <v>37.966666666666669</v>
      </c>
      <c r="G226" s="278">
        <v>36.38333333333334</v>
      </c>
      <c r="H226" s="278">
        <v>41.583333333333343</v>
      </c>
      <c r="I226" s="278">
        <v>43.166666666666671</v>
      </c>
      <c r="J226" s="278">
        <v>44.183333333333344</v>
      </c>
      <c r="K226" s="276">
        <v>42.15</v>
      </c>
      <c r="L226" s="276">
        <v>39.549999999999997</v>
      </c>
      <c r="M226" s="276">
        <v>83.920209999999997</v>
      </c>
    </row>
    <row r="227" spans="1:13">
      <c r="A227" s="267">
        <v>219</v>
      </c>
      <c r="B227" s="276" t="s">
        <v>121</v>
      </c>
      <c r="C227" s="277">
        <v>38.65</v>
      </c>
      <c r="D227" s="278">
        <v>38.233333333333327</v>
      </c>
      <c r="E227" s="278">
        <v>37.416666666666657</v>
      </c>
      <c r="F227" s="278">
        <v>36.18333333333333</v>
      </c>
      <c r="G227" s="278">
        <v>35.36666666666666</v>
      </c>
      <c r="H227" s="278">
        <v>39.466666666666654</v>
      </c>
      <c r="I227" s="278">
        <v>40.283333333333331</v>
      </c>
      <c r="J227" s="278">
        <v>41.516666666666652</v>
      </c>
      <c r="K227" s="276">
        <v>39.049999999999997</v>
      </c>
      <c r="L227" s="276">
        <v>37</v>
      </c>
      <c r="M227" s="276">
        <v>411.22931999999997</v>
      </c>
    </row>
    <row r="228" spans="1:13">
      <c r="A228" s="267">
        <v>220</v>
      </c>
      <c r="B228" s="276" t="s">
        <v>416</v>
      </c>
      <c r="C228" s="277">
        <v>218.55</v>
      </c>
      <c r="D228" s="278">
        <v>218.46666666666667</v>
      </c>
      <c r="E228" s="278">
        <v>214.43333333333334</v>
      </c>
      <c r="F228" s="278">
        <v>210.31666666666666</v>
      </c>
      <c r="G228" s="278">
        <v>206.28333333333333</v>
      </c>
      <c r="H228" s="278">
        <v>222.58333333333334</v>
      </c>
      <c r="I228" s="278">
        <v>226.6166666666667</v>
      </c>
      <c r="J228" s="278">
        <v>230.73333333333335</v>
      </c>
      <c r="K228" s="276">
        <v>222.5</v>
      </c>
      <c r="L228" s="276">
        <v>214.35</v>
      </c>
      <c r="M228" s="276">
        <v>16.058489999999999</v>
      </c>
    </row>
    <row r="229" spans="1:13">
      <c r="A229" s="267">
        <v>221</v>
      </c>
      <c r="B229" s="276" t="s">
        <v>405</v>
      </c>
      <c r="C229" s="277">
        <v>964.85</v>
      </c>
      <c r="D229" s="278">
        <v>961.46666666666658</v>
      </c>
      <c r="E229" s="278">
        <v>928.93333333333317</v>
      </c>
      <c r="F229" s="278">
        <v>893.01666666666654</v>
      </c>
      <c r="G229" s="278">
        <v>860.48333333333312</v>
      </c>
      <c r="H229" s="278">
        <v>997.38333333333321</v>
      </c>
      <c r="I229" s="278">
        <v>1029.9166666666667</v>
      </c>
      <c r="J229" s="278">
        <v>1065.8333333333333</v>
      </c>
      <c r="K229" s="276">
        <v>994</v>
      </c>
      <c r="L229" s="276">
        <v>925.55</v>
      </c>
      <c r="M229" s="276">
        <v>2.0973299999999999</v>
      </c>
    </row>
    <row r="230" spans="1:13">
      <c r="A230" s="267">
        <v>222</v>
      </c>
      <c r="B230" s="276" t="s">
        <v>406</v>
      </c>
      <c r="C230" s="277">
        <v>9.35</v>
      </c>
      <c r="D230" s="278">
        <v>9.0333333333333332</v>
      </c>
      <c r="E230" s="278">
        <v>8.4166666666666661</v>
      </c>
      <c r="F230" s="278">
        <v>7.4833333333333325</v>
      </c>
      <c r="G230" s="278">
        <v>6.8666666666666654</v>
      </c>
      <c r="H230" s="278">
        <v>9.9666666666666668</v>
      </c>
      <c r="I230" s="278">
        <v>10.583333333333334</v>
      </c>
      <c r="J230" s="278">
        <v>11.516666666666667</v>
      </c>
      <c r="K230" s="276">
        <v>9.65</v>
      </c>
      <c r="L230" s="276">
        <v>8.1</v>
      </c>
      <c r="M230" s="276">
        <v>240.87130999999999</v>
      </c>
    </row>
    <row r="231" spans="1:13">
      <c r="A231" s="267">
        <v>223</v>
      </c>
      <c r="B231" s="276" t="s">
        <v>122</v>
      </c>
      <c r="C231" s="277">
        <v>483.15</v>
      </c>
      <c r="D231" s="278">
        <v>485.79999999999995</v>
      </c>
      <c r="E231" s="278">
        <v>477.89999999999992</v>
      </c>
      <c r="F231" s="278">
        <v>472.65</v>
      </c>
      <c r="G231" s="278">
        <v>464.74999999999994</v>
      </c>
      <c r="H231" s="278">
        <v>491.0499999999999</v>
      </c>
      <c r="I231" s="278">
        <v>498.95</v>
      </c>
      <c r="J231" s="278">
        <v>504.19999999999987</v>
      </c>
      <c r="K231" s="276">
        <v>493.7</v>
      </c>
      <c r="L231" s="276">
        <v>480.55</v>
      </c>
      <c r="M231" s="276">
        <v>39.644060000000003</v>
      </c>
    </row>
    <row r="232" spans="1:13">
      <c r="A232" s="267">
        <v>224</v>
      </c>
      <c r="B232" s="276" t="s">
        <v>407</v>
      </c>
      <c r="C232" s="277">
        <v>114.65</v>
      </c>
      <c r="D232" s="278">
        <v>115.7</v>
      </c>
      <c r="E232" s="278">
        <v>111.95</v>
      </c>
      <c r="F232" s="278">
        <v>109.25</v>
      </c>
      <c r="G232" s="278">
        <v>105.5</v>
      </c>
      <c r="H232" s="278">
        <v>118.4</v>
      </c>
      <c r="I232" s="278">
        <v>122.15</v>
      </c>
      <c r="J232" s="278">
        <v>124.85000000000001</v>
      </c>
      <c r="K232" s="276">
        <v>119.45</v>
      </c>
      <c r="L232" s="276">
        <v>113</v>
      </c>
      <c r="M232" s="276">
        <v>7.7096099999999996</v>
      </c>
    </row>
    <row r="233" spans="1:13">
      <c r="A233" s="267">
        <v>225</v>
      </c>
      <c r="B233" s="276" t="s">
        <v>1603</v>
      </c>
      <c r="C233" s="277">
        <v>1015</v>
      </c>
      <c r="D233" s="278">
        <v>1011.5</v>
      </c>
      <c r="E233" s="278">
        <v>1003</v>
      </c>
      <c r="F233" s="278">
        <v>991</v>
      </c>
      <c r="G233" s="278">
        <v>982.5</v>
      </c>
      <c r="H233" s="278">
        <v>1023.5</v>
      </c>
      <c r="I233" s="278">
        <v>1032</v>
      </c>
      <c r="J233" s="278">
        <v>1044</v>
      </c>
      <c r="K233" s="276">
        <v>1020</v>
      </c>
      <c r="L233" s="276">
        <v>999.5</v>
      </c>
      <c r="M233" s="276">
        <v>9.7239999999999993E-2</v>
      </c>
    </row>
    <row r="234" spans="1:13">
      <c r="A234" s="267">
        <v>226</v>
      </c>
      <c r="B234" s="276" t="s">
        <v>260</v>
      </c>
      <c r="C234" s="277">
        <v>131.9</v>
      </c>
      <c r="D234" s="278">
        <v>131.85</v>
      </c>
      <c r="E234" s="278">
        <v>131.1</v>
      </c>
      <c r="F234" s="278">
        <v>130.30000000000001</v>
      </c>
      <c r="G234" s="278">
        <v>129.55000000000001</v>
      </c>
      <c r="H234" s="278">
        <v>132.64999999999998</v>
      </c>
      <c r="I234" s="278">
        <v>133.39999999999998</v>
      </c>
      <c r="J234" s="278">
        <v>134.19999999999996</v>
      </c>
      <c r="K234" s="276">
        <v>132.6</v>
      </c>
      <c r="L234" s="276">
        <v>131.05000000000001</v>
      </c>
      <c r="M234" s="276">
        <v>15.465859999999999</v>
      </c>
    </row>
    <row r="235" spans="1:13">
      <c r="A235" s="267">
        <v>227</v>
      </c>
      <c r="B235" s="276" t="s">
        <v>412</v>
      </c>
      <c r="C235" s="277">
        <v>153.05000000000001</v>
      </c>
      <c r="D235" s="278">
        <v>154.56666666666669</v>
      </c>
      <c r="E235" s="278">
        <v>150.48333333333338</v>
      </c>
      <c r="F235" s="278">
        <v>147.91666666666669</v>
      </c>
      <c r="G235" s="278">
        <v>143.83333333333337</v>
      </c>
      <c r="H235" s="278">
        <v>157.13333333333338</v>
      </c>
      <c r="I235" s="278">
        <v>161.2166666666667</v>
      </c>
      <c r="J235" s="278">
        <v>163.78333333333339</v>
      </c>
      <c r="K235" s="276">
        <v>158.65</v>
      </c>
      <c r="L235" s="276">
        <v>152</v>
      </c>
      <c r="M235" s="276">
        <v>15.535880000000001</v>
      </c>
    </row>
    <row r="236" spans="1:13">
      <c r="A236" s="267">
        <v>228</v>
      </c>
      <c r="B236" s="276" t="s">
        <v>1615</v>
      </c>
      <c r="C236" s="277">
        <v>5308.45</v>
      </c>
      <c r="D236" s="278">
        <v>5246.4833333333336</v>
      </c>
      <c r="E236" s="278">
        <v>5072.9666666666672</v>
      </c>
      <c r="F236" s="278">
        <v>4837.4833333333336</v>
      </c>
      <c r="G236" s="278">
        <v>4663.9666666666672</v>
      </c>
      <c r="H236" s="278">
        <v>5481.9666666666672</v>
      </c>
      <c r="I236" s="278">
        <v>5655.4833333333336</v>
      </c>
      <c r="J236" s="278">
        <v>5890.9666666666672</v>
      </c>
      <c r="K236" s="276">
        <v>5420</v>
      </c>
      <c r="L236" s="276">
        <v>5011</v>
      </c>
      <c r="M236" s="276">
        <v>0.86602000000000001</v>
      </c>
    </row>
    <row r="237" spans="1:13">
      <c r="A237" s="267">
        <v>229</v>
      </c>
      <c r="B237" s="276" t="s">
        <v>259</v>
      </c>
      <c r="C237" s="277">
        <v>89.45</v>
      </c>
      <c r="D237" s="278">
        <v>90.166666666666671</v>
      </c>
      <c r="E237" s="278">
        <v>86.333333333333343</v>
      </c>
      <c r="F237" s="278">
        <v>83.216666666666669</v>
      </c>
      <c r="G237" s="278">
        <v>79.38333333333334</v>
      </c>
      <c r="H237" s="278">
        <v>93.283333333333346</v>
      </c>
      <c r="I237" s="278">
        <v>97.116666666666688</v>
      </c>
      <c r="J237" s="278">
        <v>100.23333333333335</v>
      </c>
      <c r="K237" s="276">
        <v>94</v>
      </c>
      <c r="L237" s="276">
        <v>87.05</v>
      </c>
      <c r="M237" s="276">
        <v>212.49163999999999</v>
      </c>
    </row>
    <row r="238" spans="1:13">
      <c r="A238" s="267">
        <v>230</v>
      </c>
      <c r="B238" s="276" t="s">
        <v>123</v>
      </c>
      <c r="C238" s="277">
        <v>1731.65</v>
      </c>
      <c r="D238" s="278">
        <v>1741.7833333333335</v>
      </c>
      <c r="E238" s="278">
        <v>1714.9666666666672</v>
      </c>
      <c r="F238" s="278">
        <v>1698.2833333333335</v>
      </c>
      <c r="G238" s="278">
        <v>1671.4666666666672</v>
      </c>
      <c r="H238" s="278">
        <v>1758.4666666666672</v>
      </c>
      <c r="I238" s="278">
        <v>1785.2833333333333</v>
      </c>
      <c r="J238" s="278">
        <v>1801.9666666666672</v>
      </c>
      <c r="K238" s="276">
        <v>1768.6</v>
      </c>
      <c r="L238" s="276">
        <v>1725.1</v>
      </c>
      <c r="M238" s="276">
        <v>10.141500000000001</v>
      </c>
    </row>
    <row r="239" spans="1:13">
      <c r="A239" s="267">
        <v>231</v>
      </c>
      <c r="B239" s="276" t="s">
        <v>1622</v>
      </c>
      <c r="C239" s="277">
        <v>292.2</v>
      </c>
      <c r="D239" s="278">
        <v>295.59999999999997</v>
      </c>
      <c r="E239" s="278">
        <v>287.59999999999991</v>
      </c>
      <c r="F239" s="278">
        <v>282.99999999999994</v>
      </c>
      <c r="G239" s="278">
        <v>274.99999999999989</v>
      </c>
      <c r="H239" s="278">
        <v>300.19999999999993</v>
      </c>
      <c r="I239" s="278">
        <v>308.20000000000005</v>
      </c>
      <c r="J239" s="278">
        <v>312.79999999999995</v>
      </c>
      <c r="K239" s="276">
        <v>303.60000000000002</v>
      </c>
      <c r="L239" s="276">
        <v>291</v>
      </c>
      <c r="M239" s="276">
        <v>2.1717499999999998</v>
      </c>
    </row>
    <row r="240" spans="1:13">
      <c r="A240" s="267">
        <v>232</v>
      </c>
      <c r="B240" s="276" t="s">
        <v>418</v>
      </c>
      <c r="C240" s="277">
        <v>347.3</v>
      </c>
      <c r="D240" s="278">
        <v>354.3</v>
      </c>
      <c r="E240" s="278">
        <v>335.6</v>
      </c>
      <c r="F240" s="278">
        <v>323.90000000000003</v>
      </c>
      <c r="G240" s="278">
        <v>305.20000000000005</v>
      </c>
      <c r="H240" s="278">
        <v>366</v>
      </c>
      <c r="I240" s="278">
        <v>384.69999999999993</v>
      </c>
      <c r="J240" s="278">
        <v>396.4</v>
      </c>
      <c r="K240" s="276">
        <v>373</v>
      </c>
      <c r="L240" s="276">
        <v>342.6</v>
      </c>
      <c r="M240" s="276">
        <v>1.2208000000000001</v>
      </c>
    </row>
    <row r="241" spans="1:13">
      <c r="A241" s="267">
        <v>233</v>
      </c>
      <c r="B241" s="276" t="s">
        <v>124</v>
      </c>
      <c r="C241" s="277">
        <v>928.5</v>
      </c>
      <c r="D241" s="278">
        <v>928.56666666666661</v>
      </c>
      <c r="E241" s="278">
        <v>918.63333333333321</v>
      </c>
      <c r="F241" s="278">
        <v>908.76666666666665</v>
      </c>
      <c r="G241" s="278">
        <v>898.83333333333326</v>
      </c>
      <c r="H241" s="278">
        <v>938.43333333333317</v>
      </c>
      <c r="I241" s="278">
        <v>948.36666666666656</v>
      </c>
      <c r="J241" s="278">
        <v>958.23333333333312</v>
      </c>
      <c r="K241" s="276">
        <v>938.5</v>
      </c>
      <c r="L241" s="276">
        <v>918.7</v>
      </c>
      <c r="M241" s="276">
        <v>79.374229999999997</v>
      </c>
    </row>
    <row r="242" spans="1:13">
      <c r="A242" s="267">
        <v>234</v>
      </c>
      <c r="B242" s="276" t="s">
        <v>419</v>
      </c>
      <c r="C242" s="277">
        <v>88.85</v>
      </c>
      <c r="D242" s="278">
        <v>89.916666666666671</v>
      </c>
      <c r="E242" s="278">
        <v>86.833333333333343</v>
      </c>
      <c r="F242" s="278">
        <v>84.816666666666677</v>
      </c>
      <c r="G242" s="278">
        <v>81.733333333333348</v>
      </c>
      <c r="H242" s="278">
        <v>91.933333333333337</v>
      </c>
      <c r="I242" s="278">
        <v>95.01666666666668</v>
      </c>
      <c r="J242" s="278">
        <v>97.033333333333331</v>
      </c>
      <c r="K242" s="276">
        <v>93</v>
      </c>
      <c r="L242" s="276">
        <v>87.9</v>
      </c>
      <c r="M242" s="276">
        <v>12.8034</v>
      </c>
    </row>
    <row r="243" spans="1:13">
      <c r="A243" s="267">
        <v>235</v>
      </c>
      <c r="B243" s="276" t="s">
        <v>125</v>
      </c>
      <c r="C243" s="277">
        <v>246.4</v>
      </c>
      <c r="D243" s="278">
        <v>245.01666666666665</v>
      </c>
      <c r="E243" s="278">
        <v>242.33333333333331</v>
      </c>
      <c r="F243" s="278">
        <v>238.26666666666665</v>
      </c>
      <c r="G243" s="278">
        <v>235.58333333333331</v>
      </c>
      <c r="H243" s="278">
        <v>249.08333333333331</v>
      </c>
      <c r="I243" s="278">
        <v>251.76666666666665</v>
      </c>
      <c r="J243" s="278">
        <v>255.83333333333331</v>
      </c>
      <c r="K243" s="276">
        <v>247.7</v>
      </c>
      <c r="L243" s="276">
        <v>240.95</v>
      </c>
      <c r="M243" s="276">
        <v>54.692329999999998</v>
      </c>
    </row>
    <row r="244" spans="1:13">
      <c r="A244" s="267">
        <v>236</v>
      </c>
      <c r="B244" s="276" t="s">
        <v>126</v>
      </c>
      <c r="C244" s="277">
        <v>1175.2</v>
      </c>
      <c r="D244" s="278">
        <v>1170.5666666666666</v>
      </c>
      <c r="E244" s="278">
        <v>1161.6333333333332</v>
      </c>
      <c r="F244" s="278">
        <v>1148.0666666666666</v>
      </c>
      <c r="G244" s="278">
        <v>1139.1333333333332</v>
      </c>
      <c r="H244" s="278">
        <v>1184.1333333333332</v>
      </c>
      <c r="I244" s="278">
        <v>1193.0666666666666</v>
      </c>
      <c r="J244" s="278">
        <v>1206.6333333333332</v>
      </c>
      <c r="K244" s="276">
        <v>1179.5</v>
      </c>
      <c r="L244" s="276">
        <v>1157</v>
      </c>
      <c r="M244" s="276">
        <v>100.39346</v>
      </c>
    </row>
    <row r="245" spans="1:13">
      <c r="A245" s="267">
        <v>237</v>
      </c>
      <c r="B245" s="276" t="s">
        <v>1645</v>
      </c>
      <c r="C245" s="277">
        <v>651.5</v>
      </c>
      <c r="D245" s="278">
        <v>650.93333333333339</v>
      </c>
      <c r="E245" s="278">
        <v>644.96666666666681</v>
      </c>
      <c r="F245" s="278">
        <v>638.43333333333339</v>
      </c>
      <c r="G245" s="278">
        <v>632.46666666666681</v>
      </c>
      <c r="H245" s="278">
        <v>657.46666666666681</v>
      </c>
      <c r="I245" s="278">
        <v>663.43333333333351</v>
      </c>
      <c r="J245" s="278">
        <v>669.96666666666681</v>
      </c>
      <c r="K245" s="276">
        <v>656.9</v>
      </c>
      <c r="L245" s="276">
        <v>644.4</v>
      </c>
      <c r="M245" s="276">
        <v>0.27354000000000001</v>
      </c>
    </row>
    <row r="246" spans="1:13">
      <c r="A246" s="267">
        <v>238</v>
      </c>
      <c r="B246" s="276" t="s">
        <v>420</v>
      </c>
      <c r="C246" s="277">
        <v>291.8</v>
      </c>
      <c r="D246" s="278">
        <v>290.41666666666669</v>
      </c>
      <c r="E246" s="278">
        <v>281.03333333333336</v>
      </c>
      <c r="F246" s="278">
        <v>270.26666666666665</v>
      </c>
      <c r="G246" s="278">
        <v>260.88333333333333</v>
      </c>
      <c r="H246" s="278">
        <v>301.18333333333339</v>
      </c>
      <c r="I246" s="278">
        <v>310.56666666666672</v>
      </c>
      <c r="J246" s="278">
        <v>321.33333333333343</v>
      </c>
      <c r="K246" s="276">
        <v>299.8</v>
      </c>
      <c r="L246" s="276">
        <v>279.64999999999998</v>
      </c>
      <c r="M246" s="276">
        <v>40.28772</v>
      </c>
    </row>
    <row r="247" spans="1:13">
      <c r="A247" s="267">
        <v>239</v>
      </c>
      <c r="B247" s="276" t="s">
        <v>421</v>
      </c>
      <c r="C247" s="277">
        <v>286.39999999999998</v>
      </c>
      <c r="D247" s="278">
        <v>284.08333333333331</v>
      </c>
      <c r="E247" s="278">
        <v>276.16666666666663</v>
      </c>
      <c r="F247" s="278">
        <v>265.93333333333334</v>
      </c>
      <c r="G247" s="278">
        <v>258.01666666666665</v>
      </c>
      <c r="H247" s="278">
        <v>294.31666666666661</v>
      </c>
      <c r="I247" s="278">
        <v>302.23333333333323</v>
      </c>
      <c r="J247" s="278">
        <v>312.46666666666658</v>
      </c>
      <c r="K247" s="276">
        <v>292</v>
      </c>
      <c r="L247" s="276">
        <v>273.85000000000002</v>
      </c>
      <c r="M247" s="276">
        <v>1.36663</v>
      </c>
    </row>
    <row r="248" spans="1:13">
      <c r="A248" s="267">
        <v>240</v>
      </c>
      <c r="B248" s="276" t="s">
        <v>417</v>
      </c>
      <c r="C248" s="277">
        <v>11.7</v>
      </c>
      <c r="D248" s="278">
        <v>11.783333333333333</v>
      </c>
      <c r="E248" s="278">
        <v>11.566666666666666</v>
      </c>
      <c r="F248" s="278">
        <v>11.433333333333334</v>
      </c>
      <c r="G248" s="278">
        <v>11.216666666666667</v>
      </c>
      <c r="H248" s="278">
        <v>11.916666666666666</v>
      </c>
      <c r="I248" s="278">
        <v>12.133333333333331</v>
      </c>
      <c r="J248" s="278">
        <v>12.266666666666666</v>
      </c>
      <c r="K248" s="276">
        <v>12</v>
      </c>
      <c r="L248" s="276">
        <v>11.65</v>
      </c>
      <c r="M248" s="276">
        <v>82.884820000000005</v>
      </c>
    </row>
    <row r="249" spans="1:13">
      <c r="A249" s="267">
        <v>241</v>
      </c>
      <c r="B249" s="276" t="s">
        <v>127</v>
      </c>
      <c r="C249" s="277">
        <v>93.95</v>
      </c>
      <c r="D249" s="278">
        <v>93.09999999999998</v>
      </c>
      <c r="E249" s="278">
        <v>91.94999999999996</v>
      </c>
      <c r="F249" s="278">
        <v>89.949999999999974</v>
      </c>
      <c r="G249" s="278">
        <v>88.799999999999955</v>
      </c>
      <c r="H249" s="278">
        <v>95.099999999999966</v>
      </c>
      <c r="I249" s="278">
        <v>96.249999999999972</v>
      </c>
      <c r="J249" s="278">
        <v>98.249999999999972</v>
      </c>
      <c r="K249" s="276">
        <v>94.25</v>
      </c>
      <c r="L249" s="276">
        <v>91.1</v>
      </c>
      <c r="M249" s="276">
        <v>344.67763000000002</v>
      </c>
    </row>
    <row r="250" spans="1:13">
      <c r="A250" s="267">
        <v>242</v>
      </c>
      <c r="B250" s="276" t="s">
        <v>262</v>
      </c>
      <c r="C250" s="277">
        <v>2255.0500000000002</v>
      </c>
      <c r="D250" s="278">
        <v>2258.9833333333336</v>
      </c>
      <c r="E250" s="278">
        <v>2238.5666666666671</v>
      </c>
      <c r="F250" s="278">
        <v>2222.0833333333335</v>
      </c>
      <c r="G250" s="278">
        <v>2201.666666666667</v>
      </c>
      <c r="H250" s="278">
        <v>2275.4666666666672</v>
      </c>
      <c r="I250" s="278">
        <v>2295.8833333333332</v>
      </c>
      <c r="J250" s="278">
        <v>2312.3666666666672</v>
      </c>
      <c r="K250" s="276">
        <v>2279.4</v>
      </c>
      <c r="L250" s="276">
        <v>2242.5</v>
      </c>
      <c r="M250" s="276">
        <v>1.89635</v>
      </c>
    </row>
    <row r="251" spans="1:13">
      <c r="A251" s="267">
        <v>243</v>
      </c>
      <c r="B251" s="276" t="s">
        <v>408</v>
      </c>
      <c r="C251" s="277">
        <v>117.3</v>
      </c>
      <c r="D251" s="278">
        <v>117.76666666666667</v>
      </c>
      <c r="E251" s="278">
        <v>116.33333333333333</v>
      </c>
      <c r="F251" s="278">
        <v>115.36666666666666</v>
      </c>
      <c r="G251" s="278">
        <v>113.93333333333332</v>
      </c>
      <c r="H251" s="278">
        <v>118.73333333333333</v>
      </c>
      <c r="I251" s="278">
        <v>120.16666666666667</v>
      </c>
      <c r="J251" s="278">
        <v>121.13333333333334</v>
      </c>
      <c r="K251" s="276">
        <v>119.2</v>
      </c>
      <c r="L251" s="276">
        <v>116.8</v>
      </c>
      <c r="M251" s="276">
        <v>4.6363500000000002</v>
      </c>
    </row>
    <row r="252" spans="1:13">
      <c r="A252" s="267">
        <v>244</v>
      </c>
      <c r="B252" s="276" t="s">
        <v>409</v>
      </c>
      <c r="C252" s="277">
        <v>90</v>
      </c>
      <c r="D252" s="278">
        <v>90.333333333333329</v>
      </c>
      <c r="E252" s="278">
        <v>89.266666666666652</v>
      </c>
      <c r="F252" s="278">
        <v>88.533333333333317</v>
      </c>
      <c r="G252" s="278">
        <v>87.46666666666664</v>
      </c>
      <c r="H252" s="278">
        <v>91.066666666666663</v>
      </c>
      <c r="I252" s="278">
        <v>92.133333333333354</v>
      </c>
      <c r="J252" s="278">
        <v>92.866666666666674</v>
      </c>
      <c r="K252" s="276">
        <v>91.4</v>
      </c>
      <c r="L252" s="276">
        <v>89.6</v>
      </c>
      <c r="M252" s="276">
        <v>7.3759600000000001</v>
      </c>
    </row>
    <row r="253" spans="1:13">
      <c r="A253" s="267">
        <v>245</v>
      </c>
      <c r="B253" s="276" t="s">
        <v>2931</v>
      </c>
      <c r="C253" s="277">
        <v>1617.75</v>
      </c>
      <c r="D253" s="278">
        <v>1640</v>
      </c>
      <c r="E253" s="278">
        <v>1578.75</v>
      </c>
      <c r="F253" s="278">
        <v>1539.75</v>
      </c>
      <c r="G253" s="278">
        <v>1478.5</v>
      </c>
      <c r="H253" s="278">
        <v>1679</v>
      </c>
      <c r="I253" s="278">
        <v>1740.25</v>
      </c>
      <c r="J253" s="278">
        <v>1779.25</v>
      </c>
      <c r="K253" s="276">
        <v>1701.25</v>
      </c>
      <c r="L253" s="276">
        <v>1601</v>
      </c>
      <c r="M253" s="276">
        <v>36.864370000000001</v>
      </c>
    </row>
    <row r="254" spans="1:13">
      <c r="A254" s="267">
        <v>246</v>
      </c>
      <c r="B254" s="276" t="s">
        <v>402</v>
      </c>
      <c r="C254" s="277">
        <v>475.2</v>
      </c>
      <c r="D254" s="278">
        <v>471.68333333333334</v>
      </c>
      <c r="E254" s="278">
        <v>458.51666666666665</v>
      </c>
      <c r="F254" s="278">
        <v>441.83333333333331</v>
      </c>
      <c r="G254" s="278">
        <v>428.66666666666663</v>
      </c>
      <c r="H254" s="278">
        <v>488.36666666666667</v>
      </c>
      <c r="I254" s="278">
        <v>501.5333333333333</v>
      </c>
      <c r="J254" s="278">
        <v>518.2166666666667</v>
      </c>
      <c r="K254" s="276">
        <v>484.85</v>
      </c>
      <c r="L254" s="276">
        <v>455</v>
      </c>
      <c r="M254" s="276">
        <v>24.125869999999999</v>
      </c>
    </row>
    <row r="255" spans="1:13">
      <c r="A255" s="267">
        <v>247</v>
      </c>
      <c r="B255" s="276" t="s">
        <v>128</v>
      </c>
      <c r="C255" s="277">
        <v>205.4</v>
      </c>
      <c r="D255" s="278">
        <v>205.95000000000002</v>
      </c>
      <c r="E255" s="278">
        <v>204.10000000000002</v>
      </c>
      <c r="F255" s="278">
        <v>202.8</v>
      </c>
      <c r="G255" s="278">
        <v>200.95000000000002</v>
      </c>
      <c r="H255" s="278">
        <v>207.25000000000003</v>
      </c>
      <c r="I255" s="278">
        <v>209.1</v>
      </c>
      <c r="J255" s="278">
        <v>210.40000000000003</v>
      </c>
      <c r="K255" s="276">
        <v>207.8</v>
      </c>
      <c r="L255" s="276">
        <v>204.65</v>
      </c>
      <c r="M255" s="276">
        <v>396.84395000000001</v>
      </c>
    </row>
    <row r="256" spans="1:13">
      <c r="A256" s="267">
        <v>248</v>
      </c>
      <c r="B256" s="276" t="s">
        <v>413</v>
      </c>
      <c r="C256" s="277">
        <v>287.7</v>
      </c>
      <c r="D256" s="278">
        <v>298.06666666666666</v>
      </c>
      <c r="E256" s="278">
        <v>266.13333333333333</v>
      </c>
      <c r="F256" s="278">
        <v>244.56666666666666</v>
      </c>
      <c r="G256" s="278">
        <v>212.63333333333333</v>
      </c>
      <c r="H256" s="278">
        <v>319.63333333333333</v>
      </c>
      <c r="I256" s="278">
        <v>351.56666666666661</v>
      </c>
      <c r="J256" s="278">
        <v>373.13333333333333</v>
      </c>
      <c r="K256" s="276">
        <v>330</v>
      </c>
      <c r="L256" s="276">
        <v>276.5</v>
      </c>
      <c r="M256" s="276">
        <v>3.8503400000000001</v>
      </c>
    </row>
    <row r="257" spans="1:13">
      <c r="A257" s="267">
        <v>249</v>
      </c>
      <c r="B257" s="276" t="s">
        <v>411</v>
      </c>
      <c r="C257" s="277">
        <v>131.5</v>
      </c>
      <c r="D257" s="278">
        <v>132</v>
      </c>
      <c r="E257" s="278">
        <v>130</v>
      </c>
      <c r="F257" s="278">
        <v>128.5</v>
      </c>
      <c r="G257" s="278">
        <v>126.5</v>
      </c>
      <c r="H257" s="278">
        <v>133.5</v>
      </c>
      <c r="I257" s="278">
        <v>135.5</v>
      </c>
      <c r="J257" s="278">
        <v>137</v>
      </c>
      <c r="K257" s="276">
        <v>134</v>
      </c>
      <c r="L257" s="276">
        <v>130.5</v>
      </c>
      <c r="M257" s="276">
        <v>16.290949999999999</v>
      </c>
    </row>
    <row r="258" spans="1:13">
      <c r="A258" s="267">
        <v>250</v>
      </c>
      <c r="B258" s="276" t="s">
        <v>431</v>
      </c>
      <c r="C258" s="277">
        <v>25.25</v>
      </c>
      <c r="D258" s="278">
        <v>25.383333333333336</v>
      </c>
      <c r="E258" s="278">
        <v>24.666666666666671</v>
      </c>
      <c r="F258" s="278">
        <v>24.083333333333336</v>
      </c>
      <c r="G258" s="278">
        <v>23.366666666666671</v>
      </c>
      <c r="H258" s="278">
        <v>25.966666666666672</v>
      </c>
      <c r="I258" s="278">
        <v>26.683333333333334</v>
      </c>
      <c r="J258" s="278">
        <v>27.266666666666673</v>
      </c>
      <c r="K258" s="276">
        <v>26.1</v>
      </c>
      <c r="L258" s="276">
        <v>24.8</v>
      </c>
      <c r="M258" s="276">
        <v>98.175979999999996</v>
      </c>
    </row>
    <row r="259" spans="1:13">
      <c r="A259" s="267">
        <v>251</v>
      </c>
      <c r="B259" s="276" t="s">
        <v>428</v>
      </c>
      <c r="C259" s="277">
        <v>43.75</v>
      </c>
      <c r="D259" s="278">
        <v>43.783333333333331</v>
      </c>
      <c r="E259" s="278">
        <v>43.11666666666666</v>
      </c>
      <c r="F259" s="278">
        <v>42.483333333333327</v>
      </c>
      <c r="G259" s="278">
        <v>41.816666666666656</v>
      </c>
      <c r="H259" s="278">
        <v>44.416666666666664</v>
      </c>
      <c r="I259" s="278">
        <v>45.083333333333336</v>
      </c>
      <c r="J259" s="278">
        <v>45.716666666666669</v>
      </c>
      <c r="K259" s="276">
        <v>44.45</v>
      </c>
      <c r="L259" s="276">
        <v>43.15</v>
      </c>
      <c r="M259" s="276">
        <v>5.1688999999999998</v>
      </c>
    </row>
    <row r="260" spans="1:13">
      <c r="A260" s="267">
        <v>252</v>
      </c>
      <c r="B260" s="276" t="s">
        <v>429</v>
      </c>
      <c r="C260" s="277">
        <v>97</v>
      </c>
      <c r="D260" s="278">
        <v>97.316666666666663</v>
      </c>
      <c r="E260" s="278">
        <v>93.73333333333332</v>
      </c>
      <c r="F260" s="278">
        <v>90.466666666666654</v>
      </c>
      <c r="G260" s="278">
        <v>86.883333333333312</v>
      </c>
      <c r="H260" s="278">
        <v>100.58333333333333</v>
      </c>
      <c r="I260" s="278">
        <v>104.16666666666667</v>
      </c>
      <c r="J260" s="278">
        <v>107.43333333333334</v>
      </c>
      <c r="K260" s="276">
        <v>100.9</v>
      </c>
      <c r="L260" s="276">
        <v>94.05</v>
      </c>
      <c r="M260" s="276">
        <v>29.521190000000001</v>
      </c>
    </row>
    <row r="261" spans="1:13">
      <c r="A261" s="267">
        <v>253</v>
      </c>
      <c r="B261" s="276" t="s">
        <v>432</v>
      </c>
      <c r="C261" s="277">
        <v>54.4</v>
      </c>
      <c r="D261" s="278">
        <v>54.583333333333336</v>
      </c>
      <c r="E261" s="278">
        <v>53.81666666666667</v>
      </c>
      <c r="F261" s="278">
        <v>53.233333333333334</v>
      </c>
      <c r="G261" s="278">
        <v>52.466666666666669</v>
      </c>
      <c r="H261" s="278">
        <v>55.166666666666671</v>
      </c>
      <c r="I261" s="278">
        <v>55.933333333333337</v>
      </c>
      <c r="J261" s="278">
        <v>56.516666666666673</v>
      </c>
      <c r="K261" s="276">
        <v>55.35</v>
      </c>
      <c r="L261" s="276">
        <v>54</v>
      </c>
      <c r="M261" s="276">
        <v>20.374839999999999</v>
      </c>
    </row>
    <row r="262" spans="1:13">
      <c r="A262" s="267">
        <v>254</v>
      </c>
      <c r="B262" s="276" t="s">
        <v>422</v>
      </c>
      <c r="C262" s="277">
        <v>1003.25</v>
      </c>
      <c r="D262" s="278">
        <v>1000.3833333333333</v>
      </c>
      <c r="E262" s="278">
        <v>990.81666666666661</v>
      </c>
      <c r="F262" s="278">
        <v>978.38333333333333</v>
      </c>
      <c r="G262" s="278">
        <v>968.81666666666661</v>
      </c>
      <c r="H262" s="278">
        <v>1012.8166666666666</v>
      </c>
      <c r="I262" s="278">
        <v>1022.3833333333334</v>
      </c>
      <c r="J262" s="278">
        <v>1034.8166666666666</v>
      </c>
      <c r="K262" s="276">
        <v>1009.95</v>
      </c>
      <c r="L262" s="276">
        <v>987.95</v>
      </c>
      <c r="M262" s="276">
        <v>0.83092999999999995</v>
      </c>
    </row>
    <row r="263" spans="1:13">
      <c r="A263" s="267">
        <v>255</v>
      </c>
      <c r="B263" s="276" t="s">
        <v>436</v>
      </c>
      <c r="C263" s="277">
        <v>2254.65</v>
      </c>
      <c r="D263" s="278">
        <v>2249.5666666666666</v>
      </c>
      <c r="E263" s="278">
        <v>2201.1333333333332</v>
      </c>
      <c r="F263" s="278">
        <v>2147.6166666666668</v>
      </c>
      <c r="G263" s="278">
        <v>2099.1833333333334</v>
      </c>
      <c r="H263" s="278">
        <v>2303.083333333333</v>
      </c>
      <c r="I263" s="278">
        <v>2351.5166666666664</v>
      </c>
      <c r="J263" s="278">
        <v>2405.0333333333328</v>
      </c>
      <c r="K263" s="276">
        <v>2298</v>
      </c>
      <c r="L263" s="276">
        <v>2196.0500000000002</v>
      </c>
      <c r="M263" s="276">
        <v>0.32438</v>
      </c>
    </row>
    <row r="264" spans="1:13">
      <c r="A264" s="267">
        <v>256</v>
      </c>
      <c r="B264" s="276" t="s">
        <v>433</v>
      </c>
      <c r="C264" s="277">
        <v>73.650000000000006</v>
      </c>
      <c r="D264" s="278">
        <v>73.783333333333331</v>
      </c>
      <c r="E264" s="278">
        <v>72.766666666666666</v>
      </c>
      <c r="F264" s="278">
        <v>71.88333333333334</v>
      </c>
      <c r="G264" s="278">
        <v>70.866666666666674</v>
      </c>
      <c r="H264" s="278">
        <v>74.666666666666657</v>
      </c>
      <c r="I264" s="278">
        <v>75.683333333333309</v>
      </c>
      <c r="J264" s="278">
        <v>76.566666666666649</v>
      </c>
      <c r="K264" s="276">
        <v>74.8</v>
      </c>
      <c r="L264" s="276">
        <v>72.900000000000006</v>
      </c>
      <c r="M264" s="276">
        <v>10.017860000000001</v>
      </c>
    </row>
    <row r="265" spans="1:13">
      <c r="A265" s="267">
        <v>257</v>
      </c>
      <c r="B265" s="276" t="s">
        <v>129</v>
      </c>
      <c r="C265" s="277">
        <v>258.10000000000002</v>
      </c>
      <c r="D265" s="278">
        <v>259.75</v>
      </c>
      <c r="E265" s="278">
        <v>254.5</v>
      </c>
      <c r="F265" s="278">
        <v>250.89999999999998</v>
      </c>
      <c r="G265" s="278">
        <v>245.64999999999998</v>
      </c>
      <c r="H265" s="278">
        <v>263.35000000000002</v>
      </c>
      <c r="I265" s="278">
        <v>268.60000000000002</v>
      </c>
      <c r="J265" s="278">
        <v>272.20000000000005</v>
      </c>
      <c r="K265" s="276">
        <v>265</v>
      </c>
      <c r="L265" s="276">
        <v>256.14999999999998</v>
      </c>
      <c r="M265" s="276">
        <v>66.051749999999998</v>
      </c>
    </row>
    <row r="266" spans="1:13">
      <c r="A266" s="267">
        <v>258</v>
      </c>
      <c r="B266" s="276" t="s">
        <v>423</v>
      </c>
      <c r="C266" s="277">
        <v>2040.8</v>
      </c>
      <c r="D266" s="278">
        <v>2051.2166666666667</v>
      </c>
      <c r="E266" s="278">
        <v>2004.5833333333335</v>
      </c>
      <c r="F266" s="278">
        <v>1968.3666666666668</v>
      </c>
      <c r="G266" s="278">
        <v>1921.7333333333336</v>
      </c>
      <c r="H266" s="278">
        <v>2087.4333333333334</v>
      </c>
      <c r="I266" s="278">
        <v>2134.0666666666666</v>
      </c>
      <c r="J266" s="278">
        <v>2170.2833333333333</v>
      </c>
      <c r="K266" s="276">
        <v>2097.85</v>
      </c>
      <c r="L266" s="276">
        <v>2015</v>
      </c>
      <c r="M266" s="276">
        <v>0.56737000000000004</v>
      </c>
    </row>
    <row r="267" spans="1:13">
      <c r="A267" s="267">
        <v>259</v>
      </c>
      <c r="B267" s="276" t="s">
        <v>424</v>
      </c>
      <c r="C267" s="277">
        <v>352.75</v>
      </c>
      <c r="D267" s="278">
        <v>355.2833333333333</v>
      </c>
      <c r="E267" s="278">
        <v>347.46666666666658</v>
      </c>
      <c r="F267" s="278">
        <v>342.18333333333328</v>
      </c>
      <c r="G267" s="278">
        <v>334.36666666666656</v>
      </c>
      <c r="H267" s="278">
        <v>360.56666666666661</v>
      </c>
      <c r="I267" s="278">
        <v>368.38333333333333</v>
      </c>
      <c r="J267" s="278">
        <v>373.66666666666663</v>
      </c>
      <c r="K267" s="276">
        <v>363.1</v>
      </c>
      <c r="L267" s="276">
        <v>350</v>
      </c>
      <c r="M267" s="276">
        <v>3.3871500000000001</v>
      </c>
    </row>
    <row r="268" spans="1:13">
      <c r="A268" s="267">
        <v>260</v>
      </c>
      <c r="B268" s="276" t="s">
        <v>425</v>
      </c>
      <c r="C268" s="277">
        <v>103.55</v>
      </c>
      <c r="D268" s="278">
        <v>103.45</v>
      </c>
      <c r="E268" s="278">
        <v>102.7</v>
      </c>
      <c r="F268" s="278">
        <v>101.85</v>
      </c>
      <c r="G268" s="278">
        <v>101.1</v>
      </c>
      <c r="H268" s="278">
        <v>104.30000000000001</v>
      </c>
      <c r="I268" s="278">
        <v>105.05000000000001</v>
      </c>
      <c r="J268" s="278">
        <v>105.90000000000002</v>
      </c>
      <c r="K268" s="276">
        <v>104.2</v>
      </c>
      <c r="L268" s="276">
        <v>102.6</v>
      </c>
      <c r="M268" s="276">
        <v>11.14091</v>
      </c>
    </row>
    <row r="269" spans="1:13">
      <c r="A269" s="267">
        <v>261</v>
      </c>
      <c r="B269" s="276" t="s">
        <v>426</v>
      </c>
      <c r="C269" s="277">
        <v>84.35</v>
      </c>
      <c r="D269" s="278">
        <v>84.683333333333337</v>
      </c>
      <c r="E269" s="278">
        <v>83.366666666666674</v>
      </c>
      <c r="F269" s="278">
        <v>82.38333333333334</v>
      </c>
      <c r="G269" s="278">
        <v>81.066666666666677</v>
      </c>
      <c r="H269" s="278">
        <v>85.666666666666671</v>
      </c>
      <c r="I269" s="278">
        <v>86.983333333333334</v>
      </c>
      <c r="J269" s="278">
        <v>87.966666666666669</v>
      </c>
      <c r="K269" s="276">
        <v>86</v>
      </c>
      <c r="L269" s="276">
        <v>83.7</v>
      </c>
      <c r="M269" s="276">
        <v>21.32527</v>
      </c>
    </row>
    <row r="270" spans="1:13">
      <c r="A270" s="267">
        <v>262</v>
      </c>
      <c r="B270" s="276" t="s">
        <v>427</v>
      </c>
      <c r="C270" s="277">
        <v>84.85</v>
      </c>
      <c r="D270" s="278">
        <v>84.95</v>
      </c>
      <c r="E270" s="278">
        <v>84.2</v>
      </c>
      <c r="F270" s="278">
        <v>83.55</v>
      </c>
      <c r="G270" s="278">
        <v>82.8</v>
      </c>
      <c r="H270" s="278">
        <v>85.600000000000009</v>
      </c>
      <c r="I270" s="278">
        <v>86.350000000000009</v>
      </c>
      <c r="J270" s="278">
        <v>87.000000000000014</v>
      </c>
      <c r="K270" s="276">
        <v>85.7</v>
      </c>
      <c r="L270" s="276">
        <v>84.3</v>
      </c>
      <c r="M270" s="276">
        <v>11.89959</v>
      </c>
    </row>
    <row r="271" spans="1:13">
      <c r="A271" s="267">
        <v>263</v>
      </c>
      <c r="B271" s="276" t="s">
        <v>435</v>
      </c>
      <c r="C271" s="277">
        <v>68.2</v>
      </c>
      <c r="D271" s="278">
        <v>68.333333333333329</v>
      </c>
      <c r="E271" s="278">
        <v>66.916666666666657</v>
      </c>
      <c r="F271" s="278">
        <v>65.633333333333326</v>
      </c>
      <c r="G271" s="278">
        <v>64.216666666666654</v>
      </c>
      <c r="H271" s="278">
        <v>69.61666666666666</v>
      </c>
      <c r="I271" s="278">
        <v>71.033333333333317</v>
      </c>
      <c r="J271" s="278">
        <v>72.316666666666663</v>
      </c>
      <c r="K271" s="276">
        <v>69.75</v>
      </c>
      <c r="L271" s="276">
        <v>67.05</v>
      </c>
      <c r="M271" s="276">
        <v>5.5011700000000001</v>
      </c>
    </row>
    <row r="272" spans="1:13">
      <c r="A272" s="267">
        <v>264</v>
      </c>
      <c r="B272" s="276" t="s">
        <v>434</v>
      </c>
      <c r="C272" s="277">
        <v>128.35</v>
      </c>
      <c r="D272" s="278">
        <v>129.08333333333334</v>
      </c>
      <c r="E272" s="278">
        <v>126.76666666666668</v>
      </c>
      <c r="F272" s="278">
        <v>125.18333333333334</v>
      </c>
      <c r="G272" s="278">
        <v>122.86666666666667</v>
      </c>
      <c r="H272" s="278">
        <v>130.66666666666669</v>
      </c>
      <c r="I272" s="278">
        <v>132.98333333333335</v>
      </c>
      <c r="J272" s="278">
        <v>134.56666666666669</v>
      </c>
      <c r="K272" s="276">
        <v>131.4</v>
      </c>
      <c r="L272" s="276">
        <v>127.5</v>
      </c>
      <c r="M272" s="276">
        <v>3.7098</v>
      </c>
    </row>
    <row r="273" spans="1:13">
      <c r="A273" s="267">
        <v>265</v>
      </c>
      <c r="B273" s="276" t="s">
        <v>263</v>
      </c>
      <c r="C273" s="277">
        <v>65.05</v>
      </c>
      <c r="D273" s="278">
        <v>65.75</v>
      </c>
      <c r="E273" s="278">
        <v>64.05</v>
      </c>
      <c r="F273" s="278">
        <v>63.05</v>
      </c>
      <c r="G273" s="278">
        <v>61.349999999999994</v>
      </c>
      <c r="H273" s="278">
        <v>66.75</v>
      </c>
      <c r="I273" s="278">
        <v>68.449999999999989</v>
      </c>
      <c r="J273" s="278">
        <v>69.45</v>
      </c>
      <c r="K273" s="276">
        <v>67.45</v>
      </c>
      <c r="L273" s="276">
        <v>64.75</v>
      </c>
      <c r="M273" s="276">
        <v>18.3644</v>
      </c>
    </row>
    <row r="274" spans="1:13">
      <c r="A274" s="267">
        <v>266</v>
      </c>
      <c r="B274" s="276" t="s">
        <v>130</v>
      </c>
      <c r="C274" s="277">
        <v>361.85</v>
      </c>
      <c r="D274" s="278">
        <v>363.06666666666666</v>
      </c>
      <c r="E274" s="278">
        <v>357.88333333333333</v>
      </c>
      <c r="F274" s="278">
        <v>353.91666666666669</v>
      </c>
      <c r="G274" s="278">
        <v>348.73333333333335</v>
      </c>
      <c r="H274" s="278">
        <v>367.0333333333333</v>
      </c>
      <c r="I274" s="278">
        <v>372.21666666666658</v>
      </c>
      <c r="J274" s="278">
        <v>376.18333333333328</v>
      </c>
      <c r="K274" s="276">
        <v>368.25</v>
      </c>
      <c r="L274" s="276">
        <v>359.1</v>
      </c>
      <c r="M274" s="276">
        <v>69.238479999999996</v>
      </c>
    </row>
    <row r="275" spans="1:13">
      <c r="A275" s="267">
        <v>267</v>
      </c>
      <c r="B275" s="276" t="s">
        <v>264</v>
      </c>
      <c r="C275" s="277">
        <v>842.1</v>
      </c>
      <c r="D275" s="278">
        <v>848.6</v>
      </c>
      <c r="E275" s="278">
        <v>833.40000000000009</v>
      </c>
      <c r="F275" s="278">
        <v>824.7</v>
      </c>
      <c r="G275" s="278">
        <v>809.50000000000011</v>
      </c>
      <c r="H275" s="278">
        <v>857.30000000000007</v>
      </c>
      <c r="I275" s="278">
        <v>872.50000000000011</v>
      </c>
      <c r="J275" s="278">
        <v>881.2</v>
      </c>
      <c r="K275" s="276">
        <v>863.8</v>
      </c>
      <c r="L275" s="276">
        <v>839.9</v>
      </c>
      <c r="M275" s="276">
        <v>3.13917</v>
      </c>
    </row>
    <row r="276" spans="1:13">
      <c r="A276" s="267">
        <v>268</v>
      </c>
      <c r="B276" s="276" t="s">
        <v>131</v>
      </c>
      <c r="C276" s="277">
        <v>2518.0500000000002</v>
      </c>
      <c r="D276" s="278">
        <v>2537.3833333333332</v>
      </c>
      <c r="E276" s="278">
        <v>2490.6666666666665</v>
      </c>
      <c r="F276" s="278">
        <v>2463.2833333333333</v>
      </c>
      <c r="G276" s="278">
        <v>2416.5666666666666</v>
      </c>
      <c r="H276" s="278">
        <v>2564.7666666666664</v>
      </c>
      <c r="I276" s="278">
        <v>2611.4833333333336</v>
      </c>
      <c r="J276" s="278">
        <v>2638.8666666666663</v>
      </c>
      <c r="K276" s="276">
        <v>2584.1</v>
      </c>
      <c r="L276" s="276">
        <v>2510</v>
      </c>
      <c r="M276" s="276">
        <v>5.6843199999999996</v>
      </c>
    </row>
    <row r="277" spans="1:13">
      <c r="A277" s="267">
        <v>269</v>
      </c>
      <c r="B277" s="276" t="s">
        <v>132</v>
      </c>
      <c r="C277" s="277">
        <v>621.29999999999995</v>
      </c>
      <c r="D277" s="278">
        <v>622.43333333333328</v>
      </c>
      <c r="E277" s="278">
        <v>614.46666666666658</v>
      </c>
      <c r="F277" s="278">
        <v>607.63333333333333</v>
      </c>
      <c r="G277" s="278">
        <v>599.66666666666663</v>
      </c>
      <c r="H277" s="278">
        <v>629.26666666666654</v>
      </c>
      <c r="I277" s="278">
        <v>637.23333333333323</v>
      </c>
      <c r="J277" s="278">
        <v>644.06666666666649</v>
      </c>
      <c r="K277" s="276">
        <v>630.4</v>
      </c>
      <c r="L277" s="276">
        <v>615.6</v>
      </c>
      <c r="M277" s="276">
        <v>4.7747200000000003</v>
      </c>
    </row>
    <row r="278" spans="1:13">
      <c r="A278" s="267">
        <v>270</v>
      </c>
      <c r="B278" s="276" t="s">
        <v>437</v>
      </c>
      <c r="C278" s="277">
        <v>141.25</v>
      </c>
      <c r="D278" s="278">
        <v>141.71666666666667</v>
      </c>
      <c r="E278" s="278">
        <v>140.58333333333334</v>
      </c>
      <c r="F278" s="278">
        <v>139.91666666666669</v>
      </c>
      <c r="G278" s="278">
        <v>138.78333333333336</v>
      </c>
      <c r="H278" s="278">
        <v>142.38333333333333</v>
      </c>
      <c r="I278" s="278">
        <v>143.51666666666665</v>
      </c>
      <c r="J278" s="278">
        <v>144.18333333333331</v>
      </c>
      <c r="K278" s="276">
        <v>142.85</v>
      </c>
      <c r="L278" s="276">
        <v>141.05000000000001</v>
      </c>
      <c r="M278" s="276">
        <v>6.0883099999999999</v>
      </c>
    </row>
    <row r="279" spans="1:13">
      <c r="A279" s="267">
        <v>271</v>
      </c>
      <c r="B279" s="276" t="s">
        <v>443</v>
      </c>
      <c r="C279" s="277">
        <v>660.1</v>
      </c>
      <c r="D279" s="278">
        <v>663.61666666666667</v>
      </c>
      <c r="E279" s="278">
        <v>652.58333333333337</v>
      </c>
      <c r="F279" s="278">
        <v>645.06666666666672</v>
      </c>
      <c r="G279" s="278">
        <v>634.03333333333342</v>
      </c>
      <c r="H279" s="278">
        <v>671.13333333333333</v>
      </c>
      <c r="I279" s="278">
        <v>682.16666666666663</v>
      </c>
      <c r="J279" s="278">
        <v>689.68333333333328</v>
      </c>
      <c r="K279" s="276">
        <v>674.65</v>
      </c>
      <c r="L279" s="276">
        <v>656.1</v>
      </c>
      <c r="M279" s="276">
        <v>3.1666500000000002</v>
      </c>
    </row>
    <row r="280" spans="1:13">
      <c r="A280" s="267">
        <v>272</v>
      </c>
      <c r="B280" s="276" t="s">
        <v>444</v>
      </c>
      <c r="C280" s="277">
        <v>325.14999999999998</v>
      </c>
      <c r="D280" s="278">
        <v>330.93333333333334</v>
      </c>
      <c r="E280" s="278">
        <v>316.86666666666667</v>
      </c>
      <c r="F280" s="278">
        <v>308.58333333333331</v>
      </c>
      <c r="G280" s="278">
        <v>294.51666666666665</v>
      </c>
      <c r="H280" s="278">
        <v>339.2166666666667</v>
      </c>
      <c r="I280" s="278">
        <v>353.28333333333342</v>
      </c>
      <c r="J280" s="278">
        <v>361.56666666666672</v>
      </c>
      <c r="K280" s="276">
        <v>345</v>
      </c>
      <c r="L280" s="276">
        <v>322.64999999999998</v>
      </c>
      <c r="M280" s="276">
        <v>15.67413</v>
      </c>
    </row>
    <row r="281" spans="1:13">
      <c r="A281" s="267">
        <v>273</v>
      </c>
      <c r="B281" s="276" t="s">
        <v>445</v>
      </c>
      <c r="C281" s="277">
        <v>557.85</v>
      </c>
      <c r="D281" s="278">
        <v>558.44999999999993</v>
      </c>
      <c r="E281" s="278">
        <v>551.89999999999986</v>
      </c>
      <c r="F281" s="278">
        <v>545.94999999999993</v>
      </c>
      <c r="G281" s="278">
        <v>539.39999999999986</v>
      </c>
      <c r="H281" s="278">
        <v>564.39999999999986</v>
      </c>
      <c r="I281" s="278">
        <v>570.94999999999982</v>
      </c>
      <c r="J281" s="278">
        <v>576.89999999999986</v>
      </c>
      <c r="K281" s="276">
        <v>565</v>
      </c>
      <c r="L281" s="276">
        <v>552.5</v>
      </c>
      <c r="M281" s="276">
        <v>1.5223500000000001</v>
      </c>
    </row>
    <row r="282" spans="1:13">
      <c r="A282" s="267">
        <v>274</v>
      </c>
      <c r="B282" s="276" t="s">
        <v>447</v>
      </c>
      <c r="C282" s="277">
        <v>44.6</v>
      </c>
      <c r="D282" s="278">
        <v>43.699999999999996</v>
      </c>
      <c r="E282" s="278">
        <v>42.399999999999991</v>
      </c>
      <c r="F282" s="278">
        <v>40.199999999999996</v>
      </c>
      <c r="G282" s="278">
        <v>38.899999999999991</v>
      </c>
      <c r="H282" s="278">
        <v>45.899999999999991</v>
      </c>
      <c r="I282" s="278">
        <v>47.199999999999989</v>
      </c>
      <c r="J282" s="278">
        <v>49.399999999999991</v>
      </c>
      <c r="K282" s="276">
        <v>45</v>
      </c>
      <c r="L282" s="276">
        <v>41.5</v>
      </c>
      <c r="M282" s="276">
        <v>150.03981999999999</v>
      </c>
    </row>
    <row r="283" spans="1:13">
      <c r="A283" s="267">
        <v>275</v>
      </c>
      <c r="B283" s="276" t="s">
        <v>449</v>
      </c>
      <c r="C283" s="277">
        <v>371.25</v>
      </c>
      <c r="D283" s="278">
        <v>373.43333333333334</v>
      </c>
      <c r="E283" s="278">
        <v>367.86666666666667</v>
      </c>
      <c r="F283" s="278">
        <v>364.48333333333335</v>
      </c>
      <c r="G283" s="278">
        <v>358.91666666666669</v>
      </c>
      <c r="H283" s="278">
        <v>376.81666666666666</v>
      </c>
      <c r="I283" s="278">
        <v>382.38333333333338</v>
      </c>
      <c r="J283" s="278">
        <v>385.76666666666665</v>
      </c>
      <c r="K283" s="276">
        <v>379</v>
      </c>
      <c r="L283" s="276">
        <v>370.05</v>
      </c>
      <c r="M283" s="276">
        <v>3.6862900000000001</v>
      </c>
    </row>
    <row r="284" spans="1:13">
      <c r="A284" s="267">
        <v>276</v>
      </c>
      <c r="B284" s="276" t="s">
        <v>439</v>
      </c>
      <c r="C284" s="277">
        <v>430.95</v>
      </c>
      <c r="D284" s="278">
        <v>430.48333333333335</v>
      </c>
      <c r="E284" s="278">
        <v>428.4666666666667</v>
      </c>
      <c r="F284" s="278">
        <v>425.98333333333335</v>
      </c>
      <c r="G284" s="278">
        <v>423.9666666666667</v>
      </c>
      <c r="H284" s="278">
        <v>432.9666666666667</v>
      </c>
      <c r="I284" s="278">
        <v>434.98333333333335</v>
      </c>
      <c r="J284" s="278">
        <v>437.4666666666667</v>
      </c>
      <c r="K284" s="276">
        <v>432.5</v>
      </c>
      <c r="L284" s="276">
        <v>428</v>
      </c>
      <c r="M284" s="276">
        <v>1.34934</v>
      </c>
    </row>
    <row r="285" spans="1:13">
      <c r="A285" s="267">
        <v>277</v>
      </c>
      <c r="B285" s="276" t="s">
        <v>440</v>
      </c>
      <c r="C285" s="277">
        <v>304.75</v>
      </c>
      <c r="D285" s="278">
        <v>308.25</v>
      </c>
      <c r="E285" s="278">
        <v>300.5</v>
      </c>
      <c r="F285" s="278">
        <v>296.25</v>
      </c>
      <c r="G285" s="278">
        <v>288.5</v>
      </c>
      <c r="H285" s="278">
        <v>312.5</v>
      </c>
      <c r="I285" s="278">
        <v>320.25</v>
      </c>
      <c r="J285" s="278">
        <v>324.5</v>
      </c>
      <c r="K285" s="276">
        <v>316</v>
      </c>
      <c r="L285" s="276">
        <v>304</v>
      </c>
      <c r="M285" s="276">
        <v>1.7251399999999999</v>
      </c>
    </row>
    <row r="286" spans="1:13">
      <c r="A286" s="267">
        <v>278</v>
      </c>
      <c r="B286" s="276" t="s">
        <v>451</v>
      </c>
      <c r="C286" s="277">
        <v>211.55</v>
      </c>
      <c r="D286" s="278">
        <v>211.61666666666667</v>
      </c>
      <c r="E286" s="278">
        <v>206.73333333333335</v>
      </c>
      <c r="F286" s="278">
        <v>201.91666666666669</v>
      </c>
      <c r="G286" s="278">
        <v>197.03333333333336</v>
      </c>
      <c r="H286" s="278">
        <v>216.43333333333334</v>
      </c>
      <c r="I286" s="278">
        <v>221.31666666666666</v>
      </c>
      <c r="J286" s="278">
        <v>226.13333333333333</v>
      </c>
      <c r="K286" s="276">
        <v>216.5</v>
      </c>
      <c r="L286" s="276">
        <v>206.8</v>
      </c>
      <c r="M286" s="276">
        <v>2.0249600000000001</v>
      </c>
    </row>
    <row r="287" spans="1:13">
      <c r="A287" s="267">
        <v>279</v>
      </c>
      <c r="B287" s="276" t="s">
        <v>133</v>
      </c>
      <c r="C287" s="277">
        <v>1883.55</v>
      </c>
      <c r="D287" s="278">
        <v>1869.55</v>
      </c>
      <c r="E287" s="278">
        <v>1850.1</v>
      </c>
      <c r="F287" s="278">
        <v>1816.6499999999999</v>
      </c>
      <c r="G287" s="278">
        <v>1797.1999999999998</v>
      </c>
      <c r="H287" s="278">
        <v>1903</v>
      </c>
      <c r="I287" s="278">
        <v>1922.4500000000003</v>
      </c>
      <c r="J287" s="278">
        <v>1955.9</v>
      </c>
      <c r="K287" s="276">
        <v>1889</v>
      </c>
      <c r="L287" s="276">
        <v>1836.1</v>
      </c>
      <c r="M287" s="276">
        <v>43.706440000000001</v>
      </c>
    </row>
    <row r="288" spans="1:13">
      <c r="A288" s="267">
        <v>280</v>
      </c>
      <c r="B288" s="276" t="s">
        <v>441</v>
      </c>
      <c r="C288" s="277">
        <v>112.55</v>
      </c>
      <c r="D288" s="278">
        <v>112.64999999999999</v>
      </c>
      <c r="E288" s="278">
        <v>110.99999999999999</v>
      </c>
      <c r="F288" s="278">
        <v>109.44999999999999</v>
      </c>
      <c r="G288" s="278">
        <v>107.79999999999998</v>
      </c>
      <c r="H288" s="278">
        <v>114.19999999999999</v>
      </c>
      <c r="I288" s="278">
        <v>115.85</v>
      </c>
      <c r="J288" s="278">
        <v>117.39999999999999</v>
      </c>
      <c r="K288" s="276">
        <v>114.3</v>
      </c>
      <c r="L288" s="276">
        <v>111.1</v>
      </c>
      <c r="M288" s="276">
        <v>4.2916600000000003</v>
      </c>
    </row>
    <row r="289" spans="1:13">
      <c r="A289" s="267">
        <v>281</v>
      </c>
      <c r="B289" s="276" t="s">
        <v>438</v>
      </c>
      <c r="C289" s="277">
        <v>844.6</v>
      </c>
      <c r="D289" s="278">
        <v>860.7166666666667</v>
      </c>
      <c r="E289" s="278">
        <v>823.98333333333335</v>
      </c>
      <c r="F289" s="278">
        <v>803.36666666666667</v>
      </c>
      <c r="G289" s="278">
        <v>766.63333333333333</v>
      </c>
      <c r="H289" s="278">
        <v>881.33333333333337</v>
      </c>
      <c r="I289" s="278">
        <v>918.06666666666672</v>
      </c>
      <c r="J289" s="278">
        <v>938.68333333333339</v>
      </c>
      <c r="K289" s="276">
        <v>897.45</v>
      </c>
      <c r="L289" s="276">
        <v>840.1</v>
      </c>
      <c r="M289" s="276">
        <v>0.66608000000000001</v>
      </c>
    </row>
    <row r="290" spans="1:13">
      <c r="A290" s="267">
        <v>282</v>
      </c>
      <c r="B290" s="276" t="s">
        <v>442</v>
      </c>
      <c r="C290" s="277">
        <v>268.39999999999998</v>
      </c>
      <c r="D290" s="278">
        <v>267.51666666666665</v>
      </c>
      <c r="E290" s="278">
        <v>264.5333333333333</v>
      </c>
      <c r="F290" s="278">
        <v>260.66666666666663</v>
      </c>
      <c r="G290" s="278">
        <v>257.68333333333328</v>
      </c>
      <c r="H290" s="278">
        <v>271.38333333333333</v>
      </c>
      <c r="I290" s="278">
        <v>274.36666666666667</v>
      </c>
      <c r="J290" s="278">
        <v>278.23333333333335</v>
      </c>
      <c r="K290" s="276">
        <v>270.5</v>
      </c>
      <c r="L290" s="276">
        <v>263.64999999999998</v>
      </c>
      <c r="M290" s="276">
        <v>2.3983099999999999</v>
      </c>
    </row>
    <row r="291" spans="1:13">
      <c r="A291" s="267">
        <v>283</v>
      </c>
      <c r="B291" s="276" t="s">
        <v>1830</v>
      </c>
      <c r="C291" s="277">
        <v>589.75</v>
      </c>
      <c r="D291" s="278">
        <v>587.11666666666667</v>
      </c>
      <c r="E291" s="278">
        <v>576.23333333333335</v>
      </c>
      <c r="F291" s="278">
        <v>562.7166666666667</v>
      </c>
      <c r="G291" s="278">
        <v>551.83333333333337</v>
      </c>
      <c r="H291" s="278">
        <v>600.63333333333333</v>
      </c>
      <c r="I291" s="278">
        <v>611.51666666666677</v>
      </c>
      <c r="J291" s="278">
        <v>625.0333333333333</v>
      </c>
      <c r="K291" s="276">
        <v>598</v>
      </c>
      <c r="L291" s="276">
        <v>573.6</v>
      </c>
      <c r="M291" s="276">
        <v>0.57279999999999998</v>
      </c>
    </row>
    <row r="292" spans="1:13">
      <c r="A292" s="267">
        <v>284</v>
      </c>
      <c r="B292" s="276" t="s">
        <v>448</v>
      </c>
      <c r="C292" s="277">
        <v>520.5</v>
      </c>
      <c r="D292" s="278">
        <v>516.56666666666672</v>
      </c>
      <c r="E292" s="278">
        <v>508.93333333333339</v>
      </c>
      <c r="F292" s="278">
        <v>497.36666666666667</v>
      </c>
      <c r="G292" s="278">
        <v>489.73333333333335</v>
      </c>
      <c r="H292" s="278">
        <v>528.13333333333344</v>
      </c>
      <c r="I292" s="278">
        <v>535.76666666666688</v>
      </c>
      <c r="J292" s="278">
        <v>547.33333333333348</v>
      </c>
      <c r="K292" s="276">
        <v>524.20000000000005</v>
      </c>
      <c r="L292" s="276">
        <v>505</v>
      </c>
      <c r="M292" s="276">
        <v>18.274850000000001</v>
      </c>
    </row>
    <row r="293" spans="1:13">
      <c r="A293" s="267">
        <v>285</v>
      </c>
      <c r="B293" s="276" t="s">
        <v>446</v>
      </c>
      <c r="C293" s="277">
        <v>60.35</v>
      </c>
      <c r="D293" s="278">
        <v>58.733333333333327</v>
      </c>
      <c r="E293" s="278">
        <v>56.166666666666657</v>
      </c>
      <c r="F293" s="278">
        <v>51.983333333333327</v>
      </c>
      <c r="G293" s="278">
        <v>49.416666666666657</v>
      </c>
      <c r="H293" s="278">
        <v>62.916666666666657</v>
      </c>
      <c r="I293" s="278">
        <v>65.483333333333334</v>
      </c>
      <c r="J293" s="278">
        <v>69.666666666666657</v>
      </c>
      <c r="K293" s="276">
        <v>61.3</v>
      </c>
      <c r="L293" s="276">
        <v>54.55</v>
      </c>
      <c r="M293" s="276">
        <v>191.29599999999999</v>
      </c>
    </row>
    <row r="294" spans="1:13">
      <c r="A294" s="267">
        <v>286</v>
      </c>
      <c r="B294" s="276" t="s">
        <v>134</v>
      </c>
      <c r="C294" s="277">
        <v>91.95</v>
      </c>
      <c r="D294" s="278">
        <v>91.899999999999991</v>
      </c>
      <c r="E294" s="278">
        <v>91.049999999999983</v>
      </c>
      <c r="F294" s="278">
        <v>90.149999999999991</v>
      </c>
      <c r="G294" s="278">
        <v>89.299999999999983</v>
      </c>
      <c r="H294" s="278">
        <v>92.799999999999983</v>
      </c>
      <c r="I294" s="278">
        <v>93.649999999999977</v>
      </c>
      <c r="J294" s="278">
        <v>94.549999999999983</v>
      </c>
      <c r="K294" s="276">
        <v>92.75</v>
      </c>
      <c r="L294" s="276">
        <v>91</v>
      </c>
      <c r="M294" s="276">
        <v>116.32386</v>
      </c>
    </row>
    <row r="295" spans="1:13">
      <c r="A295" s="267">
        <v>287</v>
      </c>
      <c r="B295" s="276" t="s">
        <v>358</v>
      </c>
      <c r="C295" s="277">
        <v>2183.5500000000002</v>
      </c>
      <c r="D295" s="278">
        <v>2200.85</v>
      </c>
      <c r="E295" s="278">
        <v>2152.6999999999998</v>
      </c>
      <c r="F295" s="278">
        <v>2121.85</v>
      </c>
      <c r="G295" s="278">
        <v>2073.6999999999998</v>
      </c>
      <c r="H295" s="278">
        <v>2231.6999999999998</v>
      </c>
      <c r="I295" s="278">
        <v>2279.8500000000004</v>
      </c>
      <c r="J295" s="278">
        <v>2310.6999999999998</v>
      </c>
      <c r="K295" s="276">
        <v>2249</v>
      </c>
      <c r="L295" s="276">
        <v>2170</v>
      </c>
      <c r="M295" s="276">
        <v>4.2963300000000002</v>
      </c>
    </row>
    <row r="296" spans="1:13">
      <c r="A296" s="267">
        <v>288</v>
      </c>
      <c r="B296" s="276" t="s">
        <v>1841</v>
      </c>
      <c r="C296" s="277">
        <v>229.95</v>
      </c>
      <c r="D296" s="278">
        <v>232.85</v>
      </c>
      <c r="E296" s="278">
        <v>226.1</v>
      </c>
      <c r="F296" s="278">
        <v>222.25</v>
      </c>
      <c r="G296" s="278">
        <v>215.5</v>
      </c>
      <c r="H296" s="278">
        <v>236.7</v>
      </c>
      <c r="I296" s="278">
        <v>243.45</v>
      </c>
      <c r="J296" s="278">
        <v>247.29999999999998</v>
      </c>
      <c r="K296" s="276">
        <v>239.6</v>
      </c>
      <c r="L296" s="276">
        <v>229</v>
      </c>
      <c r="M296" s="276">
        <v>1.3260099999999999</v>
      </c>
    </row>
    <row r="297" spans="1:13">
      <c r="A297" s="267">
        <v>289</v>
      </c>
      <c r="B297" s="276" t="s">
        <v>454</v>
      </c>
      <c r="C297" s="277">
        <v>328.45</v>
      </c>
      <c r="D297" s="278">
        <v>330.13333333333333</v>
      </c>
      <c r="E297" s="278">
        <v>324.41666666666663</v>
      </c>
      <c r="F297" s="278">
        <v>320.38333333333333</v>
      </c>
      <c r="G297" s="278">
        <v>314.66666666666663</v>
      </c>
      <c r="H297" s="278">
        <v>334.16666666666663</v>
      </c>
      <c r="I297" s="278">
        <v>339.88333333333333</v>
      </c>
      <c r="J297" s="278">
        <v>343.91666666666663</v>
      </c>
      <c r="K297" s="276">
        <v>335.85</v>
      </c>
      <c r="L297" s="276">
        <v>326.10000000000002</v>
      </c>
      <c r="M297" s="276">
        <v>17.52272</v>
      </c>
    </row>
    <row r="298" spans="1:13">
      <c r="A298" s="267">
        <v>290</v>
      </c>
      <c r="B298" s="276" t="s">
        <v>452</v>
      </c>
      <c r="C298" s="277">
        <v>4545.6499999999996</v>
      </c>
      <c r="D298" s="278">
        <v>4583.55</v>
      </c>
      <c r="E298" s="278">
        <v>4492.1000000000004</v>
      </c>
      <c r="F298" s="278">
        <v>4438.55</v>
      </c>
      <c r="G298" s="278">
        <v>4347.1000000000004</v>
      </c>
      <c r="H298" s="278">
        <v>4637.1000000000004</v>
      </c>
      <c r="I298" s="278">
        <v>4728.5499999999993</v>
      </c>
      <c r="J298" s="278">
        <v>4782.1000000000004</v>
      </c>
      <c r="K298" s="276">
        <v>4675</v>
      </c>
      <c r="L298" s="276">
        <v>4530</v>
      </c>
      <c r="M298" s="276">
        <v>4.6589999999999999E-2</v>
      </c>
    </row>
    <row r="299" spans="1:13">
      <c r="A299" s="267">
        <v>291</v>
      </c>
      <c r="B299" s="276" t="s">
        <v>455</v>
      </c>
      <c r="C299" s="277">
        <v>45.2</v>
      </c>
      <c r="D299" s="278">
        <v>46.066666666666663</v>
      </c>
      <c r="E299" s="278">
        <v>44.133333333333326</v>
      </c>
      <c r="F299" s="278">
        <v>43.066666666666663</v>
      </c>
      <c r="G299" s="278">
        <v>41.133333333333326</v>
      </c>
      <c r="H299" s="278">
        <v>47.133333333333326</v>
      </c>
      <c r="I299" s="278">
        <v>49.066666666666663</v>
      </c>
      <c r="J299" s="278">
        <v>50.133333333333326</v>
      </c>
      <c r="K299" s="276">
        <v>48</v>
      </c>
      <c r="L299" s="276">
        <v>45</v>
      </c>
      <c r="M299" s="276">
        <v>26.2135</v>
      </c>
    </row>
    <row r="300" spans="1:13">
      <c r="A300" s="267">
        <v>292</v>
      </c>
      <c r="B300" s="276" t="s">
        <v>135</v>
      </c>
      <c r="C300" s="277">
        <v>357.2</v>
      </c>
      <c r="D300" s="278">
        <v>356.40000000000003</v>
      </c>
      <c r="E300" s="278">
        <v>353.80000000000007</v>
      </c>
      <c r="F300" s="278">
        <v>350.40000000000003</v>
      </c>
      <c r="G300" s="278">
        <v>347.80000000000007</v>
      </c>
      <c r="H300" s="278">
        <v>359.80000000000007</v>
      </c>
      <c r="I300" s="278">
        <v>362.40000000000009</v>
      </c>
      <c r="J300" s="278">
        <v>365.80000000000007</v>
      </c>
      <c r="K300" s="276">
        <v>359</v>
      </c>
      <c r="L300" s="276">
        <v>353</v>
      </c>
      <c r="M300" s="276">
        <v>51.522840000000002</v>
      </c>
    </row>
    <row r="301" spans="1:13">
      <c r="A301" s="267">
        <v>293</v>
      </c>
      <c r="B301" s="276" t="s">
        <v>456</v>
      </c>
      <c r="C301" s="277">
        <v>904.85</v>
      </c>
      <c r="D301" s="278">
        <v>905.23333333333323</v>
      </c>
      <c r="E301" s="278">
        <v>895.66666666666652</v>
      </c>
      <c r="F301" s="278">
        <v>886.48333333333323</v>
      </c>
      <c r="G301" s="278">
        <v>876.91666666666652</v>
      </c>
      <c r="H301" s="278">
        <v>914.41666666666652</v>
      </c>
      <c r="I301" s="278">
        <v>923.98333333333335</v>
      </c>
      <c r="J301" s="278">
        <v>933.16666666666652</v>
      </c>
      <c r="K301" s="276">
        <v>914.8</v>
      </c>
      <c r="L301" s="276">
        <v>896.05</v>
      </c>
      <c r="M301" s="276">
        <v>0.40379999999999999</v>
      </c>
    </row>
    <row r="302" spans="1:13">
      <c r="A302" s="267">
        <v>294</v>
      </c>
      <c r="B302" s="276" t="s">
        <v>136</v>
      </c>
      <c r="C302" s="277">
        <v>1181</v>
      </c>
      <c r="D302" s="278">
        <v>1177.45</v>
      </c>
      <c r="E302" s="278">
        <v>1169.9000000000001</v>
      </c>
      <c r="F302" s="278">
        <v>1158.8</v>
      </c>
      <c r="G302" s="278">
        <v>1151.25</v>
      </c>
      <c r="H302" s="278">
        <v>1188.5500000000002</v>
      </c>
      <c r="I302" s="278">
        <v>1196.0999999999999</v>
      </c>
      <c r="J302" s="278">
        <v>1207.2000000000003</v>
      </c>
      <c r="K302" s="276">
        <v>1185</v>
      </c>
      <c r="L302" s="276">
        <v>1166.3499999999999</v>
      </c>
      <c r="M302" s="276">
        <v>43.045729999999999</v>
      </c>
    </row>
    <row r="303" spans="1:13">
      <c r="A303" s="267">
        <v>295</v>
      </c>
      <c r="B303" s="276" t="s">
        <v>266</v>
      </c>
      <c r="C303" s="277">
        <v>3265.85</v>
      </c>
      <c r="D303" s="278">
        <v>3280.3833333333332</v>
      </c>
      <c r="E303" s="278">
        <v>3240.8666666666663</v>
      </c>
      <c r="F303" s="278">
        <v>3215.8833333333332</v>
      </c>
      <c r="G303" s="278">
        <v>3176.3666666666663</v>
      </c>
      <c r="H303" s="278">
        <v>3305.3666666666663</v>
      </c>
      <c r="I303" s="278">
        <v>3344.8833333333328</v>
      </c>
      <c r="J303" s="278">
        <v>3369.8666666666663</v>
      </c>
      <c r="K303" s="276">
        <v>3319.9</v>
      </c>
      <c r="L303" s="276">
        <v>3255.4</v>
      </c>
      <c r="M303" s="276">
        <v>1.42608</v>
      </c>
    </row>
    <row r="304" spans="1:13">
      <c r="A304" s="267">
        <v>296</v>
      </c>
      <c r="B304" s="276" t="s">
        <v>265</v>
      </c>
      <c r="C304" s="277">
        <v>1840.15</v>
      </c>
      <c r="D304" s="278">
        <v>1833.6833333333334</v>
      </c>
      <c r="E304" s="278">
        <v>1819.3666666666668</v>
      </c>
      <c r="F304" s="278">
        <v>1798.5833333333335</v>
      </c>
      <c r="G304" s="278">
        <v>1784.2666666666669</v>
      </c>
      <c r="H304" s="278">
        <v>1854.4666666666667</v>
      </c>
      <c r="I304" s="278">
        <v>1868.7833333333333</v>
      </c>
      <c r="J304" s="278">
        <v>1889.5666666666666</v>
      </c>
      <c r="K304" s="276">
        <v>1848</v>
      </c>
      <c r="L304" s="276">
        <v>1812.9</v>
      </c>
      <c r="M304" s="276">
        <v>1.21946</v>
      </c>
    </row>
    <row r="305" spans="1:13">
      <c r="A305" s="267">
        <v>297</v>
      </c>
      <c r="B305" s="276" t="s">
        <v>137</v>
      </c>
      <c r="C305" s="277">
        <v>950.6</v>
      </c>
      <c r="D305" s="278">
        <v>951.81666666666661</v>
      </c>
      <c r="E305" s="278">
        <v>942.88333333333321</v>
      </c>
      <c r="F305" s="278">
        <v>935.16666666666663</v>
      </c>
      <c r="G305" s="278">
        <v>926.23333333333323</v>
      </c>
      <c r="H305" s="278">
        <v>959.53333333333319</v>
      </c>
      <c r="I305" s="278">
        <v>968.46666666666658</v>
      </c>
      <c r="J305" s="278">
        <v>976.18333333333317</v>
      </c>
      <c r="K305" s="276">
        <v>960.75</v>
      </c>
      <c r="L305" s="276">
        <v>944.1</v>
      </c>
      <c r="M305" s="276">
        <v>24.465219999999999</v>
      </c>
    </row>
    <row r="306" spans="1:13">
      <c r="A306" s="267">
        <v>298</v>
      </c>
      <c r="B306" s="276" t="s">
        <v>457</v>
      </c>
      <c r="C306" s="277">
        <v>1592.65</v>
      </c>
      <c r="D306" s="278">
        <v>1585.8833333333332</v>
      </c>
      <c r="E306" s="278">
        <v>1566.7666666666664</v>
      </c>
      <c r="F306" s="278">
        <v>1540.8833333333332</v>
      </c>
      <c r="G306" s="278">
        <v>1521.7666666666664</v>
      </c>
      <c r="H306" s="278">
        <v>1611.7666666666664</v>
      </c>
      <c r="I306" s="278">
        <v>1630.8833333333332</v>
      </c>
      <c r="J306" s="278">
        <v>1656.7666666666664</v>
      </c>
      <c r="K306" s="276">
        <v>1605</v>
      </c>
      <c r="L306" s="276">
        <v>1560</v>
      </c>
      <c r="M306" s="276">
        <v>0.46284999999999998</v>
      </c>
    </row>
    <row r="307" spans="1:13">
      <c r="A307" s="267">
        <v>299</v>
      </c>
      <c r="B307" s="276" t="s">
        <v>138</v>
      </c>
      <c r="C307" s="277">
        <v>755</v>
      </c>
      <c r="D307" s="278">
        <v>756.05000000000007</v>
      </c>
      <c r="E307" s="278">
        <v>749.15000000000009</v>
      </c>
      <c r="F307" s="278">
        <v>743.30000000000007</v>
      </c>
      <c r="G307" s="278">
        <v>736.40000000000009</v>
      </c>
      <c r="H307" s="278">
        <v>761.90000000000009</v>
      </c>
      <c r="I307" s="278">
        <v>768.8</v>
      </c>
      <c r="J307" s="278">
        <v>774.65000000000009</v>
      </c>
      <c r="K307" s="276">
        <v>762.95</v>
      </c>
      <c r="L307" s="276">
        <v>750.2</v>
      </c>
      <c r="M307" s="276">
        <v>32.139749999999999</v>
      </c>
    </row>
    <row r="308" spans="1:13">
      <c r="A308" s="267">
        <v>300</v>
      </c>
      <c r="B308" s="276" t="s">
        <v>139</v>
      </c>
      <c r="C308" s="277">
        <v>176.05</v>
      </c>
      <c r="D308" s="278">
        <v>176.20000000000002</v>
      </c>
      <c r="E308" s="278">
        <v>174.10000000000002</v>
      </c>
      <c r="F308" s="278">
        <v>172.15</v>
      </c>
      <c r="G308" s="278">
        <v>170.05</v>
      </c>
      <c r="H308" s="278">
        <v>178.15000000000003</v>
      </c>
      <c r="I308" s="278">
        <v>180.25</v>
      </c>
      <c r="J308" s="278">
        <v>182.20000000000005</v>
      </c>
      <c r="K308" s="276">
        <v>178.3</v>
      </c>
      <c r="L308" s="276">
        <v>174.25</v>
      </c>
      <c r="M308" s="276">
        <v>113.65027000000001</v>
      </c>
    </row>
    <row r="309" spans="1:13">
      <c r="A309" s="267">
        <v>301</v>
      </c>
      <c r="B309" s="276" t="s">
        <v>319</v>
      </c>
      <c r="C309" s="277">
        <v>15.55</v>
      </c>
      <c r="D309" s="278">
        <v>15.633333333333333</v>
      </c>
      <c r="E309" s="278">
        <v>15.266666666666666</v>
      </c>
      <c r="F309" s="278">
        <v>14.983333333333333</v>
      </c>
      <c r="G309" s="278">
        <v>14.616666666666665</v>
      </c>
      <c r="H309" s="278">
        <v>15.916666666666666</v>
      </c>
      <c r="I309" s="278">
        <v>16.283333333333331</v>
      </c>
      <c r="J309" s="278">
        <v>16.566666666666666</v>
      </c>
      <c r="K309" s="276">
        <v>16</v>
      </c>
      <c r="L309" s="276">
        <v>15.35</v>
      </c>
      <c r="M309" s="276">
        <v>114.11001</v>
      </c>
    </row>
    <row r="310" spans="1:13">
      <c r="A310" s="267">
        <v>302</v>
      </c>
      <c r="B310" s="276" t="s">
        <v>464</v>
      </c>
      <c r="C310" s="277">
        <v>155.85</v>
      </c>
      <c r="D310" s="278">
        <v>156.81666666666669</v>
      </c>
      <c r="E310" s="278">
        <v>154.13333333333338</v>
      </c>
      <c r="F310" s="278">
        <v>152.41666666666669</v>
      </c>
      <c r="G310" s="278">
        <v>149.73333333333338</v>
      </c>
      <c r="H310" s="278">
        <v>158.53333333333339</v>
      </c>
      <c r="I310" s="278">
        <v>161.21666666666673</v>
      </c>
      <c r="J310" s="278">
        <v>162.93333333333339</v>
      </c>
      <c r="K310" s="276">
        <v>159.5</v>
      </c>
      <c r="L310" s="276">
        <v>155.1</v>
      </c>
      <c r="M310" s="276">
        <v>0.74922</v>
      </c>
    </row>
    <row r="311" spans="1:13">
      <c r="A311" s="267">
        <v>303</v>
      </c>
      <c r="B311" s="276" t="s">
        <v>466</v>
      </c>
      <c r="C311" s="277">
        <v>394.7</v>
      </c>
      <c r="D311" s="278">
        <v>395.9666666666667</v>
      </c>
      <c r="E311" s="278">
        <v>391.98333333333341</v>
      </c>
      <c r="F311" s="278">
        <v>389.26666666666671</v>
      </c>
      <c r="G311" s="278">
        <v>385.28333333333342</v>
      </c>
      <c r="H311" s="278">
        <v>398.68333333333339</v>
      </c>
      <c r="I311" s="278">
        <v>402.66666666666674</v>
      </c>
      <c r="J311" s="278">
        <v>405.38333333333338</v>
      </c>
      <c r="K311" s="276">
        <v>399.95</v>
      </c>
      <c r="L311" s="276">
        <v>393.25</v>
      </c>
      <c r="M311" s="276">
        <v>0.18268999999999999</v>
      </c>
    </row>
    <row r="312" spans="1:13">
      <c r="A312" s="267">
        <v>304</v>
      </c>
      <c r="B312" s="276" t="s">
        <v>462</v>
      </c>
      <c r="C312" s="277">
        <v>3606.9</v>
      </c>
      <c r="D312" s="278">
        <v>3606.8166666666671</v>
      </c>
      <c r="E312" s="278">
        <v>3580.1333333333341</v>
      </c>
      <c r="F312" s="278">
        <v>3553.3666666666672</v>
      </c>
      <c r="G312" s="278">
        <v>3526.6833333333343</v>
      </c>
      <c r="H312" s="278">
        <v>3633.5833333333339</v>
      </c>
      <c r="I312" s="278">
        <v>3660.2666666666673</v>
      </c>
      <c r="J312" s="278">
        <v>3687.0333333333338</v>
      </c>
      <c r="K312" s="276">
        <v>3633.5</v>
      </c>
      <c r="L312" s="276">
        <v>3580.05</v>
      </c>
      <c r="M312" s="276">
        <v>0.10635</v>
      </c>
    </row>
    <row r="313" spans="1:13">
      <c r="A313" s="267">
        <v>305</v>
      </c>
      <c r="B313" s="276" t="s">
        <v>463</v>
      </c>
      <c r="C313" s="277">
        <v>304.39999999999998</v>
      </c>
      <c r="D313" s="278">
        <v>309.26666666666665</v>
      </c>
      <c r="E313" s="278">
        <v>293.5333333333333</v>
      </c>
      <c r="F313" s="278">
        <v>282.66666666666663</v>
      </c>
      <c r="G313" s="278">
        <v>266.93333333333328</v>
      </c>
      <c r="H313" s="278">
        <v>320.13333333333333</v>
      </c>
      <c r="I313" s="278">
        <v>335.86666666666667</v>
      </c>
      <c r="J313" s="278">
        <v>346.73333333333335</v>
      </c>
      <c r="K313" s="276">
        <v>325</v>
      </c>
      <c r="L313" s="276">
        <v>298.39999999999998</v>
      </c>
      <c r="M313" s="276">
        <v>0.74668000000000001</v>
      </c>
    </row>
    <row r="314" spans="1:13">
      <c r="A314" s="267">
        <v>306</v>
      </c>
      <c r="B314" s="276" t="s">
        <v>140</v>
      </c>
      <c r="C314" s="277">
        <v>173.6</v>
      </c>
      <c r="D314" s="278">
        <v>174.7166666666667</v>
      </c>
      <c r="E314" s="278">
        <v>171.93333333333339</v>
      </c>
      <c r="F314" s="278">
        <v>170.26666666666671</v>
      </c>
      <c r="G314" s="278">
        <v>167.48333333333341</v>
      </c>
      <c r="H314" s="278">
        <v>176.38333333333338</v>
      </c>
      <c r="I314" s="278">
        <v>179.16666666666669</v>
      </c>
      <c r="J314" s="278">
        <v>180.83333333333337</v>
      </c>
      <c r="K314" s="276">
        <v>177.5</v>
      </c>
      <c r="L314" s="276">
        <v>173.05</v>
      </c>
      <c r="M314" s="276">
        <v>31.092549999999999</v>
      </c>
    </row>
    <row r="315" spans="1:13">
      <c r="A315" s="267">
        <v>307</v>
      </c>
      <c r="B315" s="276" t="s">
        <v>141</v>
      </c>
      <c r="C315" s="277">
        <v>398.4</v>
      </c>
      <c r="D315" s="278">
        <v>398.01666666666665</v>
      </c>
      <c r="E315" s="278">
        <v>395.38333333333333</v>
      </c>
      <c r="F315" s="278">
        <v>392.36666666666667</v>
      </c>
      <c r="G315" s="278">
        <v>389.73333333333335</v>
      </c>
      <c r="H315" s="278">
        <v>401.0333333333333</v>
      </c>
      <c r="I315" s="278">
        <v>403.66666666666663</v>
      </c>
      <c r="J315" s="278">
        <v>406.68333333333328</v>
      </c>
      <c r="K315" s="276">
        <v>400.65</v>
      </c>
      <c r="L315" s="276">
        <v>395</v>
      </c>
      <c r="M315" s="276">
        <v>19.07357</v>
      </c>
    </row>
    <row r="316" spans="1:13">
      <c r="A316" s="267">
        <v>308</v>
      </c>
      <c r="B316" s="276" t="s">
        <v>142</v>
      </c>
      <c r="C316" s="277">
        <v>7709.25</v>
      </c>
      <c r="D316" s="278">
        <v>7733.7333333333336</v>
      </c>
      <c r="E316" s="278">
        <v>7667.5166666666673</v>
      </c>
      <c r="F316" s="278">
        <v>7625.7833333333338</v>
      </c>
      <c r="G316" s="278">
        <v>7559.5666666666675</v>
      </c>
      <c r="H316" s="278">
        <v>7775.4666666666672</v>
      </c>
      <c r="I316" s="278">
        <v>7841.6833333333343</v>
      </c>
      <c r="J316" s="278">
        <v>7883.416666666667</v>
      </c>
      <c r="K316" s="276">
        <v>7799.95</v>
      </c>
      <c r="L316" s="276">
        <v>7692</v>
      </c>
      <c r="M316" s="276">
        <v>8.2276000000000007</v>
      </c>
    </row>
    <row r="317" spans="1:13">
      <c r="A317" s="267">
        <v>309</v>
      </c>
      <c r="B317" s="276" t="s">
        <v>458</v>
      </c>
      <c r="C317" s="277">
        <v>996.05</v>
      </c>
      <c r="D317" s="278">
        <v>998.68333333333339</v>
      </c>
      <c r="E317" s="278">
        <v>987.36666666666679</v>
      </c>
      <c r="F317" s="278">
        <v>978.68333333333339</v>
      </c>
      <c r="G317" s="278">
        <v>967.36666666666679</v>
      </c>
      <c r="H317" s="278">
        <v>1007.3666666666668</v>
      </c>
      <c r="I317" s="278">
        <v>1018.6833333333334</v>
      </c>
      <c r="J317" s="278">
        <v>1027.3666666666668</v>
      </c>
      <c r="K317" s="276">
        <v>1010</v>
      </c>
      <c r="L317" s="276">
        <v>990</v>
      </c>
      <c r="M317" s="276">
        <v>0.17307</v>
      </c>
    </row>
    <row r="318" spans="1:13">
      <c r="A318" s="267">
        <v>310</v>
      </c>
      <c r="B318" s="276" t="s">
        <v>143</v>
      </c>
      <c r="C318" s="277">
        <v>583.79999999999995</v>
      </c>
      <c r="D318" s="278">
        <v>586.21666666666658</v>
      </c>
      <c r="E318" s="278">
        <v>579.88333333333321</v>
      </c>
      <c r="F318" s="278">
        <v>575.96666666666658</v>
      </c>
      <c r="G318" s="278">
        <v>569.63333333333321</v>
      </c>
      <c r="H318" s="278">
        <v>590.13333333333321</v>
      </c>
      <c r="I318" s="278">
        <v>596.46666666666647</v>
      </c>
      <c r="J318" s="278">
        <v>600.38333333333321</v>
      </c>
      <c r="K318" s="276">
        <v>592.54999999999995</v>
      </c>
      <c r="L318" s="276">
        <v>582.29999999999995</v>
      </c>
      <c r="M318" s="276">
        <v>13.6904</v>
      </c>
    </row>
    <row r="319" spans="1:13">
      <c r="A319" s="267">
        <v>311</v>
      </c>
      <c r="B319" s="276" t="s">
        <v>472</v>
      </c>
      <c r="C319" s="277">
        <v>1680.15</v>
      </c>
      <c r="D319" s="278">
        <v>1657.6333333333332</v>
      </c>
      <c r="E319" s="278">
        <v>1615.2666666666664</v>
      </c>
      <c r="F319" s="278">
        <v>1550.3833333333332</v>
      </c>
      <c r="G319" s="278">
        <v>1508.0166666666664</v>
      </c>
      <c r="H319" s="278">
        <v>1722.5166666666664</v>
      </c>
      <c r="I319" s="278">
        <v>1764.8833333333332</v>
      </c>
      <c r="J319" s="278">
        <v>1829.7666666666664</v>
      </c>
      <c r="K319" s="276">
        <v>1700</v>
      </c>
      <c r="L319" s="276">
        <v>1592.75</v>
      </c>
      <c r="M319" s="276">
        <v>13.465529999999999</v>
      </c>
    </row>
    <row r="320" spans="1:13">
      <c r="A320" s="267">
        <v>312</v>
      </c>
      <c r="B320" s="276" t="s">
        <v>468</v>
      </c>
      <c r="C320" s="277">
        <v>1985.3</v>
      </c>
      <c r="D320" s="278">
        <v>1983.6000000000001</v>
      </c>
      <c r="E320" s="278">
        <v>1965.2000000000003</v>
      </c>
      <c r="F320" s="278">
        <v>1945.1000000000001</v>
      </c>
      <c r="G320" s="278">
        <v>1926.7000000000003</v>
      </c>
      <c r="H320" s="278">
        <v>2003.7000000000003</v>
      </c>
      <c r="I320" s="278">
        <v>2022.1000000000004</v>
      </c>
      <c r="J320" s="278">
        <v>2042.2000000000003</v>
      </c>
      <c r="K320" s="276">
        <v>2002</v>
      </c>
      <c r="L320" s="276">
        <v>1963.5</v>
      </c>
      <c r="M320" s="276">
        <v>0.61092999999999997</v>
      </c>
    </row>
    <row r="321" spans="1:13">
      <c r="A321" s="267">
        <v>313</v>
      </c>
      <c r="B321" s="276" t="s">
        <v>144</v>
      </c>
      <c r="C321" s="277">
        <v>635.65</v>
      </c>
      <c r="D321" s="278">
        <v>636.55000000000007</v>
      </c>
      <c r="E321" s="278">
        <v>633.10000000000014</v>
      </c>
      <c r="F321" s="278">
        <v>630.55000000000007</v>
      </c>
      <c r="G321" s="278">
        <v>627.10000000000014</v>
      </c>
      <c r="H321" s="278">
        <v>639.10000000000014</v>
      </c>
      <c r="I321" s="278">
        <v>642.55000000000018</v>
      </c>
      <c r="J321" s="278">
        <v>645.10000000000014</v>
      </c>
      <c r="K321" s="276">
        <v>640</v>
      </c>
      <c r="L321" s="276">
        <v>634</v>
      </c>
      <c r="M321" s="276">
        <v>11.447340000000001</v>
      </c>
    </row>
    <row r="322" spans="1:13">
      <c r="A322" s="267">
        <v>314</v>
      </c>
      <c r="B322" s="276" t="s">
        <v>145</v>
      </c>
      <c r="C322" s="277">
        <v>1038.3499999999999</v>
      </c>
      <c r="D322" s="278">
        <v>1044.7833333333331</v>
      </c>
      <c r="E322" s="278">
        <v>1026.7666666666662</v>
      </c>
      <c r="F322" s="278">
        <v>1015.1833333333332</v>
      </c>
      <c r="G322" s="278">
        <v>997.16666666666629</v>
      </c>
      <c r="H322" s="278">
        <v>1056.3666666666661</v>
      </c>
      <c r="I322" s="278">
        <v>1074.383333333333</v>
      </c>
      <c r="J322" s="278">
        <v>1085.966666666666</v>
      </c>
      <c r="K322" s="276">
        <v>1062.8</v>
      </c>
      <c r="L322" s="276">
        <v>1033.2</v>
      </c>
      <c r="M322" s="276">
        <v>11.919980000000001</v>
      </c>
    </row>
    <row r="323" spans="1:13">
      <c r="A323" s="267">
        <v>315</v>
      </c>
      <c r="B323" s="276" t="s">
        <v>465</v>
      </c>
      <c r="C323" s="277">
        <v>212.95</v>
      </c>
      <c r="D323" s="278">
        <v>212.63333333333335</v>
      </c>
      <c r="E323" s="278">
        <v>209.6166666666667</v>
      </c>
      <c r="F323" s="278">
        <v>206.28333333333336</v>
      </c>
      <c r="G323" s="278">
        <v>203.26666666666671</v>
      </c>
      <c r="H323" s="278">
        <v>215.9666666666667</v>
      </c>
      <c r="I323" s="278">
        <v>218.98333333333335</v>
      </c>
      <c r="J323" s="278">
        <v>222.31666666666669</v>
      </c>
      <c r="K323" s="276">
        <v>215.65</v>
      </c>
      <c r="L323" s="276">
        <v>209.3</v>
      </c>
      <c r="M323" s="276">
        <v>1.49268</v>
      </c>
    </row>
    <row r="324" spans="1:13">
      <c r="A324" s="267">
        <v>316</v>
      </c>
      <c r="B324" s="276" t="s">
        <v>1975</v>
      </c>
      <c r="C324" s="277">
        <v>203.95</v>
      </c>
      <c r="D324" s="278">
        <v>205.6</v>
      </c>
      <c r="E324" s="278">
        <v>201.79999999999998</v>
      </c>
      <c r="F324" s="278">
        <v>199.64999999999998</v>
      </c>
      <c r="G324" s="278">
        <v>195.84999999999997</v>
      </c>
      <c r="H324" s="278">
        <v>207.75</v>
      </c>
      <c r="I324" s="278">
        <v>211.55</v>
      </c>
      <c r="J324" s="278">
        <v>213.70000000000002</v>
      </c>
      <c r="K324" s="276">
        <v>209.4</v>
      </c>
      <c r="L324" s="276">
        <v>203.45</v>
      </c>
      <c r="M324" s="276">
        <v>5.1104099999999999</v>
      </c>
    </row>
    <row r="325" spans="1:13">
      <c r="A325" s="267">
        <v>317</v>
      </c>
      <c r="B325" s="276" t="s">
        <v>469</v>
      </c>
      <c r="C325" s="277">
        <v>87</v>
      </c>
      <c r="D325" s="278">
        <v>86.149999999999991</v>
      </c>
      <c r="E325" s="278">
        <v>83.84999999999998</v>
      </c>
      <c r="F325" s="278">
        <v>80.699999999999989</v>
      </c>
      <c r="G325" s="278">
        <v>78.399999999999977</v>
      </c>
      <c r="H325" s="278">
        <v>89.299999999999983</v>
      </c>
      <c r="I325" s="278">
        <v>91.6</v>
      </c>
      <c r="J325" s="278">
        <v>94.749999999999986</v>
      </c>
      <c r="K325" s="276">
        <v>88.45</v>
      </c>
      <c r="L325" s="276">
        <v>83</v>
      </c>
      <c r="M325" s="276">
        <v>21.631170000000001</v>
      </c>
    </row>
    <row r="326" spans="1:13">
      <c r="A326" s="267">
        <v>318</v>
      </c>
      <c r="B326" s="276" t="s">
        <v>470</v>
      </c>
      <c r="C326" s="277">
        <v>398.8</v>
      </c>
      <c r="D326" s="278">
        <v>399</v>
      </c>
      <c r="E326" s="278">
        <v>394</v>
      </c>
      <c r="F326" s="278">
        <v>389.2</v>
      </c>
      <c r="G326" s="278">
        <v>384.2</v>
      </c>
      <c r="H326" s="278">
        <v>403.8</v>
      </c>
      <c r="I326" s="278">
        <v>408.8</v>
      </c>
      <c r="J326" s="278">
        <v>413.6</v>
      </c>
      <c r="K326" s="276">
        <v>404</v>
      </c>
      <c r="L326" s="276">
        <v>394.2</v>
      </c>
      <c r="M326" s="276">
        <v>1.06877</v>
      </c>
    </row>
    <row r="327" spans="1:13">
      <c r="A327" s="267">
        <v>319</v>
      </c>
      <c r="B327" s="276" t="s">
        <v>146</v>
      </c>
      <c r="C327" s="277">
        <v>1456</v>
      </c>
      <c r="D327" s="278">
        <v>1459.4333333333334</v>
      </c>
      <c r="E327" s="278">
        <v>1446.8666666666668</v>
      </c>
      <c r="F327" s="278">
        <v>1437.7333333333333</v>
      </c>
      <c r="G327" s="278">
        <v>1425.1666666666667</v>
      </c>
      <c r="H327" s="278">
        <v>1468.5666666666668</v>
      </c>
      <c r="I327" s="278">
        <v>1481.1333333333334</v>
      </c>
      <c r="J327" s="278">
        <v>1490.2666666666669</v>
      </c>
      <c r="K327" s="276">
        <v>1472</v>
      </c>
      <c r="L327" s="276">
        <v>1450.3</v>
      </c>
      <c r="M327" s="276">
        <v>8.1397700000000004</v>
      </c>
    </row>
    <row r="328" spans="1:13">
      <c r="A328" s="267">
        <v>320</v>
      </c>
      <c r="B328" s="276" t="s">
        <v>459</v>
      </c>
      <c r="C328" s="277">
        <v>20.45</v>
      </c>
      <c r="D328" s="278">
        <v>20.466666666666669</v>
      </c>
      <c r="E328" s="278">
        <v>19.933333333333337</v>
      </c>
      <c r="F328" s="278">
        <v>19.416666666666668</v>
      </c>
      <c r="G328" s="278">
        <v>18.883333333333336</v>
      </c>
      <c r="H328" s="278">
        <v>20.983333333333338</v>
      </c>
      <c r="I328" s="278">
        <v>21.516666666666669</v>
      </c>
      <c r="J328" s="278">
        <v>22.033333333333339</v>
      </c>
      <c r="K328" s="276">
        <v>21</v>
      </c>
      <c r="L328" s="276">
        <v>19.95</v>
      </c>
      <c r="M328" s="276">
        <v>28.863620000000001</v>
      </c>
    </row>
    <row r="329" spans="1:13">
      <c r="A329" s="267">
        <v>321</v>
      </c>
      <c r="B329" s="276" t="s">
        <v>460</v>
      </c>
      <c r="C329" s="277">
        <v>143.75</v>
      </c>
      <c r="D329" s="278">
        <v>143.68333333333334</v>
      </c>
      <c r="E329" s="278">
        <v>140.06666666666666</v>
      </c>
      <c r="F329" s="278">
        <v>136.38333333333333</v>
      </c>
      <c r="G329" s="278">
        <v>132.76666666666665</v>
      </c>
      <c r="H329" s="278">
        <v>147.36666666666667</v>
      </c>
      <c r="I329" s="278">
        <v>150.98333333333335</v>
      </c>
      <c r="J329" s="278">
        <v>154.66666666666669</v>
      </c>
      <c r="K329" s="276">
        <v>147.30000000000001</v>
      </c>
      <c r="L329" s="276">
        <v>140</v>
      </c>
      <c r="M329" s="276">
        <v>9.2312100000000008</v>
      </c>
    </row>
    <row r="330" spans="1:13">
      <c r="A330" s="267">
        <v>322</v>
      </c>
      <c r="B330" s="276" t="s">
        <v>147</v>
      </c>
      <c r="C330" s="277">
        <v>157.69999999999999</v>
      </c>
      <c r="D330" s="278">
        <v>158.65</v>
      </c>
      <c r="E330" s="278">
        <v>156.10000000000002</v>
      </c>
      <c r="F330" s="278">
        <v>154.50000000000003</v>
      </c>
      <c r="G330" s="278">
        <v>151.95000000000005</v>
      </c>
      <c r="H330" s="278">
        <v>160.25</v>
      </c>
      <c r="I330" s="278">
        <v>162.80000000000001</v>
      </c>
      <c r="J330" s="278">
        <v>164.39999999999998</v>
      </c>
      <c r="K330" s="276">
        <v>161.19999999999999</v>
      </c>
      <c r="L330" s="276">
        <v>157.05000000000001</v>
      </c>
      <c r="M330" s="276">
        <v>101.90212</v>
      </c>
    </row>
    <row r="331" spans="1:13">
      <c r="A331" s="267">
        <v>323</v>
      </c>
      <c r="B331" s="276" t="s">
        <v>471</v>
      </c>
      <c r="C331" s="277">
        <v>650.15</v>
      </c>
      <c r="D331" s="278">
        <v>648.81666666666672</v>
      </c>
      <c r="E331" s="278">
        <v>643.63333333333344</v>
      </c>
      <c r="F331" s="278">
        <v>637.11666666666667</v>
      </c>
      <c r="G331" s="278">
        <v>631.93333333333339</v>
      </c>
      <c r="H331" s="278">
        <v>655.33333333333348</v>
      </c>
      <c r="I331" s="278">
        <v>660.51666666666665</v>
      </c>
      <c r="J331" s="278">
        <v>667.03333333333353</v>
      </c>
      <c r="K331" s="276">
        <v>654</v>
      </c>
      <c r="L331" s="276">
        <v>642.29999999999995</v>
      </c>
      <c r="M331" s="276">
        <v>1.27661</v>
      </c>
    </row>
    <row r="332" spans="1:13">
      <c r="A332" s="267">
        <v>324</v>
      </c>
      <c r="B332" s="276" t="s">
        <v>268</v>
      </c>
      <c r="C332" s="277">
        <v>1315.95</v>
      </c>
      <c r="D332" s="278">
        <v>1318.3999999999999</v>
      </c>
      <c r="E332" s="278">
        <v>1307.0999999999997</v>
      </c>
      <c r="F332" s="278">
        <v>1298.2499999999998</v>
      </c>
      <c r="G332" s="278">
        <v>1286.9499999999996</v>
      </c>
      <c r="H332" s="278">
        <v>1327.2499999999998</v>
      </c>
      <c r="I332" s="278">
        <v>1338.55</v>
      </c>
      <c r="J332" s="278">
        <v>1347.3999999999999</v>
      </c>
      <c r="K332" s="276">
        <v>1329.7</v>
      </c>
      <c r="L332" s="276">
        <v>1309.55</v>
      </c>
      <c r="M332" s="276">
        <v>3.6373500000000001</v>
      </c>
    </row>
    <row r="333" spans="1:13">
      <c r="A333" s="267">
        <v>325</v>
      </c>
      <c r="B333" s="276" t="s">
        <v>148</v>
      </c>
      <c r="C333" s="277">
        <v>78371.3</v>
      </c>
      <c r="D333" s="278">
        <v>78657.383333333346</v>
      </c>
      <c r="E333" s="278">
        <v>77713.966666666689</v>
      </c>
      <c r="F333" s="278">
        <v>77056.633333333346</v>
      </c>
      <c r="G333" s="278">
        <v>76113.216666666689</v>
      </c>
      <c r="H333" s="278">
        <v>79314.716666666689</v>
      </c>
      <c r="I333" s="278">
        <v>80258.133333333346</v>
      </c>
      <c r="J333" s="278">
        <v>80915.466666666689</v>
      </c>
      <c r="K333" s="276">
        <v>79600.800000000003</v>
      </c>
      <c r="L333" s="276">
        <v>78000.05</v>
      </c>
      <c r="M333" s="276">
        <v>0.18683</v>
      </c>
    </row>
    <row r="334" spans="1:13">
      <c r="A334" s="267">
        <v>326</v>
      </c>
      <c r="B334" s="276" t="s">
        <v>267</v>
      </c>
      <c r="C334" s="277">
        <v>34.9</v>
      </c>
      <c r="D334" s="278">
        <v>35.333333333333336</v>
      </c>
      <c r="E334" s="278">
        <v>34.31666666666667</v>
      </c>
      <c r="F334" s="278">
        <v>33.733333333333334</v>
      </c>
      <c r="G334" s="278">
        <v>32.716666666666669</v>
      </c>
      <c r="H334" s="278">
        <v>35.916666666666671</v>
      </c>
      <c r="I334" s="278">
        <v>36.933333333333337</v>
      </c>
      <c r="J334" s="278">
        <v>37.516666666666673</v>
      </c>
      <c r="K334" s="276">
        <v>36.35</v>
      </c>
      <c r="L334" s="276">
        <v>34.75</v>
      </c>
      <c r="M334" s="276">
        <v>34.40352</v>
      </c>
    </row>
    <row r="335" spans="1:13">
      <c r="A335" s="267">
        <v>327</v>
      </c>
      <c r="B335" s="276" t="s">
        <v>149</v>
      </c>
      <c r="C335" s="277">
        <v>1190.45</v>
      </c>
      <c r="D335" s="278">
        <v>1193.05</v>
      </c>
      <c r="E335" s="278">
        <v>1182.3999999999999</v>
      </c>
      <c r="F335" s="278">
        <v>1174.3499999999999</v>
      </c>
      <c r="G335" s="278">
        <v>1163.6999999999998</v>
      </c>
      <c r="H335" s="278">
        <v>1201.0999999999999</v>
      </c>
      <c r="I335" s="278">
        <v>1211.75</v>
      </c>
      <c r="J335" s="278">
        <v>1219.8</v>
      </c>
      <c r="K335" s="276">
        <v>1203.7</v>
      </c>
      <c r="L335" s="276">
        <v>1185</v>
      </c>
      <c r="M335" s="276">
        <v>13.58506</v>
      </c>
    </row>
    <row r="336" spans="1:13">
      <c r="A336" s="267">
        <v>328</v>
      </c>
      <c r="B336" s="276" t="s">
        <v>3161</v>
      </c>
      <c r="C336" s="277">
        <v>301.95</v>
      </c>
      <c r="D336" s="278">
        <v>302.84999999999997</v>
      </c>
      <c r="E336" s="278">
        <v>298.79999999999995</v>
      </c>
      <c r="F336" s="278">
        <v>295.64999999999998</v>
      </c>
      <c r="G336" s="278">
        <v>291.59999999999997</v>
      </c>
      <c r="H336" s="278">
        <v>305.99999999999994</v>
      </c>
      <c r="I336" s="278">
        <v>310.05</v>
      </c>
      <c r="J336" s="278">
        <v>313.19999999999993</v>
      </c>
      <c r="K336" s="276">
        <v>306.89999999999998</v>
      </c>
      <c r="L336" s="276">
        <v>299.7</v>
      </c>
      <c r="M336" s="276">
        <v>11.98817</v>
      </c>
    </row>
    <row r="337" spans="1:13">
      <c r="A337" s="267">
        <v>329</v>
      </c>
      <c r="B337" s="276" t="s">
        <v>269</v>
      </c>
      <c r="C337" s="277">
        <v>971.25</v>
      </c>
      <c r="D337" s="278">
        <v>970.65</v>
      </c>
      <c r="E337" s="278">
        <v>958.69999999999993</v>
      </c>
      <c r="F337" s="278">
        <v>946.15</v>
      </c>
      <c r="G337" s="278">
        <v>934.19999999999993</v>
      </c>
      <c r="H337" s="278">
        <v>983.19999999999993</v>
      </c>
      <c r="I337" s="278">
        <v>995.15</v>
      </c>
      <c r="J337" s="278">
        <v>1007.6999999999999</v>
      </c>
      <c r="K337" s="276">
        <v>982.6</v>
      </c>
      <c r="L337" s="276">
        <v>958.1</v>
      </c>
      <c r="M337" s="276">
        <v>4.4217500000000003</v>
      </c>
    </row>
    <row r="338" spans="1:13">
      <c r="A338" s="267">
        <v>330</v>
      </c>
      <c r="B338" s="276" t="s">
        <v>150</v>
      </c>
      <c r="C338" s="277">
        <v>42.1</v>
      </c>
      <c r="D338" s="278">
        <v>42.400000000000006</v>
      </c>
      <c r="E338" s="278">
        <v>41.600000000000009</v>
      </c>
      <c r="F338" s="278">
        <v>41.1</v>
      </c>
      <c r="G338" s="278">
        <v>40.300000000000004</v>
      </c>
      <c r="H338" s="278">
        <v>42.900000000000013</v>
      </c>
      <c r="I338" s="278">
        <v>43.70000000000001</v>
      </c>
      <c r="J338" s="278">
        <v>44.200000000000017</v>
      </c>
      <c r="K338" s="276">
        <v>43.2</v>
      </c>
      <c r="L338" s="276">
        <v>41.9</v>
      </c>
      <c r="M338" s="276">
        <v>151.39743000000001</v>
      </c>
    </row>
    <row r="339" spans="1:13">
      <c r="A339" s="267">
        <v>331</v>
      </c>
      <c r="B339" s="276" t="s">
        <v>261</v>
      </c>
      <c r="C339" s="277">
        <v>4383.3500000000004</v>
      </c>
      <c r="D339" s="278">
        <v>4369.7833333333338</v>
      </c>
      <c r="E339" s="278">
        <v>4302.5666666666675</v>
      </c>
      <c r="F339" s="278">
        <v>4221.7833333333338</v>
      </c>
      <c r="G339" s="278">
        <v>4154.5666666666675</v>
      </c>
      <c r="H339" s="278">
        <v>4450.5666666666675</v>
      </c>
      <c r="I339" s="278">
        <v>4517.7833333333328</v>
      </c>
      <c r="J339" s="278">
        <v>4598.5666666666675</v>
      </c>
      <c r="K339" s="276">
        <v>4437</v>
      </c>
      <c r="L339" s="276">
        <v>4289</v>
      </c>
      <c r="M339" s="276">
        <v>6.1806599999999996</v>
      </c>
    </row>
    <row r="340" spans="1:13">
      <c r="A340" s="267">
        <v>332</v>
      </c>
      <c r="B340" s="276" t="s">
        <v>478</v>
      </c>
      <c r="C340" s="277">
        <v>2550.1</v>
      </c>
      <c r="D340" s="278">
        <v>2556.4</v>
      </c>
      <c r="E340" s="278">
        <v>2528.7000000000003</v>
      </c>
      <c r="F340" s="278">
        <v>2507.3000000000002</v>
      </c>
      <c r="G340" s="278">
        <v>2479.6000000000004</v>
      </c>
      <c r="H340" s="278">
        <v>2577.8000000000002</v>
      </c>
      <c r="I340" s="278">
        <v>2605.5</v>
      </c>
      <c r="J340" s="278">
        <v>2626.9</v>
      </c>
      <c r="K340" s="276">
        <v>2584.1</v>
      </c>
      <c r="L340" s="276">
        <v>2535</v>
      </c>
      <c r="M340" s="276">
        <v>0.67881000000000002</v>
      </c>
    </row>
    <row r="341" spans="1:13">
      <c r="A341" s="267">
        <v>333</v>
      </c>
      <c r="B341" s="276" t="s">
        <v>151</v>
      </c>
      <c r="C341" s="277">
        <v>28.75</v>
      </c>
      <c r="D341" s="278">
        <v>28.983333333333334</v>
      </c>
      <c r="E341" s="278">
        <v>28.366666666666667</v>
      </c>
      <c r="F341" s="278">
        <v>27.983333333333334</v>
      </c>
      <c r="G341" s="278">
        <v>27.366666666666667</v>
      </c>
      <c r="H341" s="278">
        <v>29.366666666666667</v>
      </c>
      <c r="I341" s="278">
        <v>29.983333333333334</v>
      </c>
      <c r="J341" s="278">
        <v>30.366666666666667</v>
      </c>
      <c r="K341" s="276">
        <v>29.6</v>
      </c>
      <c r="L341" s="276">
        <v>28.6</v>
      </c>
      <c r="M341" s="276">
        <v>104.52664</v>
      </c>
    </row>
    <row r="342" spans="1:13">
      <c r="A342" s="267">
        <v>334</v>
      </c>
      <c r="B342" s="276" t="s">
        <v>477</v>
      </c>
      <c r="C342" s="277">
        <v>56.25</v>
      </c>
      <c r="D342" s="278">
        <v>56.433333333333337</v>
      </c>
      <c r="E342" s="278">
        <v>55.816666666666677</v>
      </c>
      <c r="F342" s="278">
        <v>55.38333333333334</v>
      </c>
      <c r="G342" s="278">
        <v>54.76666666666668</v>
      </c>
      <c r="H342" s="278">
        <v>56.866666666666674</v>
      </c>
      <c r="I342" s="278">
        <v>57.483333333333334</v>
      </c>
      <c r="J342" s="278">
        <v>57.916666666666671</v>
      </c>
      <c r="K342" s="276">
        <v>57.05</v>
      </c>
      <c r="L342" s="276">
        <v>56</v>
      </c>
      <c r="M342" s="276">
        <v>7.9705199999999996</v>
      </c>
    </row>
    <row r="343" spans="1:13">
      <c r="A343" s="267">
        <v>335</v>
      </c>
      <c r="B343" s="276" t="s">
        <v>152</v>
      </c>
      <c r="C343" s="277">
        <v>57.5</v>
      </c>
      <c r="D343" s="278">
        <v>58.199999999999996</v>
      </c>
      <c r="E343" s="278">
        <v>56.29999999999999</v>
      </c>
      <c r="F343" s="278">
        <v>55.099999999999994</v>
      </c>
      <c r="G343" s="278">
        <v>53.199999999999989</v>
      </c>
      <c r="H343" s="278">
        <v>59.399999999999991</v>
      </c>
      <c r="I343" s="278">
        <v>61.3</v>
      </c>
      <c r="J343" s="278">
        <v>62.499999999999993</v>
      </c>
      <c r="K343" s="276">
        <v>60.1</v>
      </c>
      <c r="L343" s="276">
        <v>57</v>
      </c>
      <c r="M343" s="276">
        <v>183.45765</v>
      </c>
    </row>
    <row r="344" spans="1:13">
      <c r="A344" s="267">
        <v>336</v>
      </c>
      <c r="B344" s="276" t="s">
        <v>473</v>
      </c>
      <c r="C344" s="277">
        <v>552.70000000000005</v>
      </c>
      <c r="D344" s="278">
        <v>552.20000000000005</v>
      </c>
      <c r="E344" s="278">
        <v>546.20000000000005</v>
      </c>
      <c r="F344" s="278">
        <v>539.70000000000005</v>
      </c>
      <c r="G344" s="278">
        <v>533.70000000000005</v>
      </c>
      <c r="H344" s="278">
        <v>558.70000000000005</v>
      </c>
      <c r="I344" s="278">
        <v>564.70000000000005</v>
      </c>
      <c r="J344" s="278">
        <v>571.20000000000005</v>
      </c>
      <c r="K344" s="276">
        <v>558.20000000000005</v>
      </c>
      <c r="L344" s="276">
        <v>545.70000000000005</v>
      </c>
      <c r="M344" s="276">
        <v>1.2649600000000001</v>
      </c>
    </row>
    <row r="345" spans="1:13">
      <c r="A345" s="267">
        <v>337</v>
      </c>
      <c r="B345" s="276" t="s">
        <v>153</v>
      </c>
      <c r="C345" s="277">
        <v>17569.150000000001</v>
      </c>
      <c r="D345" s="278">
        <v>17564.000000000004</v>
      </c>
      <c r="E345" s="278">
        <v>17486.300000000007</v>
      </c>
      <c r="F345" s="278">
        <v>17403.450000000004</v>
      </c>
      <c r="G345" s="278">
        <v>17325.750000000007</v>
      </c>
      <c r="H345" s="278">
        <v>17646.850000000006</v>
      </c>
      <c r="I345" s="278">
        <v>17724.550000000003</v>
      </c>
      <c r="J345" s="278">
        <v>17807.400000000005</v>
      </c>
      <c r="K345" s="276">
        <v>17641.7</v>
      </c>
      <c r="L345" s="276">
        <v>17481.150000000001</v>
      </c>
      <c r="M345" s="276">
        <v>0.89502999999999999</v>
      </c>
    </row>
    <row r="346" spans="1:13">
      <c r="A346" s="267">
        <v>338</v>
      </c>
      <c r="B346" s="276" t="s">
        <v>476</v>
      </c>
      <c r="C346" s="277">
        <v>36.950000000000003</v>
      </c>
      <c r="D346" s="278">
        <v>37.1</v>
      </c>
      <c r="E346" s="278">
        <v>36.650000000000006</v>
      </c>
      <c r="F346" s="278">
        <v>36.35</v>
      </c>
      <c r="G346" s="278">
        <v>35.900000000000006</v>
      </c>
      <c r="H346" s="278">
        <v>37.400000000000006</v>
      </c>
      <c r="I346" s="278">
        <v>37.850000000000009</v>
      </c>
      <c r="J346" s="278">
        <v>38.150000000000006</v>
      </c>
      <c r="K346" s="276">
        <v>37.549999999999997</v>
      </c>
      <c r="L346" s="276">
        <v>36.799999999999997</v>
      </c>
      <c r="M346" s="276">
        <v>6.2962600000000002</v>
      </c>
    </row>
    <row r="347" spans="1:13">
      <c r="A347" s="267">
        <v>339</v>
      </c>
      <c r="B347" s="276" t="s">
        <v>475</v>
      </c>
      <c r="C347" s="277">
        <v>380.5</v>
      </c>
      <c r="D347" s="278">
        <v>379.01666666666665</v>
      </c>
      <c r="E347" s="278">
        <v>374.0333333333333</v>
      </c>
      <c r="F347" s="278">
        <v>367.56666666666666</v>
      </c>
      <c r="G347" s="278">
        <v>362.58333333333331</v>
      </c>
      <c r="H347" s="278">
        <v>385.48333333333329</v>
      </c>
      <c r="I347" s="278">
        <v>390.46666666666664</v>
      </c>
      <c r="J347" s="278">
        <v>396.93333333333328</v>
      </c>
      <c r="K347" s="276">
        <v>384</v>
      </c>
      <c r="L347" s="276">
        <v>372.55</v>
      </c>
      <c r="M347" s="276">
        <v>0.95059000000000005</v>
      </c>
    </row>
    <row r="348" spans="1:13">
      <c r="A348" s="267">
        <v>340</v>
      </c>
      <c r="B348" s="276" t="s">
        <v>270</v>
      </c>
      <c r="C348" s="277">
        <v>22.35</v>
      </c>
      <c r="D348" s="278">
        <v>22.416666666666668</v>
      </c>
      <c r="E348" s="278">
        <v>22.183333333333337</v>
      </c>
      <c r="F348" s="278">
        <v>22.016666666666669</v>
      </c>
      <c r="G348" s="278">
        <v>21.783333333333339</v>
      </c>
      <c r="H348" s="278">
        <v>22.583333333333336</v>
      </c>
      <c r="I348" s="278">
        <v>22.816666666666663</v>
      </c>
      <c r="J348" s="278">
        <v>22.983333333333334</v>
      </c>
      <c r="K348" s="276">
        <v>22.65</v>
      </c>
      <c r="L348" s="276">
        <v>22.25</v>
      </c>
      <c r="M348" s="276">
        <v>49.780290000000001</v>
      </c>
    </row>
    <row r="349" spans="1:13">
      <c r="A349" s="267">
        <v>341</v>
      </c>
      <c r="B349" s="276" t="s">
        <v>283</v>
      </c>
      <c r="C349" s="277">
        <v>126.95</v>
      </c>
      <c r="D349" s="278">
        <v>125.76666666666667</v>
      </c>
      <c r="E349" s="278">
        <v>122.73333333333332</v>
      </c>
      <c r="F349" s="278">
        <v>118.51666666666665</v>
      </c>
      <c r="G349" s="278">
        <v>115.48333333333331</v>
      </c>
      <c r="H349" s="278">
        <v>129.98333333333335</v>
      </c>
      <c r="I349" s="278">
        <v>133.01666666666665</v>
      </c>
      <c r="J349" s="278">
        <v>137.23333333333335</v>
      </c>
      <c r="K349" s="276">
        <v>128.80000000000001</v>
      </c>
      <c r="L349" s="276">
        <v>121.55</v>
      </c>
      <c r="M349" s="276">
        <v>26.085229999999999</v>
      </c>
    </row>
    <row r="350" spans="1:13">
      <c r="A350" s="267">
        <v>342</v>
      </c>
      <c r="B350" s="276" t="s">
        <v>479</v>
      </c>
      <c r="C350" s="277">
        <v>1423.6</v>
      </c>
      <c r="D350" s="278">
        <v>1421.6833333333334</v>
      </c>
      <c r="E350" s="278">
        <v>1408.9166666666667</v>
      </c>
      <c r="F350" s="278">
        <v>1394.2333333333333</v>
      </c>
      <c r="G350" s="278">
        <v>1381.4666666666667</v>
      </c>
      <c r="H350" s="278">
        <v>1436.3666666666668</v>
      </c>
      <c r="I350" s="278">
        <v>1449.1333333333332</v>
      </c>
      <c r="J350" s="278">
        <v>1463.8166666666668</v>
      </c>
      <c r="K350" s="276">
        <v>1434.45</v>
      </c>
      <c r="L350" s="276">
        <v>1407</v>
      </c>
      <c r="M350" s="276">
        <v>0.11067</v>
      </c>
    </row>
    <row r="351" spans="1:13">
      <c r="A351" s="267">
        <v>343</v>
      </c>
      <c r="B351" s="276" t="s">
        <v>474</v>
      </c>
      <c r="C351" s="277">
        <v>54.4</v>
      </c>
      <c r="D351" s="278">
        <v>54.683333333333337</v>
      </c>
      <c r="E351" s="278">
        <v>53.716666666666676</v>
      </c>
      <c r="F351" s="278">
        <v>53.033333333333339</v>
      </c>
      <c r="G351" s="278">
        <v>52.066666666666677</v>
      </c>
      <c r="H351" s="278">
        <v>55.366666666666674</v>
      </c>
      <c r="I351" s="278">
        <v>56.333333333333343</v>
      </c>
      <c r="J351" s="278">
        <v>57.016666666666673</v>
      </c>
      <c r="K351" s="276">
        <v>55.65</v>
      </c>
      <c r="L351" s="276">
        <v>54</v>
      </c>
      <c r="M351" s="276">
        <v>10.13115</v>
      </c>
    </row>
    <row r="352" spans="1:13">
      <c r="A352" s="267">
        <v>344</v>
      </c>
      <c r="B352" s="276" t="s">
        <v>155</v>
      </c>
      <c r="C352" s="277">
        <v>107.05</v>
      </c>
      <c r="D352" s="278">
        <v>107.73333333333333</v>
      </c>
      <c r="E352" s="278">
        <v>106.11666666666667</v>
      </c>
      <c r="F352" s="278">
        <v>105.18333333333334</v>
      </c>
      <c r="G352" s="278">
        <v>103.56666666666668</v>
      </c>
      <c r="H352" s="278">
        <v>108.66666666666667</v>
      </c>
      <c r="I352" s="278">
        <v>110.28333333333332</v>
      </c>
      <c r="J352" s="278">
        <v>111.21666666666667</v>
      </c>
      <c r="K352" s="276">
        <v>109.35</v>
      </c>
      <c r="L352" s="276">
        <v>106.8</v>
      </c>
      <c r="M352" s="276">
        <v>53.606729999999999</v>
      </c>
    </row>
    <row r="353" spans="1:13">
      <c r="A353" s="267">
        <v>345</v>
      </c>
      <c r="B353" s="276" t="s">
        <v>156</v>
      </c>
      <c r="C353" s="277">
        <v>98.3</v>
      </c>
      <c r="D353" s="278">
        <v>98.7</v>
      </c>
      <c r="E353" s="278">
        <v>97.5</v>
      </c>
      <c r="F353" s="278">
        <v>96.7</v>
      </c>
      <c r="G353" s="278">
        <v>95.5</v>
      </c>
      <c r="H353" s="278">
        <v>99.5</v>
      </c>
      <c r="I353" s="278">
        <v>100.70000000000002</v>
      </c>
      <c r="J353" s="278">
        <v>101.5</v>
      </c>
      <c r="K353" s="276">
        <v>99.9</v>
      </c>
      <c r="L353" s="276">
        <v>97.9</v>
      </c>
      <c r="M353" s="276">
        <v>240.61383000000001</v>
      </c>
    </row>
    <row r="354" spans="1:13">
      <c r="A354" s="267">
        <v>346</v>
      </c>
      <c r="B354" s="276" t="s">
        <v>271</v>
      </c>
      <c r="C354" s="277">
        <v>533.20000000000005</v>
      </c>
      <c r="D354" s="278">
        <v>527.43333333333328</v>
      </c>
      <c r="E354" s="278">
        <v>517.96666666666658</v>
      </c>
      <c r="F354" s="278">
        <v>502.73333333333335</v>
      </c>
      <c r="G354" s="278">
        <v>493.26666666666665</v>
      </c>
      <c r="H354" s="278">
        <v>542.66666666666652</v>
      </c>
      <c r="I354" s="278">
        <v>552.13333333333321</v>
      </c>
      <c r="J354" s="278">
        <v>567.36666666666645</v>
      </c>
      <c r="K354" s="276">
        <v>536.9</v>
      </c>
      <c r="L354" s="276">
        <v>512.20000000000005</v>
      </c>
      <c r="M354" s="276">
        <v>5.7202900000000003</v>
      </c>
    </row>
    <row r="355" spans="1:13">
      <c r="A355" s="267">
        <v>347</v>
      </c>
      <c r="B355" s="276" t="s">
        <v>272</v>
      </c>
      <c r="C355" s="277">
        <v>3159.1</v>
      </c>
      <c r="D355" s="278">
        <v>3159.0166666666664</v>
      </c>
      <c r="E355" s="278">
        <v>3127.9833333333327</v>
      </c>
      <c r="F355" s="278">
        <v>3096.8666666666663</v>
      </c>
      <c r="G355" s="278">
        <v>3065.8333333333326</v>
      </c>
      <c r="H355" s="278">
        <v>3190.1333333333328</v>
      </c>
      <c r="I355" s="278">
        <v>3221.1666666666665</v>
      </c>
      <c r="J355" s="278">
        <v>3252.2833333333328</v>
      </c>
      <c r="K355" s="276">
        <v>3190.05</v>
      </c>
      <c r="L355" s="276">
        <v>3127.9</v>
      </c>
      <c r="M355" s="276">
        <v>1.3025100000000001</v>
      </c>
    </row>
    <row r="356" spans="1:13">
      <c r="A356" s="267">
        <v>348</v>
      </c>
      <c r="B356" s="276" t="s">
        <v>157</v>
      </c>
      <c r="C356" s="277">
        <v>104.95</v>
      </c>
      <c r="D356" s="278">
        <v>105.84999999999998</v>
      </c>
      <c r="E356" s="278">
        <v>103.69999999999996</v>
      </c>
      <c r="F356" s="278">
        <v>102.44999999999997</v>
      </c>
      <c r="G356" s="278">
        <v>100.29999999999995</v>
      </c>
      <c r="H356" s="278">
        <v>107.09999999999997</v>
      </c>
      <c r="I356" s="278">
        <v>109.24999999999997</v>
      </c>
      <c r="J356" s="278">
        <v>110.49999999999997</v>
      </c>
      <c r="K356" s="276">
        <v>108</v>
      </c>
      <c r="L356" s="276">
        <v>104.6</v>
      </c>
      <c r="M356" s="276">
        <v>11.48368</v>
      </c>
    </row>
    <row r="357" spans="1:13">
      <c r="A357" s="267">
        <v>349</v>
      </c>
      <c r="B357" s="276" t="s">
        <v>480</v>
      </c>
      <c r="C357" s="277">
        <v>85.9</v>
      </c>
      <c r="D357" s="278">
        <v>84.866666666666674</v>
      </c>
      <c r="E357" s="278">
        <v>82.033333333333346</v>
      </c>
      <c r="F357" s="278">
        <v>78.166666666666671</v>
      </c>
      <c r="G357" s="278">
        <v>75.333333333333343</v>
      </c>
      <c r="H357" s="278">
        <v>88.733333333333348</v>
      </c>
      <c r="I357" s="278">
        <v>91.566666666666663</v>
      </c>
      <c r="J357" s="278">
        <v>95.433333333333351</v>
      </c>
      <c r="K357" s="276">
        <v>87.7</v>
      </c>
      <c r="L357" s="276">
        <v>81</v>
      </c>
      <c r="M357" s="276">
        <v>2.6047099999999999</v>
      </c>
    </row>
    <row r="358" spans="1:13">
      <c r="A358" s="267">
        <v>350</v>
      </c>
      <c r="B358" s="276" t="s">
        <v>158</v>
      </c>
      <c r="C358" s="277">
        <v>91.2</v>
      </c>
      <c r="D358" s="278">
        <v>91.65000000000002</v>
      </c>
      <c r="E358" s="278">
        <v>90.450000000000045</v>
      </c>
      <c r="F358" s="278">
        <v>89.700000000000031</v>
      </c>
      <c r="G358" s="278">
        <v>88.500000000000057</v>
      </c>
      <c r="H358" s="278">
        <v>92.400000000000034</v>
      </c>
      <c r="I358" s="278">
        <v>93.6</v>
      </c>
      <c r="J358" s="278">
        <v>94.350000000000023</v>
      </c>
      <c r="K358" s="276">
        <v>92.85</v>
      </c>
      <c r="L358" s="276">
        <v>90.9</v>
      </c>
      <c r="M358" s="276">
        <v>257.63702000000001</v>
      </c>
    </row>
    <row r="359" spans="1:13">
      <c r="A359" s="267">
        <v>351</v>
      </c>
      <c r="B359" s="276" t="s">
        <v>481</v>
      </c>
      <c r="C359" s="277">
        <v>80.05</v>
      </c>
      <c r="D359" s="278">
        <v>80.266666666666666</v>
      </c>
      <c r="E359" s="278">
        <v>78.283333333333331</v>
      </c>
      <c r="F359" s="278">
        <v>76.516666666666666</v>
      </c>
      <c r="G359" s="278">
        <v>74.533333333333331</v>
      </c>
      <c r="H359" s="278">
        <v>82.033333333333331</v>
      </c>
      <c r="I359" s="278">
        <v>84.016666666666652</v>
      </c>
      <c r="J359" s="278">
        <v>85.783333333333331</v>
      </c>
      <c r="K359" s="276">
        <v>82.25</v>
      </c>
      <c r="L359" s="276">
        <v>78.5</v>
      </c>
      <c r="M359" s="276">
        <v>7.5305099999999996</v>
      </c>
    </row>
    <row r="360" spans="1:13">
      <c r="A360" s="267">
        <v>352</v>
      </c>
      <c r="B360" s="276" t="s">
        <v>482</v>
      </c>
      <c r="C360" s="277">
        <v>219.85</v>
      </c>
      <c r="D360" s="278">
        <v>221.39999999999998</v>
      </c>
      <c r="E360" s="278">
        <v>216.84999999999997</v>
      </c>
      <c r="F360" s="278">
        <v>213.85</v>
      </c>
      <c r="G360" s="278">
        <v>209.29999999999998</v>
      </c>
      <c r="H360" s="278">
        <v>224.39999999999995</v>
      </c>
      <c r="I360" s="278">
        <v>228.94999999999996</v>
      </c>
      <c r="J360" s="278">
        <v>231.94999999999993</v>
      </c>
      <c r="K360" s="276">
        <v>225.95</v>
      </c>
      <c r="L360" s="276">
        <v>218.4</v>
      </c>
      <c r="M360" s="276">
        <v>4.3661000000000003</v>
      </c>
    </row>
    <row r="361" spans="1:13">
      <c r="A361" s="267">
        <v>353</v>
      </c>
      <c r="B361" s="276" t="s">
        <v>483</v>
      </c>
      <c r="C361" s="277">
        <v>225.35</v>
      </c>
      <c r="D361" s="278">
        <v>225.58333333333334</v>
      </c>
      <c r="E361" s="278">
        <v>222.2166666666667</v>
      </c>
      <c r="F361" s="278">
        <v>219.08333333333334</v>
      </c>
      <c r="G361" s="278">
        <v>215.7166666666667</v>
      </c>
      <c r="H361" s="278">
        <v>228.7166666666667</v>
      </c>
      <c r="I361" s="278">
        <v>232.08333333333331</v>
      </c>
      <c r="J361" s="278">
        <v>235.2166666666667</v>
      </c>
      <c r="K361" s="276">
        <v>228.95</v>
      </c>
      <c r="L361" s="276">
        <v>222.45</v>
      </c>
      <c r="M361" s="276">
        <v>0.55774000000000001</v>
      </c>
    </row>
    <row r="362" spans="1:13">
      <c r="A362" s="267">
        <v>354</v>
      </c>
      <c r="B362" s="276" t="s">
        <v>159</v>
      </c>
      <c r="C362" s="277">
        <v>24278.2</v>
      </c>
      <c r="D362" s="278">
        <v>24299.483333333334</v>
      </c>
      <c r="E362" s="278">
        <v>24098.966666666667</v>
      </c>
      <c r="F362" s="278">
        <v>23919.733333333334</v>
      </c>
      <c r="G362" s="278">
        <v>23719.216666666667</v>
      </c>
      <c r="H362" s="278">
        <v>24478.716666666667</v>
      </c>
      <c r="I362" s="278">
        <v>24679.233333333337</v>
      </c>
      <c r="J362" s="278">
        <v>24858.466666666667</v>
      </c>
      <c r="K362" s="276">
        <v>24500</v>
      </c>
      <c r="L362" s="276">
        <v>24120.25</v>
      </c>
      <c r="M362" s="276">
        <v>0.31086000000000003</v>
      </c>
    </row>
    <row r="363" spans="1:13">
      <c r="A363" s="267">
        <v>355</v>
      </c>
      <c r="B363" s="276" t="s">
        <v>160</v>
      </c>
      <c r="C363" s="277">
        <v>1466.2</v>
      </c>
      <c r="D363" s="278">
        <v>1473.6833333333332</v>
      </c>
      <c r="E363" s="278">
        <v>1453.6166666666663</v>
      </c>
      <c r="F363" s="278">
        <v>1441.0333333333331</v>
      </c>
      <c r="G363" s="278">
        <v>1420.9666666666662</v>
      </c>
      <c r="H363" s="278">
        <v>1486.2666666666664</v>
      </c>
      <c r="I363" s="278">
        <v>1506.3333333333335</v>
      </c>
      <c r="J363" s="278">
        <v>1518.9166666666665</v>
      </c>
      <c r="K363" s="276">
        <v>1493.75</v>
      </c>
      <c r="L363" s="276">
        <v>1461.1</v>
      </c>
      <c r="M363" s="276">
        <v>8.5867500000000003</v>
      </c>
    </row>
    <row r="364" spans="1:13">
      <c r="A364" s="267">
        <v>356</v>
      </c>
      <c r="B364" s="276" t="s">
        <v>488</v>
      </c>
      <c r="C364" s="277">
        <v>1205.1500000000001</v>
      </c>
      <c r="D364" s="278">
        <v>1200.05</v>
      </c>
      <c r="E364" s="278">
        <v>1190.0999999999999</v>
      </c>
      <c r="F364" s="278">
        <v>1175.05</v>
      </c>
      <c r="G364" s="278">
        <v>1165.0999999999999</v>
      </c>
      <c r="H364" s="278">
        <v>1215.0999999999999</v>
      </c>
      <c r="I364" s="278">
        <v>1225.0500000000002</v>
      </c>
      <c r="J364" s="278">
        <v>1240.0999999999999</v>
      </c>
      <c r="K364" s="276">
        <v>1210</v>
      </c>
      <c r="L364" s="276">
        <v>1185</v>
      </c>
      <c r="M364" s="276">
        <v>1.47438</v>
      </c>
    </row>
    <row r="365" spans="1:13">
      <c r="A365" s="267">
        <v>357</v>
      </c>
      <c r="B365" s="276" t="s">
        <v>161</v>
      </c>
      <c r="C365" s="277">
        <v>257.7</v>
      </c>
      <c r="D365" s="278">
        <v>260.21666666666664</v>
      </c>
      <c r="E365" s="278">
        <v>254.5333333333333</v>
      </c>
      <c r="F365" s="278">
        <v>251.36666666666667</v>
      </c>
      <c r="G365" s="278">
        <v>245.68333333333334</v>
      </c>
      <c r="H365" s="278">
        <v>263.38333333333327</v>
      </c>
      <c r="I365" s="278">
        <v>269.06666666666655</v>
      </c>
      <c r="J365" s="278">
        <v>272.23333333333323</v>
      </c>
      <c r="K365" s="276">
        <v>265.89999999999998</v>
      </c>
      <c r="L365" s="276">
        <v>257.05</v>
      </c>
      <c r="M365" s="276">
        <v>44.24118</v>
      </c>
    </row>
    <row r="366" spans="1:13">
      <c r="A366" s="267">
        <v>358</v>
      </c>
      <c r="B366" s="276" t="s">
        <v>162</v>
      </c>
      <c r="C366" s="277">
        <v>118.4</v>
      </c>
      <c r="D366" s="278">
        <v>119.16666666666667</v>
      </c>
      <c r="E366" s="278">
        <v>115.48333333333335</v>
      </c>
      <c r="F366" s="278">
        <v>112.56666666666668</v>
      </c>
      <c r="G366" s="278">
        <v>108.88333333333335</v>
      </c>
      <c r="H366" s="278">
        <v>122.08333333333334</v>
      </c>
      <c r="I366" s="278">
        <v>125.76666666666665</v>
      </c>
      <c r="J366" s="278">
        <v>128.68333333333334</v>
      </c>
      <c r="K366" s="276">
        <v>122.85</v>
      </c>
      <c r="L366" s="276">
        <v>116.25</v>
      </c>
      <c r="M366" s="276">
        <v>169.76245</v>
      </c>
    </row>
    <row r="367" spans="1:13">
      <c r="A367" s="267">
        <v>359</v>
      </c>
      <c r="B367" s="276" t="s">
        <v>275</v>
      </c>
      <c r="C367" s="277">
        <v>5314.85</v>
      </c>
      <c r="D367" s="278">
        <v>5341.25</v>
      </c>
      <c r="E367" s="278">
        <v>5254.6</v>
      </c>
      <c r="F367" s="278">
        <v>5194.3500000000004</v>
      </c>
      <c r="G367" s="278">
        <v>5107.7000000000007</v>
      </c>
      <c r="H367" s="278">
        <v>5401.5</v>
      </c>
      <c r="I367" s="278">
        <v>5488.15</v>
      </c>
      <c r="J367" s="278">
        <v>5548.4</v>
      </c>
      <c r="K367" s="276">
        <v>5427.9</v>
      </c>
      <c r="L367" s="276">
        <v>5281</v>
      </c>
      <c r="M367" s="276">
        <v>2.5228899999999999</v>
      </c>
    </row>
    <row r="368" spans="1:13">
      <c r="A368" s="267">
        <v>360</v>
      </c>
      <c r="B368" s="276" t="s">
        <v>277</v>
      </c>
      <c r="C368" s="277">
        <v>10901.2</v>
      </c>
      <c r="D368" s="278">
        <v>10921.433333333334</v>
      </c>
      <c r="E368" s="278">
        <v>10849.766666666668</v>
      </c>
      <c r="F368" s="278">
        <v>10798.333333333334</v>
      </c>
      <c r="G368" s="278">
        <v>10726.666666666668</v>
      </c>
      <c r="H368" s="278">
        <v>10972.866666666669</v>
      </c>
      <c r="I368" s="278">
        <v>11044.533333333333</v>
      </c>
      <c r="J368" s="278">
        <v>11095.966666666669</v>
      </c>
      <c r="K368" s="276">
        <v>10993.1</v>
      </c>
      <c r="L368" s="276">
        <v>10870</v>
      </c>
      <c r="M368" s="276">
        <v>4.1050000000000003E-2</v>
      </c>
    </row>
    <row r="369" spans="1:13">
      <c r="A369" s="267">
        <v>361</v>
      </c>
      <c r="B369" s="276" t="s">
        <v>494</v>
      </c>
      <c r="C369" s="277">
        <v>6714.2</v>
      </c>
      <c r="D369" s="278">
        <v>6739.4000000000005</v>
      </c>
      <c r="E369" s="278">
        <v>6653.8000000000011</v>
      </c>
      <c r="F369" s="278">
        <v>6593.4000000000005</v>
      </c>
      <c r="G369" s="278">
        <v>6507.8000000000011</v>
      </c>
      <c r="H369" s="278">
        <v>6799.8000000000011</v>
      </c>
      <c r="I369" s="278">
        <v>6885.4000000000015</v>
      </c>
      <c r="J369" s="278">
        <v>6945.8000000000011</v>
      </c>
      <c r="K369" s="276">
        <v>6825</v>
      </c>
      <c r="L369" s="276">
        <v>6679</v>
      </c>
      <c r="M369" s="276">
        <v>4.6690000000000002E-2</v>
      </c>
    </row>
    <row r="370" spans="1:13">
      <c r="A370" s="267">
        <v>362</v>
      </c>
      <c r="B370" s="276" t="s">
        <v>489</v>
      </c>
      <c r="C370" s="277">
        <v>168.7</v>
      </c>
      <c r="D370" s="278">
        <v>169.91666666666666</v>
      </c>
      <c r="E370" s="278">
        <v>166.88333333333333</v>
      </c>
      <c r="F370" s="278">
        <v>165.06666666666666</v>
      </c>
      <c r="G370" s="278">
        <v>162.03333333333333</v>
      </c>
      <c r="H370" s="278">
        <v>171.73333333333332</v>
      </c>
      <c r="I370" s="278">
        <v>174.76666666666668</v>
      </c>
      <c r="J370" s="278">
        <v>176.58333333333331</v>
      </c>
      <c r="K370" s="276">
        <v>172.95</v>
      </c>
      <c r="L370" s="276">
        <v>168.1</v>
      </c>
      <c r="M370" s="276">
        <v>6.3225699999999998</v>
      </c>
    </row>
    <row r="371" spans="1:13">
      <c r="A371" s="267">
        <v>363</v>
      </c>
      <c r="B371" s="276" t="s">
        <v>490</v>
      </c>
      <c r="C371" s="277">
        <v>759.35</v>
      </c>
      <c r="D371" s="278">
        <v>758.44999999999993</v>
      </c>
      <c r="E371" s="278">
        <v>750.99999999999989</v>
      </c>
      <c r="F371" s="278">
        <v>742.65</v>
      </c>
      <c r="G371" s="278">
        <v>735.19999999999993</v>
      </c>
      <c r="H371" s="278">
        <v>766.79999999999984</v>
      </c>
      <c r="I371" s="278">
        <v>774.24999999999989</v>
      </c>
      <c r="J371" s="278">
        <v>782.5999999999998</v>
      </c>
      <c r="K371" s="276">
        <v>765.9</v>
      </c>
      <c r="L371" s="276">
        <v>750.1</v>
      </c>
      <c r="M371" s="276">
        <v>3.7321</v>
      </c>
    </row>
    <row r="372" spans="1:13">
      <c r="A372" s="267">
        <v>364</v>
      </c>
      <c r="B372" s="276" t="s">
        <v>163</v>
      </c>
      <c r="C372" s="277">
        <v>1620.55</v>
      </c>
      <c r="D372" s="278">
        <v>1621.8666666666668</v>
      </c>
      <c r="E372" s="278">
        <v>1613.7333333333336</v>
      </c>
      <c r="F372" s="278">
        <v>1606.9166666666667</v>
      </c>
      <c r="G372" s="278">
        <v>1598.7833333333335</v>
      </c>
      <c r="H372" s="278">
        <v>1628.6833333333336</v>
      </c>
      <c r="I372" s="278">
        <v>1636.8166666666668</v>
      </c>
      <c r="J372" s="278">
        <v>1643.6333333333337</v>
      </c>
      <c r="K372" s="276">
        <v>1630</v>
      </c>
      <c r="L372" s="276">
        <v>1615.05</v>
      </c>
      <c r="M372" s="276">
        <v>4.1334200000000001</v>
      </c>
    </row>
    <row r="373" spans="1:13">
      <c r="A373" s="267">
        <v>365</v>
      </c>
      <c r="B373" s="276" t="s">
        <v>273</v>
      </c>
      <c r="C373" s="277">
        <v>2329.4</v>
      </c>
      <c r="D373" s="278">
        <v>2345.4500000000003</v>
      </c>
      <c r="E373" s="278">
        <v>2292.9500000000007</v>
      </c>
      <c r="F373" s="278">
        <v>2256.5000000000005</v>
      </c>
      <c r="G373" s="278">
        <v>2204.0000000000009</v>
      </c>
      <c r="H373" s="278">
        <v>2381.9000000000005</v>
      </c>
      <c r="I373" s="278">
        <v>2434.3999999999996</v>
      </c>
      <c r="J373" s="278">
        <v>2470.8500000000004</v>
      </c>
      <c r="K373" s="276">
        <v>2397.9499999999998</v>
      </c>
      <c r="L373" s="276">
        <v>2309</v>
      </c>
      <c r="M373" s="276">
        <v>2.7213599999999998</v>
      </c>
    </row>
    <row r="374" spans="1:13">
      <c r="A374" s="267">
        <v>366</v>
      </c>
      <c r="B374" s="276" t="s">
        <v>164</v>
      </c>
      <c r="C374" s="277">
        <v>39.4</v>
      </c>
      <c r="D374" s="278">
        <v>40.4</v>
      </c>
      <c r="E374" s="278">
        <v>38.15</v>
      </c>
      <c r="F374" s="278">
        <v>36.9</v>
      </c>
      <c r="G374" s="278">
        <v>34.65</v>
      </c>
      <c r="H374" s="278">
        <v>41.65</v>
      </c>
      <c r="I374" s="278">
        <v>43.9</v>
      </c>
      <c r="J374" s="278">
        <v>45.15</v>
      </c>
      <c r="K374" s="276">
        <v>42.65</v>
      </c>
      <c r="L374" s="276">
        <v>39.15</v>
      </c>
      <c r="M374" s="276">
        <v>2169.6130800000001</v>
      </c>
    </row>
    <row r="375" spans="1:13">
      <c r="A375" s="267">
        <v>367</v>
      </c>
      <c r="B375" s="276" t="s">
        <v>274</v>
      </c>
      <c r="C375" s="277">
        <v>377.55</v>
      </c>
      <c r="D375" s="278">
        <v>379.18333333333334</v>
      </c>
      <c r="E375" s="278">
        <v>374.36666666666667</v>
      </c>
      <c r="F375" s="278">
        <v>371.18333333333334</v>
      </c>
      <c r="G375" s="278">
        <v>366.36666666666667</v>
      </c>
      <c r="H375" s="278">
        <v>382.36666666666667</v>
      </c>
      <c r="I375" s="278">
        <v>387.18333333333339</v>
      </c>
      <c r="J375" s="278">
        <v>390.36666666666667</v>
      </c>
      <c r="K375" s="276">
        <v>384</v>
      </c>
      <c r="L375" s="276">
        <v>376</v>
      </c>
      <c r="M375" s="276">
        <v>1.55952</v>
      </c>
    </row>
    <row r="376" spans="1:13">
      <c r="A376" s="267">
        <v>368</v>
      </c>
      <c r="B376" s="276" t="s">
        <v>485</v>
      </c>
      <c r="C376" s="277">
        <v>179.45</v>
      </c>
      <c r="D376" s="278">
        <v>180.43333333333331</v>
      </c>
      <c r="E376" s="278">
        <v>178.01666666666662</v>
      </c>
      <c r="F376" s="278">
        <v>176.58333333333331</v>
      </c>
      <c r="G376" s="278">
        <v>174.16666666666663</v>
      </c>
      <c r="H376" s="278">
        <v>181.86666666666662</v>
      </c>
      <c r="I376" s="278">
        <v>184.2833333333333</v>
      </c>
      <c r="J376" s="278">
        <v>185.71666666666661</v>
      </c>
      <c r="K376" s="276">
        <v>182.85</v>
      </c>
      <c r="L376" s="276">
        <v>179</v>
      </c>
      <c r="M376" s="276">
        <v>1.69909</v>
      </c>
    </row>
    <row r="377" spans="1:13">
      <c r="A377" s="267">
        <v>369</v>
      </c>
      <c r="B377" s="276" t="s">
        <v>491</v>
      </c>
      <c r="C377" s="277">
        <v>1033.95</v>
      </c>
      <c r="D377" s="278">
        <v>1033.3333333333333</v>
      </c>
      <c r="E377" s="278">
        <v>1020.6666666666665</v>
      </c>
      <c r="F377" s="278">
        <v>1007.3833333333332</v>
      </c>
      <c r="G377" s="278">
        <v>994.71666666666647</v>
      </c>
      <c r="H377" s="278">
        <v>1046.6166666666666</v>
      </c>
      <c r="I377" s="278">
        <v>1059.2833333333331</v>
      </c>
      <c r="J377" s="278">
        <v>1072.5666666666666</v>
      </c>
      <c r="K377" s="276">
        <v>1046</v>
      </c>
      <c r="L377" s="276">
        <v>1020.05</v>
      </c>
      <c r="M377" s="276">
        <v>13.42048</v>
      </c>
    </row>
    <row r="378" spans="1:13">
      <c r="A378" s="267">
        <v>370</v>
      </c>
      <c r="B378" s="276" t="s">
        <v>2223</v>
      </c>
      <c r="C378" s="277">
        <v>523.85</v>
      </c>
      <c r="D378" s="278">
        <v>522.95000000000005</v>
      </c>
      <c r="E378" s="278">
        <v>512.10000000000014</v>
      </c>
      <c r="F378" s="278">
        <v>500.35000000000008</v>
      </c>
      <c r="G378" s="278">
        <v>489.50000000000017</v>
      </c>
      <c r="H378" s="278">
        <v>534.70000000000005</v>
      </c>
      <c r="I378" s="278">
        <v>545.54999999999995</v>
      </c>
      <c r="J378" s="278">
        <v>557.30000000000007</v>
      </c>
      <c r="K378" s="276">
        <v>533.79999999999995</v>
      </c>
      <c r="L378" s="276">
        <v>511.2</v>
      </c>
      <c r="M378" s="276">
        <v>4.6046100000000001</v>
      </c>
    </row>
    <row r="379" spans="1:13">
      <c r="A379" s="267">
        <v>371</v>
      </c>
      <c r="B379" s="276" t="s">
        <v>165</v>
      </c>
      <c r="C379" s="277">
        <v>192.7</v>
      </c>
      <c r="D379" s="278">
        <v>192.85</v>
      </c>
      <c r="E379" s="278">
        <v>190.95</v>
      </c>
      <c r="F379" s="278">
        <v>189.2</v>
      </c>
      <c r="G379" s="278">
        <v>187.29999999999998</v>
      </c>
      <c r="H379" s="278">
        <v>194.6</v>
      </c>
      <c r="I379" s="278">
        <v>196.50000000000003</v>
      </c>
      <c r="J379" s="278">
        <v>198.25</v>
      </c>
      <c r="K379" s="276">
        <v>194.75</v>
      </c>
      <c r="L379" s="276">
        <v>191.1</v>
      </c>
      <c r="M379" s="276">
        <v>105.19578</v>
      </c>
    </row>
    <row r="380" spans="1:13">
      <c r="A380" s="267">
        <v>372</v>
      </c>
      <c r="B380" s="276" t="s">
        <v>492</v>
      </c>
      <c r="C380" s="277">
        <v>106.55</v>
      </c>
      <c r="D380" s="278">
        <v>105.56666666666666</v>
      </c>
      <c r="E380" s="278">
        <v>99.183333333333323</v>
      </c>
      <c r="F380" s="278">
        <v>91.816666666666663</v>
      </c>
      <c r="G380" s="278">
        <v>85.433333333333323</v>
      </c>
      <c r="H380" s="278">
        <v>112.93333333333332</v>
      </c>
      <c r="I380" s="278">
        <v>119.31666666666665</v>
      </c>
      <c r="J380" s="278">
        <v>126.68333333333332</v>
      </c>
      <c r="K380" s="276">
        <v>111.95</v>
      </c>
      <c r="L380" s="276">
        <v>98.2</v>
      </c>
      <c r="M380" s="276">
        <v>84.043610000000001</v>
      </c>
    </row>
    <row r="381" spans="1:13">
      <c r="A381" s="267">
        <v>373</v>
      </c>
      <c r="B381" s="276" t="s">
        <v>276</v>
      </c>
      <c r="C381" s="277">
        <v>292.60000000000002</v>
      </c>
      <c r="D381" s="278">
        <v>294.2</v>
      </c>
      <c r="E381" s="278">
        <v>288.39999999999998</v>
      </c>
      <c r="F381" s="278">
        <v>284.2</v>
      </c>
      <c r="G381" s="278">
        <v>278.39999999999998</v>
      </c>
      <c r="H381" s="278">
        <v>298.39999999999998</v>
      </c>
      <c r="I381" s="278">
        <v>304.20000000000005</v>
      </c>
      <c r="J381" s="278">
        <v>308.39999999999998</v>
      </c>
      <c r="K381" s="276">
        <v>300</v>
      </c>
      <c r="L381" s="276">
        <v>290</v>
      </c>
      <c r="M381" s="276">
        <v>8.1551600000000004</v>
      </c>
    </row>
    <row r="382" spans="1:13">
      <c r="A382" s="267">
        <v>374</v>
      </c>
      <c r="B382" s="276" t="s">
        <v>493</v>
      </c>
      <c r="C382" s="277">
        <v>88.6</v>
      </c>
      <c r="D382" s="278">
        <v>89.416666666666671</v>
      </c>
      <c r="E382" s="278">
        <v>87.233333333333348</v>
      </c>
      <c r="F382" s="278">
        <v>85.866666666666674</v>
      </c>
      <c r="G382" s="278">
        <v>83.683333333333351</v>
      </c>
      <c r="H382" s="278">
        <v>90.783333333333346</v>
      </c>
      <c r="I382" s="278">
        <v>92.966666666666654</v>
      </c>
      <c r="J382" s="278">
        <v>94.333333333333343</v>
      </c>
      <c r="K382" s="276">
        <v>91.6</v>
      </c>
      <c r="L382" s="276">
        <v>88.05</v>
      </c>
      <c r="M382" s="276">
        <v>9.1444899999999993</v>
      </c>
    </row>
    <row r="383" spans="1:13">
      <c r="A383" s="267">
        <v>375</v>
      </c>
      <c r="B383" s="276" t="s">
        <v>486</v>
      </c>
      <c r="C383" s="277">
        <v>61.5</v>
      </c>
      <c r="D383" s="278">
        <v>61.783333333333331</v>
      </c>
      <c r="E383" s="278">
        <v>60.716666666666661</v>
      </c>
      <c r="F383" s="278">
        <v>59.93333333333333</v>
      </c>
      <c r="G383" s="278">
        <v>58.86666666666666</v>
      </c>
      <c r="H383" s="278">
        <v>62.566666666666663</v>
      </c>
      <c r="I383" s="278">
        <v>63.633333333333326</v>
      </c>
      <c r="J383" s="278">
        <v>64.416666666666657</v>
      </c>
      <c r="K383" s="276">
        <v>62.85</v>
      </c>
      <c r="L383" s="276">
        <v>61</v>
      </c>
      <c r="M383" s="276">
        <v>24.746089999999999</v>
      </c>
    </row>
    <row r="384" spans="1:13">
      <c r="A384" s="267">
        <v>376</v>
      </c>
      <c r="B384" s="276" t="s">
        <v>166</v>
      </c>
      <c r="C384" s="277">
        <v>1488.1</v>
      </c>
      <c r="D384" s="278">
        <v>1461.3666666666668</v>
      </c>
      <c r="E384" s="278">
        <v>1417.7333333333336</v>
      </c>
      <c r="F384" s="278">
        <v>1347.3666666666668</v>
      </c>
      <c r="G384" s="278">
        <v>1303.7333333333336</v>
      </c>
      <c r="H384" s="278">
        <v>1531.7333333333336</v>
      </c>
      <c r="I384" s="278">
        <v>1575.3666666666668</v>
      </c>
      <c r="J384" s="278">
        <v>1645.7333333333336</v>
      </c>
      <c r="K384" s="276">
        <v>1505</v>
      </c>
      <c r="L384" s="276">
        <v>1391</v>
      </c>
      <c r="M384" s="276">
        <v>65.498289999999997</v>
      </c>
    </row>
    <row r="385" spans="1:13">
      <c r="A385" s="267">
        <v>377</v>
      </c>
      <c r="B385" s="276" t="s">
        <v>278</v>
      </c>
      <c r="C385" s="277">
        <v>494.1</v>
      </c>
      <c r="D385" s="278">
        <v>494.7833333333333</v>
      </c>
      <c r="E385" s="278">
        <v>486.31666666666661</v>
      </c>
      <c r="F385" s="278">
        <v>478.5333333333333</v>
      </c>
      <c r="G385" s="278">
        <v>470.06666666666661</v>
      </c>
      <c r="H385" s="278">
        <v>502.56666666666661</v>
      </c>
      <c r="I385" s="278">
        <v>511.0333333333333</v>
      </c>
      <c r="J385" s="278">
        <v>518.81666666666661</v>
      </c>
      <c r="K385" s="276">
        <v>503.25</v>
      </c>
      <c r="L385" s="276">
        <v>487</v>
      </c>
      <c r="M385" s="276">
        <v>1.10721</v>
      </c>
    </row>
    <row r="386" spans="1:13">
      <c r="A386" s="267">
        <v>378</v>
      </c>
      <c r="B386" s="276" t="s">
        <v>496</v>
      </c>
      <c r="C386" s="277">
        <v>461.85</v>
      </c>
      <c r="D386" s="278">
        <v>462.84999999999997</v>
      </c>
      <c r="E386" s="278">
        <v>458.04999999999995</v>
      </c>
      <c r="F386" s="278">
        <v>454.25</v>
      </c>
      <c r="G386" s="278">
        <v>449.45</v>
      </c>
      <c r="H386" s="278">
        <v>466.64999999999992</v>
      </c>
      <c r="I386" s="278">
        <v>471.45</v>
      </c>
      <c r="J386" s="278">
        <v>475.24999999999989</v>
      </c>
      <c r="K386" s="276">
        <v>467.65</v>
      </c>
      <c r="L386" s="276">
        <v>459.05</v>
      </c>
      <c r="M386" s="276">
        <v>1.5632900000000001</v>
      </c>
    </row>
    <row r="387" spans="1:13">
      <c r="A387" s="267">
        <v>379</v>
      </c>
      <c r="B387" s="276" t="s">
        <v>498</v>
      </c>
      <c r="C387" s="277">
        <v>136.05000000000001</v>
      </c>
      <c r="D387" s="278">
        <v>136.98333333333335</v>
      </c>
      <c r="E387" s="278">
        <v>133.06666666666669</v>
      </c>
      <c r="F387" s="278">
        <v>130.08333333333334</v>
      </c>
      <c r="G387" s="278">
        <v>126.16666666666669</v>
      </c>
      <c r="H387" s="278">
        <v>139.9666666666667</v>
      </c>
      <c r="I387" s="278">
        <v>143.88333333333333</v>
      </c>
      <c r="J387" s="278">
        <v>146.8666666666667</v>
      </c>
      <c r="K387" s="276">
        <v>140.9</v>
      </c>
      <c r="L387" s="276">
        <v>134</v>
      </c>
      <c r="M387" s="276">
        <v>22.736730000000001</v>
      </c>
    </row>
    <row r="388" spans="1:13">
      <c r="A388" s="267">
        <v>380</v>
      </c>
      <c r="B388" s="276" t="s">
        <v>279</v>
      </c>
      <c r="C388" s="277">
        <v>483.05</v>
      </c>
      <c r="D388" s="278">
        <v>484.63333333333338</v>
      </c>
      <c r="E388" s="278">
        <v>480.16666666666674</v>
      </c>
      <c r="F388" s="278">
        <v>477.28333333333336</v>
      </c>
      <c r="G388" s="278">
        <v>472.81666666666672</v>
      </c>
      <c r="H388" s="278">
        <v>487.51666666666677</v>
      </c>
      <c r="I388" s="278">
        <v>491.98333333333335</v>
      </c>
      <c r="J388" s="278">
        <v>494.86666666666679</v>
      </c>
      <c r="K388" s="276">
        <v>489.1</v>
      </c>
      <c r="L388" s="276">
        <v>481.75</v>
      </c>
      <c r="M388" s="276">
        <v>1.25614</v>
      </c>
    </row>
    <row r="389" spans="1:13">
      <c r="A389" s="267">
        <v>381</v>
      </c>
      <c r="B389" s="276" t="s">
        <v>499</v>
      </c>
      <c r="C389" s="277">
        <v>285.89999999999998</v>
      </c>
      <c r="D389" s="278">
        <v>287.63333333333333</v>
      </c>
      <c r="E389" s="278">
        <v>283.26666666666665</v>
      </c>
      <c r="F389" s="278">
        <v>280.63333333333333</v>
      </c>
      <c r="G389" s="278">
        <v>276.26666666666665</v>
      </c>
      <c r="H389" s="278">
        <v>290.26666666666665</v>
      </c>
      <c r="I389" s="278">
        <v>294.63333333333333</v>
      </c>
      <c r="J389" s="278">
        <v>297.26666666666665</v>
      </c>
      <c r="K389" s="276">
        <v>292</v>
      </c>
      <c r="L389" s="276">
        <v>285</v>
      </c>
      <c r="M389" s="276">
        <v>2.5746699999999998</v>
      </c>
    </row>
    <row r="390" spans="1:13">
      <c r="A390" s="267">
        <v>382</v>
      </c>
      <c r="B390" s="276" t="s">
        <v>167</v>
      </c>
      <c r="C390" s="277">
        <v>870.9</v>
      </c>
      <c r="D390" s="278">
        <v>876.31666666666661</v>
      </c>
      <c r="E390" s="278">
        <v>862.38333333333321</v>
      </c>
      <c r="F390" s="278">
        <v>853.86666666666656</v>
      </c>
      <c r="G390" s="278">
        <v>839.93333333333317</v>
      </c>
      <c r="H390" s="278">
        <v>884.83333333333326</v>
      </c>
      <c r="I390" s="278">
        <v>898.76666666666665</v>
      </c>
      <c r="J390" s="278">
        <v>907.2833333333333</v>
      </c>
      <c r="K390" s="276">
        <v>890.25</v>
      </c>
      <c r="L390" s="276">
        <v>867.8</v>
      </c>
      <c r="M390" s="276">
        <v>6.72628</v>
      </c>
    </row>
    <row r="391" spans="1:13">
      <c r="A391" s="267">
        <v>383</v>
      </c>
      <c r="B391" s="276" t="s">
        <v>501</v>
      </c>
      <c r="C391" s="277">
        <v>1599.95</v>
      </c>
      <c r="D391" s="278">
        <v>1608.3333333333333</v>
      </c>
      <c r="E391" s="278">
        <v>1563.5166666666664</v>
      </c>
      <c r="F391" s="278">
        <v>1527.0833333333333</v>
      </c>
      <c r="G391" s="278">
        <v>1482.2666666666664</v>
      </c>
      <c r="H391" s="278">
        <v>1644.7666666666664</v>
      </c>
      <c r="I391" s="278">
        <v>1689.5833333333335</v>
      </c>
      <c r="J391" s="278">
        <v>1726.0166666666664</v>
      </c>
      <c r="K391" s="276">
        <v>1653.15</v>
      </c>
      <c r="L391" s="276">
        <v>1571.9</v>
      </c>
      <c r="M391" s="276">
        <v>0.20873</v>
      </c>
    </row>
    <row r="392" spans="1:13">
      <c r="A392" s="267">
        <v>384</v>
      </c>
      <c r="B392" s="276" t="s">
        <v>502</v>
      </c>
      <c r="C392" s="277">
        <v>338.15</v>
      </c>
      <c r="D392" s="278">
        <v>339.13333333333333</v>
      </c>
      <c r="E392" s="278">
        <v>335.01666666666665</v>
      </c>
      <c r="F392" s="278">
        <v>331.88333333333333</v>
      </c>
      <c r="G392" s="278">
        <v>327.76666666666665</v>
      </c>
      <c r="H392" s="278">
        <v>342.26666666666665</v>
      </c>
      <c r="I392" s="278">
        <v>346.38333333333333</v>
      </c>
      <c r="J392" s="278">
        <v>349.51666666666665</v>
      </c>
      <c r="K392" s="276">
        <v>343.25</v>
      </c>
      <c r="L392" s="276">
        <v>336</v>
      </c>
      <c r="M392" s="276">
        <v>7.0950100000000003</v>
      </c>
    </row>
    <row r="393" spans="1:13">
      <c r="A393" s="267">
        <v>385</v>
      </c>
      <c r="B393" s="276" t="s">
        <v>168</v>
      </c>
      <c r="C393" s="277">
        <v>236.8</v>
      </c>
      <c r="D393" s="278">
        <v>237.53333333333333</v>
      </c>
      <c r="E393" s="278">
        <v>234.76666666666665</v>
      </c>
      <c r="F393" s="278">
        <v>232.73333333333332</v>
      </c>
      <c r="G393" s="278">
        <v>229.96666666666664</v>
      </c>
      <c r="H393" s="278">
        <v>239.56666666666666</v>
      </c>
      <c r="I393" s="278">
        <v>242.33333333333337</v>
      </c>
      <c r="J393" s="278">
        <v>244.36666666666667</v>
      </c>
      <c r="K393" s="276">
        <v>240.3</v>
      </c>
      <c r="L393" s="276">
        <v>235.5</v>
      </c>
      <c r="M393" s="276">
        <v>114.02930000000001</v>
      </c>
    </row>
    <row r="394" spans="1:13">
      <c r="A394" s="267">
        <v>386</v>
      </c>
      <c r="B394" s="276" t="s">
        <v>500</v>
      </c>
      <c r="C394" s="277">
        <v>51.7</v>
      </c>
      <c r="D394" s="278">
        <v>51.816666666666663</v>
      </c>
      <c r="E394" s="278">
        <v>51.083333333333329</v>
      </c>
      <c r="F394" s="278">
        <v>50.466666666666669</v>
      </c>
      <c r="G394" s="278">
        <v>49.733333333333334</v>
      </c>
      <c r="H394" s="278">
        <v>52.433333333333323</v>
      </c>
      <c r="I394" s="278">
        <v>53.166666666666657</v>
      </c>
      <c r="J394" s="278">
        <v>53.783333333333317</v>
      </c>
      <c r="K394" s="276">
        <v>52.55</v>
      </c>
      <c r="L394" s="276">
        <v>51.2</v>
      </c>
      <c r="M394" s="276">
        <v>23.024100000000001</v>
      </c>
    </row>
    <row r="395" spans="1:13">
      <c r="A395" s="267">
        <v>387</v>
      </c>
      <c r="B395" s="276" t="s">
        <v>169</v>
      </c>
      <c r="C395" s="277">
        <v>135.85</v>
      </c>
      <c r="D395" s="278">
        <v>134.15</v>
      </c>
      <c r="E395" s="278">
        <v>129.95000000000002</v>
      </c>
      <c r="F395" s="278">
        <v>124.05000000000001</v>
      </c>
      <c r="G395" s="278">
        <v>119.85000000000002</v>
      </c>
      <c r="H395" s="278">
        <v>140.05000000000001</v>
      </c>
      <c r="I395" s="278">
        <v>144.25</v>
      </c>
      <c r="J395" s="278">
        <v>150.15</v>
      </c>
      <c r="K395" s="276">
        <v>138.35</v>
      </c>
      <c r="L395" s="276">
        <v>128.25</v>
      </c>
      <c r="M395" s="276">
        <v>202.16157999999999</v>
      </c>
    </row>
    <row r="396" spans="1:13">
      <c r="A396" s="267">
        <v>388</v>
      </c>
      <c r="B396" s="276" t="s">
        <v>503</v>
      </c>
      <c r="C396" s="277">
        <v>132.75</v>
      </c>
      <c r="D396" s="278">
        <v>133.23333333333332</v>
      </c>
      <c r="E396" s="278">
        <v>131.46666666666664</v>
      </c>
      <c r="F396" s="278">
        <v>130.18333333333331</v>
      </c>
      <c r="G396" s="278">
        <v>128.41666666666663</v>
      </c>
      <c r="H396" s="278">
        <v>134.51666666666665</v>
      </c>
      <c r="I396" s="278">
        <v>136.28333333333336</v>
      </c>
      <c r="J396" s="278">
        <v>137.56666666666666</v>
      </c>
      <c r="K396" s="276">
        <v>135</v>
      </c>
      <c r="L396" s="276">
        <v>131.94999999999999</v>
      </c>
      <c r="M396" s="276">
        <v>3.5165199999999999</v>
      </c>
    </row>
    <row r="397" spans="1:13">
      <c r="A397" s="267">
        <v>389</v>
      </c>
      <c r="B397" s="276" t="s">
        <v>504</v>
      </c>
      <c r="C397" s="277">
        <v>722</v>
      </c>
      <c r="D397" s="278">
        <v>722.81666666666661</v>
      </c>
      <c r="E397" s="278">
        <v>718.33333333333326</v>
      </c>
      <c r="F397" s="278">
        <v>714.66666666666663</v>
      </c>
      <c r="G397" s="278">
        <v>710.18333333333328</v>
      </c>
      <c r="H397" s="278">
        <v>726.48333333333323</v>
      </c>
      <c r="I397" s="278">
        <v>730.96666666666658</v>
      </c>
      <c r="J397" s="278">
        <v>734.63333333333321</v>
      </c>
      <c r="K397" s="276">
        <v>727.3</v>
      </c>
      <c r="L397" s="276">
        <v>719.15</v>
      </c>
      <c r="M397" s="276">
        <v>1.1776599999999999</v>
      </c>
    </row>
    <row r="398" spans="1:13">
      <c r="A398" s="267">
        <v>390</v>
      </c>
      <c r="B398" s="276" t="s">
        <v>170</v>
      </c>
      <c r="C398" s="277">
        <v>2026.95</v>
      </c>
      <c r="D398" s="278">
        <v>2020</v>
      </c>
      <c r="E398" s="278">
        <v>2006.2</v>
      </c>
      <c r="F398" s="278">
        <v>1985.45</v>
      </c>
      <c r="G398" s="278">
        <v>1971.65</v>
      </c>
      <c r="H398" s="278">
        <v>2040.75</v>
      </c>
      <c r="I398" s="278">
        <v>2054.5500000000002</v>
      </c>
      <c r="J398" s="278">
        <v>2075.3000000000002</v>
      </c>
      <c r="K398" s="276">
        <v>2033.8</v>
      </c>
      <c r="L398" s="276">
        <v>1999.25</v>
      </c>
      <c r="M398" s="276">
        <v>134.64375000000001</v>
      </c>
    </row>
    <row r="399" spans="1:13">
      <c r="A399" s="267">
        <v>391</v>
      </c>
      <c r="B399" s="276" t="s">
        <v>519</v>
      </c>
      <c r="C399" s="277">
        <v>12.4</v>
      </c>
      <c r="D399" s="278">
        <v>12.066666666666668</v>
      </c>
      <c r="E399" s="278">
        <v>11.533333333333337</v>
      </c>
      <c r="F399" s="278">
        <v>10.666666666666668</v>
      </c>
      <c r="G399" s="278">
        <v>10.133333333333336</v>
      </c>
      <c r="H399" s="278">
        <v>12.933333333333337</v>
      </c>
      <c r="I399" s="278">
        <v>13.466666666666669</v>
      </c>
      <c r="J399" s="278">
        <v>14.333333333333337</v>
      </c>
      <c r="K399" s="276">
        <v>12.6</v>
      </c>
      <c r="L399" s="276">
        <v>11.2</v>
      </c>
      <c r="M399" s="276">
        <v>77.216369999999998</v>
      </c>
    </row>
    <row r="400" spans="1:13">
      <c r="A400" s="267">
        <v>392</v>
      </c>
      <c r="B400" s="276" t="s">
        <v>508</v>
      </c>
      <c r="C400" s="277">
        <v>255.2</v>
      </c>
      <c r="D400" s="278">
        <v>256.45</v>
      </c>
      <c r="E400" s="278">
        <v>251.14999999999998</v>
      </c>
      <c r="F400" s="278">
        <v>247.1</v>
      </c>
      <c r="G400" s="278">
        <v>241.79999999999998</v>
      </c>
      <c r="H400" s="278">
        <v>260.5</v>
      </c>
      <c r="I400" s="278">
        <v>265.80000000000007</v>
      </c>
      <c r="J400" s="278">
        <v>269.84999999999997</v>
      </c>
      <c r="K400" s="276">
        <v>261.75</v>
      </c>
      <c r="L400" s="276">
        <v>252.4</v>
      </c>
      <c r="M400" s="276">
        <v>1.3087899999999999</v>
      </c>
    </row>
    <row r="401" spans="1:13">
      <c r="A401" s="267">
        <v>393</v>
      </c>
      <c r="B401" s="276" t="s">
        <v>495</v>
      </c>
      <c r="C401" s="277">
        <v>270</v>
      </c>
      <c r="D401" s="278">
        <v>268.98333333333329</v>
      </c>
      <c r="E401" s="278">
        <v>266.16666666666657</v>
      </c>
      <c r="F401" s="278">
        <v>262.33333333333326</v>
      </c>
      <c r="G401" s="278">
        <v>259.51666666666654</v>
      </c>
      <c r="H401" s="278">
        <v>272.81666666666661</v>
      </c>
      <c r="I401" s="278">
        <v>275.63333333333333</v>
      </c>
      <c r="J401" s="278">
        <v>279.46666666666664</v>
      </c>
      <c r="K401" s="276">
        <v>271.8</v>
      </c>
      <c r="L401" s="276">
        <v>265.14999999999998</v>
      </c>
      <c r="M401" s="276">
        <v>3.93004</v>
      </c>
    </row>
    <row r="402" spans="1:13">
      <c r="A402" s="267">
        <v>394</v>
      </c>
      <c r="B402" s="276" t="s">
        <v>512</v>
      </c>
      <c r="C402" s="277">
        <v>62.85</v>
      </c>
      <c r="D402" s="278">
        <v>64.45</v>
      </c>
      <c r="E402" s="278">
        <v>60.900000000000006</v>
      </c>
      <c r="F402" s="278">
        <v>58.95</v>
      </c>
      <c r="G402" s="278">
        <v>55.400000000000006</v>
      </c>
      <c r="H402" s="278">
        <v>66.400000000000006</v>
      </c>
      <c r="I402" s="278">
        <v>69.949999999999989</v>
      </c>
      <c r="J402" s="278">
        <v>71.900000000000006</v>
      </c>
      <c r="K402" s="276">
        <v>68</v>
      </c>
      <c r="L402" s="276">
        <v>62.5</v>
      </c>
      <c r="M402" s="276">
        <v>7.2947199999999999</v>
      </c>
    </row>
    <row r="403" spans="1:13">
      <c r="A403" s="267">
        <v>395</v>
      </c>
      <c r="B403" s="276" t="s">
        <v>171</v>
      </c>
      <c r="C403" s="277">
        <v>54.7</v>
      </c>
      <c r="D403" s="278">
        <v>55.166666666666664</v>
      </c>
      <c r="E403" s="278">
        <v>53.983333333333327</v>
      </c>
      <c r="F403" s="278">
        <v>53.266666666666666</v>
      </c>
      <c r="G403" s="278">
        <v>52.083333333333329</v>
      </c>
      <c r="H403" s="278">
        <v>55.883333333333326</v>
      </c>
      <c r="I403" s="278">
        <v>57.066666666666663</v>
      </c>
      <c r="J403" s="278">
        <v>57.783333333333324</v>
      </c>
      <c r="K403" s="276">
        <v>56.35</v>
      </c>
      <c r="L403" s="276">
        <v>54.45</v>
      </c>
      <c r="M403" s="276">
        <v>368.58447000000001</v>
      </c>
    </row>
    <row r="404" spans="1:13">
      <c r="A404" s="267">
        <v>396</v>
      </c>
      <c r="B404" s="276" t="s">
        <v>513</v>
      </c>
      <c r="C404" s="277">
        <v>7983.4</v>
      </c>
      <c r="D404" s="278">
        <v>8011.1333333333341</v>
      </c>
      <c r="E404" s="278">
        <v>7947.2666666666682</v>
      </c>
      <c r="F404" s="278">
        <v>7911.1333333333341</v>
      </c>
      <c r="G404" s="278">
        <v>7847.2666666666682</v>
      </c>
      <c r="H404" s="278">
        <v>8047.2666666666682</v>
      </c>
      <c r="I404" s="278">
        <v>8111.133333333335</v>
      </c>
      <c r="J404" s="278">
        <v>8147.2666666666682</v>
      </c>
      <c r="K404" s="276">
        <v>8075</v>
      </c>
      <c r="L404" s="276">
        <v>7975</v>
      </c>
      <c r="M404" s="276">
        <v>0.44977</v>
      </c>
    </row>
    <row r="405" spans="1:13">
      <c r="A405" s="267">
        <v>397</v>
      </c>
      <c r="B405" s="276" t="s">
        <v>3523</v>
      </c>
      <c r="C405" s="277">
        <v>845.6</v>
      </c>
      <c r="D405" s="278">
        <v>849.5333333333333</v>
      </c>
      <c r="E405" s="278">
        <v>837.06666666666661</v>
      </c>
      <c r="F405" s="278">
        <v>828.5333333333333</v>
      </c>
      <c r="G405" s="278">
        <v>816.06666666666661</v>
      </c>
      <c r="H405" s="278">
        <v>858.06666666666661</v>
      </c>
      <c r="I405" s="278">
        <v>870.5333333333333</v>
      </c>
      <c r="J405" s="278">
        <v>879.06666666666661</v>
      </c>
      <c r="K405" s="276">
        <v>862</v>
      </c>
      <c r="L405" s="276">
        <v>841</v>
      </c>
      <c r="M405" s="276">
        <v>7.0780700000000003</v>
      </c>
    </row>
    <row r="406" spans="1:13">
      <c r="A406" s="267">
        <v>398</v>
      </c>
      <c r="B406" s="276" t="s">
        <v>280</v>
      </c>
      <c r="C406" s="277">
        <v>858</v>
      </c>
      <c r="D406" s="278">
        <v>858.93333333333339</v>
      </c>
      <c r="E406" s="278">
        <v>853.86666666666679</v>
      </c>
      <c r="F406" s="278">
        <v>849.73333333333335</v>
      </c>
      <c r="G406" s="278">
        <v>844.66666666666674</v>
      </c>
      <c r="H406" s="278">
        <v>863.06666666666683</v>
      </c>
      <c r="I406" s="278">
        <v>868.13333333333344</v>
      </c>
      <c r="J406" s="278">
        <v>872.26666666666688</v>
      </c>
      <c r="K406" s="276">
        <v>864</v>
      </c>
      <c r="L406" s="276">
        <v>854.8</v>
      </c>
      <c r="M406" s="276">
        <v>18.137139999999999</v>
      </c>
    </row>
    <row r="407" spans="1:13">
      <c r="A407" s="267">
        <v>399</v>
      </c>
      <c r="B407" s="276" t="s">
        <v>172</v>
      </c>
      <c r="C407" s="277">
        <v>270.35000000000002</v>
      </c>
      <c r="D407" s="278">
        <v>271.48333333333335</v>
      </c>
      <c r="E407" s="278">
        <v>268.06666666666672</v>
      </c>
      <c r="F407" s="278">
        <v>265.78333333333336</v>
      </c>
      <c r="G407" s="278">
        <v>262.36666666666673</v>
      </c>
      <c r="H407" s="278">
        <v>273.76666666666671</v>
      </c>
      <c r="I407" s="278">
        <v>277.18333333333334</v>
      </c>
      <c r="J407" s="278">
        <v>279.4666666666667</v>
      </c>
      <c r="K407" s="276">
        <v>274.89999999999998</v>
      </c>
      <c r="L407" s="276">
        <v>269.2</v>
      </c>
      <c r="M407" s="276">
        <v>484.95641000000001</v>
      </c>
    </row>
    <row r="408" spans="1:13">
      <c r="A408" s="267">
        <v>400</v>
      </c>
      <c r="B408" s="276" t="s">
        <v>514</v>
      </c>
      <c r="C408" s="277">
        <v>4339.1000000000004</v>
      </c>
      <c r="D408" s="278">
        <v>4273.3666666666659</v>
      </c>
      <c r="E408" s="278">
        <v>4148.5333333333319</v>
      </c>
      <c r="F408" s="278">
        <v>3957.9666666666662</v>
      </c>
      <c r="G408" s="278">
        <v>3833.1333333333323</v>
      </c>
      <c r="H408" s="278">
        <v>4463.9333333333316</v>
      </c>
      <c r="I408" s="278">
        <v>4588.7666666666655</v>
      </c>
      <c r="J408" s="278">
        <v>4779.3333333333312</v>
      </c>
      <c r="K408" s="276">
        <v>4398.2</v>
      </c>
      <c r="L408" s="276">
        <v>4082.8</v>
      </c>
      <c r="M408" s="276">
        <v>0.19818</v>
      </c>
    </row>
    <row r="409" spans="1:13">
      <c r="A409" s="267">
        <v>401</v>
      </c>
      <c r="B409" s="276" t="s">
        <v>2402</v>
      </c>
      <c r="C409" s="277">
        <v>87.8</v>
      </c>
      <c r="D409" s="278">
        <v>88.516666666666666</v>
      </c>
      <c r="E409" s="278">
        <v>86.283333333333331</v>
      </c>
      <c r="F409" s="278">
        <v>84.766666666666666</v>
      </c>
      <c r="G409" s="278">
        <v>82.533333333333331</v>
      </c>
      <c r="H409" s="278">
        <v>90.033333333333331</v>
      </c>
      <c r="I409" s="278">
        <v>92.266666666666652</v>
      </c>
      <c r="J409" s="278">
        <v>93.783333333333331</v>
      </c>
      <c r="K409" s="276">
        <v>90.75</v>
      </c>
      <c r="L409" s="276">
        <v>87</v>
      </c>
      <c r="M409" s="276">
        <v>4.2072700000000003</v>
      </c>
    </row>
    <row r="410" spans="1:13">
      <c r="A410" s="267">
        <v>402</v>
      </c>
      <c r="B410" s="276" t="s">
        <v>2404</v>
      </c>
      <c r="C410" s="277">
        <v>73.7</v>
      </c>
      <c r="D410" s="278">
        <v>72.86666666666666</v>
      </c>
      <c r="E410" s="278">
        <v>70.48333333333332</v>
      </c>
      <c r="F410" s="278">
        <v>67.266666666666666</v>
      </c>
      <c r="G410" s="278">
        <v>64.883333333333326</v>
      </c>
      <c r="H410" s="278">
        <v>76.083333333333314</v>
      </c>
      <c r="I410" s="278">
        <v>78.466666666666669</v>
      </c>
      <c r="J410" s="278">
        <v>81.683333333333309</v>
      </c>
      <c r="K410" s="276">
        <v>75.25</v>
      </c>
      <c r="L410" s="276">
        <v>69.650000000000006</v>
      </c>
      <c r="M410" s="276">
        <v>79.493780000000001</v>
      </c>
    </row>
    <row r="411" spans="1:13">
      <c r="A411" s="267">
        <v>403</v>
      </c>
      <c r="B411" s="276" t="s">
        <v>2412</v>
      </c>
      <c r="C411" s="277">
        <v>170.2</v>
      </c>
      <c r="D411" s="278">
        <v>171.4</v>
      </c>
      <c r="E411" s="278">
        <v>167.8</v>
      </c>
      <c r="F411" s="278">
        <v>165.4</v>
      </c>
      <c r="G411" s="278">
        <v>161.80000000000001</v>
      </c>
      <c r="H411" s="278">
        <v>173.8</v>
      </c>
      <c r="I411" s="278">
        <v>177.39999999999998</v>
      </c>
      <c r="J411" s="278">
        <v>179.8</v>
      </c>
      <c r="K411" s="276">
        <v>175</v>
      </c>
      <c r="L411" s="276">
        <v>169</v>
      </c>
      <c r="M411" s="276">
        <v>6.3348399999999998</v>
      </c>
    </row>
    <row r="412" spans="1:13">
      <c r="A412" s="267">
        <v>404</v>
      </c>
      <c r="B412" s="276" t="s">
        <v>516</v>
      </c>
      <c r="C412" s="277">
        <v>1700.65</v>
      </c>
      <c r="D412" s="278">
        <v>1698.5333333333335</v>
      </c>
      <c r="E412" s="278">
        <v>1675.7666666666671</v>
      </c>
      <c r="F412" s="278">
        <v>1650.8833333333337</v>
      </c>
      <c r="G412" s="278">
        <v>1628.1166666666672</v>
      </c>
      <c r="H412" s="278">
        <v>1723.416666666667</v>
      </c>
      <c r="I412" s="278">
        <v>1746.1833333333334</v>
      </c>
      <c r="J412" s="278">
        <v>1771.0666666666668</v>
      </c>
      <c r="K412" s="276">
        <v>1721.3</v>
      </c>
      <c r="L412" s="276">
        <v>1673.65</v>
      </c>
      <c r="M412" s="276">
        <v>0.15068000000000001</v>
      </c>
    </row>
    <row r="413" spans="1:13">
      <c r="A413" s="267">
        <v>405</v>
      </c>
      <c r="B413" s="276" t="s">
        <v>518</v>
      </c>
      <c r="C413" s="277">
        <v>219.5</v>
      </c>
      <c r="D413" s="278">
        <v>214.56666666666669</v>
      </c>
      <c r="E413" s="278">
        <v>200.13333333333338</v>
      </c>
      <c r="F413" s="278">
        <v>180.76666666666668</v>
      </c>
      <c r="G413" s="278">
        <v>166.33333333333337</v>
      </c>
      <c r="H413" s="278">
        <v>233.93333333333339</v>
      </c>
      <c r="I413" s="278">
        <v>248.36666666666673</v>
      </c>
      <c r="J413" s="278">
        <v>267.73333333333341</v>
      </c>
      <c r="K413" s="276">
        <v>229</v>
      </c>
      <c r="L413" s="276">
        <v>195.2</v>
      </c>
      <c r="M413" s="276">
        <v>31.468360000000001</v>
      </c>
    </row>
    <row r="414" spans="1:13">
      <c r="A414" s="267">
        <v>406</v>
      </c>
      <c r="B414" s="276" t="s">
        <v>173</v>
      </c>
      <c r="C414" s="277">
        <v>24420.7</v>
      </c>
      <c r="D414" s="278">
        <v>24573.633333333331</v>
      </c>
      <c r="E414" s="278">
        <v>24198.066666666662</v>
      </c>
      <c r="F414" s="278">
        <v>23975.433333333331</v>
      </c>
      <c r="G414" s="278">
        <v>23599.866666666661</v>
      </c>
      <c r="H414" s="278">
        <v>24796.266666666663</v>
      </c>
      <c r="I414" s="278">
        <v>25171.833333333328</v>
      </c>
      <c r="J414" s="278">
        <v>25394.466666666664</v>
      </c>
      <c r="K414" s="276">
        <v>24949.200000000001</v>
      </c>
      <c r="L414" s="276">
        <v>24351</v>
      </c>
      <c r="M414" s="276">
        <v>0.67835999999999996</v>
      </c>
    </row>
    <row r="415" spans="1:13">
      <c r="A415" s="267">
        <v>407</v>
      </c>
      <c r="B415" s="276" t="s">
        <v>520</v>
      </c>
      <c r="C415" s="277">
        <v>1092.0999999999999</v>
      </c>
      <c r="D415" s="278">
        <v>1099.0333333333333</v>
      </c>
      <c r="E415" s="278">
        <v>1078.0666666666666</v>
      </c>
      <c r="F415" s="278">
        <v>1064.0333333333333</v>
      </c>
      <c r="G415" s="278">
        <v>1043.0666666666666</v>
      </c>
      <c r="H415" s="278">
        <v>1113.0666666666666</v>
      </c>
      <c r="I415" s="278">
        <v>1134.0333333333333</v>
      </c>
      <c r="J415" s="278">
        <v>1148.0666666666666</v>
      </c>
      <c r="K415" s="276">
        <v>1120</v>
      </c>
      <c r="L415" s="276">
        <v>1085</v>
      </c>
      <c r="M415" s="276">
        <v>9.7809999999999994E-2</v>
      </c>
    </row>
    <row r="416" spans="1:13">
      <c r="A416" s="267">
        <v>408</v>
      </c>
      <c r="B416" s="276" t="s">
        <v>174</v>
      </c>
      <c r="C416" s="277">
        <v>1564.95</v>
      </c>
      <c r="D416" s="278">
        <v>1564.6499999999999</v>
      </c>
      <c r="E416" s="278">
        <v>1540.3499999999997</v>
      </c>
      <c r="F416" s="278">
        <v>1515.7499999999998</v>
      </c>
      <c r="G416" s="278">
        <v>1491.4499999999996</v>
      </c>
      <c r="H416" s="278">
        <v>1589.2499999999998</v>
      </c>
      <c r="I416" s="278">
        <v>1613.55</v>
      </c>
      <c r="J416" s="278">
        <v>1638.1499999999999</v>
      </c>
      <c r="K416" s="276">
        <v>1588.95</v>
      </c>
      <c r="L416" s="276">
        <v>1540.05</v>
      </c>
      <c r="M416" s="276">
        <v>13.108040000000001</v>
      </c>
    </row>
    <row r="417" spans="1:13">
      <c r="A417" s="267">
        <v>409</v>
      </c>
      <c r="B417" s="276" t="s">
        <v>515</v>
      </c>
      <c r="C417" s="277">
        <v>442.1</v>
      </c>
      <c r="D417" s="278">
        <v>445.95</v>
      </c>
      <c r="E417" s="278">
        <v>436.9</v>
      </c>
      <c r="F417" s="278">
        <v>431.7</v>
      </c>
      <c r="G417" s="278">
        <v>422.65</v>
      </c>
      <c r="H417" s="278">
        <v>451.15</v>
      </c>
      <c r="I417" s="278">
        <v>460.20000000000005</v>
      </c>
      <c r="J417" s="278">
        <v>465.4</v>
      </c>
      <c r="K417" s="276">
        <v>455</v>
      </c>
      <c r="L417" s="276">
        <v>440.75</v>
      </c>
      <c r="M417" s="276">
        <v>0.72128999999999999</v>
      </c>
    </row>
    <row r="418" spans="1:13">
      <c r="A418" s="267">
        <v>410</v>
      </c>
      <c r="B418" s="276" t="s">
        <v>510</v>
      </c>
      <c r="C418" s="277">
        <v>25.2</v>
      </c>
      <c r="D418" s="278">
        <v>25.25</v>
      </c>
      <c r="E418" s="278">
        <v>25</v>
      </c>
      <c r="F418" s="278">
        <v>24.8</v>
      </c>
      <c r="G418" s="278">
        <v>24.55</v>
      </c>
      <c r="H418" s="278">
        <v>25.45</v>
      </c>
      <c r="I418" s="278">
        <v>25.7</v>
      </c>
      <c r="J418" s="278">
        <v>25.9</v>
      </c>
      <c r="K418" s="276">
        <v>25.5</v>
      </c>
      <c r="L418" s="276">
        <v>25.05</v>
      </c>
      <c r="M418" s="276">
        <v>15.601229999999999</v>
      </c>
    </row>
    <row r="419" spans="1:13">
      <c r="A419" s="267">
        <v>411</v>
      </c>
      <c r="B419" s="276" t="s">
        <v>511</v>
      </c>
      <c r="C419" s="277">
        <v>1661.05</v>
      </c>
      <c r="D419" s="278">
        <v>1672.3500000000001</v>
      </c>
      <c r="E419" s="278">
        <v>1642.7000000000003</v>
      </c>
      <c r="F419" s="278">
        <v>1624.3500000000001</v>
      </c>
      <c r="G419" s="278">
        <v>1594.7000000000003</v>
      </c>
      <c r="H419" s="278">
        <v>1690.7000000000003</v>
      </c>
      <c r="I419" s="278">
        <v>1720.3500000000004</v>
      </c>
      <c r="J419" s="278">
        <v>1738.7000000000003</v>
      </c>
      <c r="K419" s="276">
        <v>1702</v>
      </c>
      <c r="L419" s="276">
        <v>1654</v>
      </c>
      <c r="M419" s="276">
        <v>0.47238999999999998</v>
      </c>
    </row>
    <row r="420" spans="1:13">
      <c r="A420" s="267">
        <v>412</v>
      </c>
      <c r="B420" s="276" t="s">
        <v>521</v>
      </c>
      <c r="C420" s="277">
        <v>323.2</v>
      </c>
      <c r="D420" s="278">
        <v>325.04999999999995</v>
      </c>
      <c r="E420" s="278">
        <v>320.19999999999993</v>
      </c>
      <c r="F420" s="278">
        <v>317.2</v>
      </c>
      <c r="G420" s="278">
        <v>312.34999999999997</v>
      </c>
      <c r="H420" s="278">
        <v>328.0499999999999</v>
      </c>
      <c r="I420" s="278">
        <v>332.89999999999992</v>
      </c>
      <c r="J420" s="278">
        <v>335.89999999999986</v>
      </c>
      <c r="K420" s="276">
        <v>329.9</v>
      </c>
      <c r="L420" s="276">
        <v>322.05</v>
      </c>
      <c r="M420" s="276">
        <v>2.0390299999999999</v>
      </c>
    </row>
    <row r="421" spans="1:13">
      <c r="A421" s="267">
        <v>413</v>
      </c>
      <c r="B421" s="276" t="s">
        <v>522</v>
      </c>
      <c r="C421" s="277">
        <v>1048.9000000000001</v>
      </c>
      <c r="D421" s="278">
        <v>1056.4666666666667</v>
      </c>
      <c r="E421" s="278">
        <v>1036.9333333333334</v>
      </c>
      <c r="F421" s="278">
        <v>1024.9666666666667</v>
      </c>
      <c r="G421" s="278">
        <v>1005.4333333333334</v>
      </c>
      <c r="H421" s="278">
        <v>1068.4333333333334</v>
      </c>
      <c r="I421" s="278">
        <v>1087.9666666666667</v>
      </c>
      <c r="J421" s="278">
        <v>1099.9333333333334</v>
      </c>
      <c r="K421" s="276">
        <v>1076</v>
      </c>
      <c r="L421" s="276">
        <v>1044.5</v>
      </c>
      <c r="M421" s="276">
        <v>0.11083999999999999</v>
      </c>
    </row>
    <row r="422" spans="1:13">
      <c r="A422" s="267">
        <v>414</v>
      </c>
      <c r="B422" s="276" t="s">
        <v>523</v>
      </c>
      <c r="C422" s="277">
        <v>353.8</v>
      </c>
      <c r="D422" s="278">
        <v>350.95</v>
      </c>
      <c r="E422" s="278">
        <v>345.9</v>
      </c>
      <c r="F422" s="278">
        <v>338</v>
      </c>
      <c r="G422" s="278">
        <v>332.95</v>
      </c>
      <c r="H422" s="278">
        <v>358.84999999999997</v>
      </c>
      <c r="I422" s="278">
        <v>363.90000000000003</v>
      </c>
      <c r="J422" s="278">
        <v>371.79999999999995</v>
      </c>
      <c r="K422" s="276">
        <v>356</v>
      </c>
      <c r="L422" s="276">
        <v>343.05</v>
      </c>
      <c r="M422" s="276">
        <v>11.63138</v>
      </c>
    </row>
    <row r="423" spans="1:13">
      <c r="A423" s="267">
        <v>415</v>
      </c>
      <c r="B423" s="276" t="s">
        <v>524</v>
      </c>
      <c r="C423" s="277">
        <v>10.35</v>
      </c>
      <c r="D423" s="278">
        <v>10.25</v>
      </c>
      <c r="E423" s="278">
        <v>9.85</v>
      </c>
      <c r="F423" s="278">
        <v>9.35</v>
      </c>
      <c r="G423" s="278">
        <v>8.9499999999999993</v>
      </c>
      <c r="H423" s="278">
        <v>10.75</v>
      </c>
      <c r="I423" s="278">
        <v>11.149999999999999</v>
      </c>
      <c r="J423" s="278">
        <v>11.65</v>
      </c>
      <c r="K423" s="276">
        <v>10.65</v>
      </c>
      <c r="L423" s="276">
        <v>9.75</v>
      </c>
      <c r="M423" s="276">
        <v>1275.5769700000001</v>
      </c>
    </row>
    <row r="424" spans="1:13">
      <c r="A424" s="267">
        <v>416</v>
      </c>
      <c r="B424" s="276" t="s">
        <v>2516</v>
      </c>
      <c r="C424" s="277">
        <v>721.8</v>
      </c>
      <c r="D424" s="278">
        <v>726.15</v>
      </c>
      <c r="E424" s="278">
        <v>715.25</v>
      </c>
      <c r="F424" s="278">
        <v>708.7</v>
      </c>
      <c r="G424" s="278">
        <v>697.80000000000007</v>
      </c>
      <c r="H424" s="278">
        <v>732.69999999999993</v>
      </c>
      <c r="I424" s="278">
        <v>743.5999999999998</v>
      </c>
      <c r="J424" s="278">
        <v>750.14999999999986</v>
      </c>
      <c r="K424" s="276">
        <v>737.05</v>
      </c>
      <c r="L424" s="276">
        <v>719.6</v>
      </c>
      <c r="M424" s="276">
        <v>0.20899999999999999</v>
      </c>
    </row>
    <row r="425" spans="1:13">
      <c r="A425" s="267">
        <v>417</v>
      </c>
      <c r="B425" s="276" t="s">
        <v>527</v>
      </c>
      <c r="C425" s="285">
        <v>192.9</v>
      </c>
      <c r="D425" s="286">
        <v>191.98333333333335</v>
      </c>
      <c r="E425" s="286">
        <v>188.9666666666667</v>
      </c>
      <c r="F425" s="286">
        <v>185.03333333333336</v>
      </c>
      <c r="G425" s="286">
        <v>182.01666666666671</v>
      </c>
      <c r="H425" s="286">
        <v>195.91666666666669</v>
      </c>
      <c r="I425" s="286">
        <v>198.93333333333334</v>
      </c>
      <c r="J425" s="286">
        <v>202.86666666666667</v>
      </c>
      <c r="K425" s="287">
        <v>195</v>
      </c>
      <c r="L425" s="287">
        <v>188.05</v>
      </c>
      <c r="M425" s="287">
        <v>13.49113</v>
      </c>
    </row>
    <row r="426" spans="1:13">
      <c r="A426" s="267">
        <v>418</v>
      </c>
      <c r="B426" s="276" t="s">
        <v>2525</v>
      </c>
      <c r="C426" s="276">
        <v>93.75</v>
      </c>
      <c r="D426" s="278">
        <v>94.683333333333337</v>
      </c>
      <c r="E426" s="278">
        <v>92.066666666666677</v>
      </c>
      <c r="F426" s="278">
        <v>90.38333333333334</v>
      </c>
      <c r="G426" s="278">
        <v>87.76666666666668</v>
      </c>
      <c r="H426" s="278">
        <v>96.366666666666674</v>
      </c>
      <c r="I426" s="278">
        <v>98.983333333333348</v>
      </c>
      <c r="J426" s="278">
        <v>100.66666666666667</v>
      </c>
      <c r="K426" s="276">
        <v>97.3</v>
      </c>
      <c r="L426" s="276">
        <v>93</v>
      </c>
      <c r="M426" s="276">
        <v>73.012609999999995</v>
      </c>
    </row>
    <row r="427" spans="1:13">
      <c r="A427" s="267">
        <v>419</v>
      </c>
      <c r="B427" s="276" t="s">
        <v>175</v>
      </c>
      <c r="C427" s="276">
        <v>5424.35</v>
      </c>
      <c r="D427" s="278">
        <v>5408.4333333333334</v>
      </c>
      <c r="E427" s="278">
        <v>5368.916666666667</v>
      </c>
      <c r="F427" s="278">
        <v>5313.4833333333336</v>
      </c>
      <c r="G427" s="278">
        <v>5273.9666666666672</v>
      </c>
      <c r="H427" s="278">
        <v>5463.8666666666668</v>
      </c>
      <c r="I427" s="278">
        <v>5503.3833333333332</v>
      </c>
      <c r="J427" s="278">
        <v>5558.8166666666666</v>
      </c>
      <c r="K427" s="276">
        <v>5447.95</v>
      </c>
      <c r="L427" s="276">
        <v>5353</v>
      </c>
      <c r="M427" s="276">
        <v>1.59758</v>
      </c>
    </row>
    <row r="428" spans="1:13">
      <c r="A428" s="267">
        <v>420</v>
      </c>
      <c r="B428" s="276" t="s">
        <v>176</v>
      </c>
      <c r="C428" s="276">
        <v>1062.3</v>
      </c>
      <c r="D428" s="278">
        <v>1063.1833333333334</v>
      </c>
      <c r="E428" s="278">
        <v>1048.1166666666668</v>
      </c>
      <c r="F428" s="278">
        <v>1033.9333333333334</v>
      </c>
      <c r="G428" s="278">
        <v>1018.8666666666668</v>
      </c>
      <c r="H428" s="278">
        <v>1077.3666666666668</v>
      </c>
      <c r="I428" s="278">
        <v>1092.4333333333334</v>
      </c>
      <c r="J428" s="278">
        <v>1106.6166666666668</v>
      </c>
      <c r="K428" s="276">
        <v>1078.25</v>
      </c>
      <c r="L428" s="276">
        <v>1049</v>
      </c>
      <c r="M428" s="276">
        <v>24.653939999999999</v>
      </c>
    </row>
    <row r="429" spans="1:13">
      <c r="A429" s="267">
        <v>421</v>
      </c>
      <c r="B429" s="276" t="s">
        <v>177</v>
      </c>
      <c r="C429" s="276">
        <v>850.85</v>
      </c>
      <c r="D429" s="278">
        <v>855.4</v>
      </c>
      <c r="E429" s="278">
        <v>836.44999999999993</v>
      </c>
      <c r="F429" s="278">
        <v>822.05</v>
      </c>
      <c r="G429" s="278">
        <v>803.09999999999991</v>
      </c>
      <c r="H429" s="278">
        <v>869.8</v>
      </c>
      <c r="I429" s="278">
        <v>888.75</v>
      </c>
      <c r="J429" s="278">
        <v>903.15</v>
      </c>
      <c r="K429" s="276">
        <v>874.35</v>
      </c>
      <c r="L429" s="276">
        <v>841</v>
      </c>
      <c r="M429" s="276">
        <v>6.3396299999999997</v>
      </c>
    </row>
    <row r="430" spans="1:13">
      <c r="A430" s="267">
        <v>422</v>
      </c>
      <c r="B430" s="276" t="s">
        <v>525</v>
      </c>
      <c r="C430" s="276">
        <v>96.8</v>
      </c>
      <c r="D430" s="278">
        <v>97.066666666666663</v>
      </c>
      <c r="E430" s="278">
        <v>96.23333333333332</v>
      </c>
      <c r="F430" s="278">
        <v>95.666666666666657</v>
      </c>
      <c r="G430" s="278">
        <v>94.833333333333314</v>
      </c>
      <c r="H430" s="278">
        <v>97.633333333333326</v>
      </c>
      <c r="I430" s="278">
        <v>98.466666666666669</v>
      </c>
      <c r="J430" s="278">
        <v>99.033333333333331</v>
      </c>
      <c r="K430" s="276">
        <v>97.9</v>
      </c>
      <c r="L430" s="276">
        <v>96.5</v>
      </c>
      <c r="M430" s="276">
        <v>2.20662</v>
      </c>
    </row>
    <row r="431" spans="1:13">
      <c r="A431" s="267">
        <v>423</v>
      </c>
      <c r="B431" s="276" t="s">
        <v>526</v>
      </c>
      <c r="C431" s="276">
        <v>491.4</v>
      </c>
      <c r="D431" s="278">
        <v>496.14999999999992</v>
      </c>
      <c r="E431" s="278">
        <v>485.34999999999985</v>
      </c>
      <c r="F431" s="278">
        <v>479.29999999999995</v>
      </c>
      <c r="G431" s="278">
        <v>468.49999999999989</v>
      </c>
      <c r="H431" s="278">
        <v>502.19999999999982</v>
      </c>
      <c r="I431" s="278">
        <v>512.99999999999989</v>
      </c>
      <c r="J431" s="278">
        <v>519.04999999999973</v>
      </c>
      <c r="K431" s="276">
        <v>506.95</v>
      </c>
      <c r="L431" s="276">
        <v>490.1</v>
      </c>
      <c r="M431" s="276">
        <v>2.9642499999999998</v>
      </c>
    </row>
    <row r="432" spans="1:13">
      <c r="A432" s="267">
        <v>425</v>
      </c>
      <c r="B432" s="276" t="s">
        <v>3387</v>
      </c>
      <c r="C432" s="276">
        <v>305.7</v>
      </c>
      <c r="D432" s="278">
        <v>308.23333333333335</v>
      </c>
      <c r="E432" s="278">
        <v>301.9666666666667</v>
      </c>
      <c r="F432" s="278">
        <v>298.23333333333335</v>
      </c>
      <c r="G432" s="278">
        <v>291.9666666666667</v>
      </c>
      <c r="H432" s="278">
        <v>311.9666666666667</v>
      </c>
      <c r="I432" s="278">
        <v>318.23333333333335</v>
      </c>
      <c r="J432" s="278">
        <v>321.9666666666667</v>
      </c>
      <c r="K432" s="276">
        <v>314.5</v>
      </c>
      <c r="L432" s="276">
        <v>304.5</v>
      </c>
      <c r="M432" s="276">
        <v>4.9085700000000001</v>
      </c>
    </row>
    <row r="433" spans="1:13">
      <c r="A433" s="267">
        <v>426</v>
      </c>
      <c r="B433" s="276" t="s">
        <v>529</v>
      </c>
      <c r="C433" s="276">
        <v>1800.8</v>
      </c>
      <c r="D433" s="278">
        <v>1791.2333333333333</v>
      </c>
      <c r="E433" s="278">
        <v>1777.5166666666667</v>
      </c>
      <c r="F433" s="278">
        <v>1754.2333333333333</v>
      </c>
      <c r="G433" s="278">
        <v>1740.5166666666667</v>
      </c>
      <c r="H433" s="278">
        <v>1814.5166666666667</v>
      </c>
      <c r="I433" s="278">
        <v>1828.2333333333333</v>
      </c>
      <c r="J433" s="278">
        <v>1851.5166666666667</v>
      </c>
      <c r="K433" s="276">
        <v>1804.95</v>
      </c>
      <c r="L433" s="276">
        <v>1767.95</v>
      </c>
      <c r="M433" s="276">
        <v>1.1273299999999999</v>
      </c>
    </row>
    <row r="434" spans="1:13">
      <c r="A434" s="267">
        <v>427</v>
      </c>
      <c r="B434" s="276" t="s">
        <v>530</v>
      </c>
      <c r="C434" s="276">
        <v>534.04999999999995</v>
      </c>
      <c r="D434" s="278">
        <v>537.0333333333333</v>
      </c>
      <c r="E434" s="278">
        <v>527.06666666666661</v>
      </c>
      <c r="F434" s="278">
        <v>520.08333333333326</v>
      </c>
      <c r="G434" s="278">
        <v>510.11666666666656</v>
      </c>
      <c r="H434" s="278">
        <v>544.01666666666665</v>
      </c>
      <c r="I434" s="278">
        <v>553.98333333333335</v>
      </c>
      <c r="J434" s="278">
        <v>560.9666666666667</v>
      </c>
      <c r="K434" s="276">
        <v>547</v>
      </c>
      <c r="L434" s="276">
        <v>530.04999999999995</v>
      </c>
      <c r="M434" s="276">
        <v>1.16035</v>
      </c>
    </row>
    <row r="435" spans="1:13">
      <c r="A435" s="267">
        <v>428</v>
      </c>
      <c r="B435" s="276" t="s">
        <v>178</v>
      </c>
      <c r="C435" s="276">
        <v>569.54999999999995</v>
      </c>
      <c r="D435" s="278">
        <v>573.4</v>
      </c>
      <c r="E435" s="278">
        <v>562.84999999999991</v>
      </c>
      <c r="F435" s="278">
        <v>556.15</v>
      </c>
      <c r="G435" s="278">
        <v>545.59999999999991</v>
      </c>
      <c r="H435" s="278">
        <v>580.09999999999991</v>
      </c>
      <c r="I435" s="278">
        <v>590.64999999999986</v>
      </c>
      <c r="J435" s="278">
        <v>597.34999999999991</v>
      </c>
      <c r="K435" s="276">
        <v>583.95000000000005</v>
      </c>
      <c r="L435" s="276">
        <v>566.70000000000005</v>
      </c>
      <c r="M435" s="276">
        <v>111.44199999999999</v>
      </c>
    </row>
    <row r="436" spans="1:13">
      <c r="A436" s="267">
        <v>429</v>
      </c>
      <c r="B436" s="276" t="s">
        <v>531</v>
      </c>
      <c r="C436" s="276">
        <v>326.89999999999998</v>
      </c>
      <c r="D436" s="278">
        <v>327.68333333333334</v>
      </c>
      <c r="E436" s="278">
        <v>321.51666666666665</v>
      </c>
      <c r="F436" s="278">
        <v>316.13333333333333</v>
      </c>
      <c r="G436" s="278">
        <v>309.96666666666664</v>
      </c>
      <c r="H436" s="278">
        <v>333.06666666666666</v>
      </c>
      <c r="I436" s="278">
        <v>339.23333333333329</v>
      </c>
      <c r="J436" s="278">
        <v>344.61666666666667</v>
      </c>
      <c r="K436" s="276">
        <v>333.85</v>
      </c>
      <c r="L436" s="276">
        <v>322.3</v>
      </c>
      <c r="M436" s="276">
        <v>3.7864100000000001</v>
      </c>
    </row>
    <row r="437" spans="1:13">
      <c r="A437" s="267">
        <v>430</v>
      </c>
      <c r="B437" s="276" t="s">
        <v>179</v>
      </c>
      <c r="C437" s="276">
        <v>474.9</v>
      </c>
      <c r="D437" s="278">
        <v>470.7166666666667</v>
      </c>
      <c r="E437" s="278">
        <v>462.83333333333337</v>
      </c>
      <c r="F437" s="278">
        <v>450.76666666666665</v>
      </c>
      <c r="G437" s="278">
        <v>442.88333333333333</v>
      </c>
      <c r="H437" s="278">
        <v>482.78333333333342</v>
      </c>
      <c r="I437" s="278">
        <v>490.66666666666674</v>
      </c>
      <c r="J437" s="278">
        <v>502.73333333333346</v>
      </c>
      <c r="K437" s="276">
        <v>478.6</v>
      </c>
      <c r="L437" s="276">
        <v>458.65</v>
      </c>
      <c r="M437" s="276">
        <v>74.702870000000004</v>
      </c>
    </row>
    <row r="438" spans="1:13">
      <c r="A438" s="267">
        <v>431</v>
      </c>
      <c r="B438" s="276" t="s">
        <v>532</v>
      </c>
      <c r="C438" s="276">
        <v>200.45</v>
      </c>
      <c r="D438" s="278">
        <v>201.44999999999996</v>
      </c>
      <c r="E438" s="278">
        <v>198.04999999999993</v>
      </c>
      <c r="F438" s="278">
        <v>195.64999999999998</v>
      </c>
      <c r="G438" s="278">
        <v>192.24999999999994</v>
      </c>
      <c r="H438" s="278">
        <v>203.84999999999991</v>
      </c>
      <c r="I438" s="278">
        <v>207.24999999999994</v>
      </c>
      <c r="J438" s="278">
        <v>209.64999999999989</v>
      </c>
      <c r="K438" s="276">
        <v>204.85</v>
      </c>
      <c r="L438" s="276">
        <v>199.05</v>
      </c>
      <c r="M438" s="276">
        <v>1.3045199999999999</v>
      </c>
    </row>
    <row r="439" spans="1:13">
      <c r="A439" s="267">
        <v>432</v>
      </c>
      <c r="B439" s="276" t="s">
        <v>533</v>
      </c>
      <c r="C439" s="276">
        <v>1726.85</v>
      </c>
      <c r="D439" s="278">
        <v>1710.75</v>
      </c>
      <c r="E439" s="278">
        <v>1687.1</v>
      </c>
      <c r="F439" s="278">
        <v>1647.35</v>
      </c>
      <c r="G439" s="278">
        <v>1623.6999999999998</v>
      </c>
      <c r="H439" s="278">
        <v>1750.5</v>
      </c>
      <c r="I439" s="278">
        <v>1774.15</v>
      </c>
      <c r="J439" s="278">
        <v>1813.9</v>
      </c>
      <c r="K439" s="276">
        <v>1734.4</v>
      </c>
      <c r="L439" s="276">
        <v>1671</v>
      </c>
      <c r="M439" s="276">
        <v>1.09155</v>
      </c>
    </row>
    <row r="440" spans="1:13">
      <c r="A440" s="267">
        <v>433</v>
      </c>
      <c r="B440" s="276" t="s">
        <v>534</v>
      </c>
      <c r="C440" s="276">
        <v>3.55</v>
      </c>
      <c r="D440" s="278">
        <v>3.5833333333333335</v>
      </c>
      <c r="E440" s="278">
        <v>3.4666666666666668</v>
      </c>
      <c r="F440" s="278">
        <v>3.3833333333333333</v>
      </c>
      <c r="G440" s="278">
        <v>3.2666666666666666</v>
      </c>
      <c r="H440" s="278">
        <v>3.666666666666667</v>
      </c>
      <c r="I440" s="278">
        <v>3.7833333333333332</v>
      </c>
      <c r="J440" s="278">
        <v>3.8666666666666671</v>
      </c>
      <c r="K440" s="276">
        <v>3.7</v>
      </c>
      <c r="L440" s="276">
        <v>3.5</v>
      </c>
      <c r="M440" s="276">
        <v>276.03595000000001</v>
      </c>
    </row>
    <row r="441" spans="1:13">
      <c r="A441" s="267">
        <v>434</v>
      </c>
      <c r="B441" s="276" t="s">
        <v>535</v>
      </c>
      <c r="C441" s="276">
        <v>135.9</v>
      </c>
      <c r="D441" s="278">
        <v>136.46666666666667</v>
      </c>
      <c r="E441" s="278">
        <v>134.48333333333335</v>
      </c>
      <c r="F441" s="278">
        <v>133.06666666666669</v>
      </c>
      <c r="G441" s="278">
        <v>131.08333333333337</v>
      </c>
      <c r="H441" s="278">
        <v>137.88333333333333</v>
      </c>
      <c r="I441" s="278">
        <v>139.86666666666662</v>
      </c>
      <c r="J441" s="278">
        <v>141.2833333333333</v>
      </c>
      <c r="K441" s="276">
        <v>138.44999999999999</v>
      </c>
      <c r="L441" s="276">
        <v>135.05000000000001</v>
      </c>
      <c r="M441" s="276">
        <v>1.3746400000000001</v>
      </c>
    </row>
    <row r="442" spans="1:13">
      <c r="A442" s="267">
        <v>435</v>
      </c>
      <c r="B442" s="276" t="s">
        <v>2593</v>
      </c>
      <c r="C442" s="276">
        <v>264.3</v>
      </c>
      <c r="D442" s="278">
        <v>267.84999999999997</v>
      </c>
      <c r="E442" s="278">
        <v>252.44999999999993</v>
      </c>
      <c r="F442" s="278">
        <v>240.59999999999997</v>
      </c>
      <c r="G442" s="278">
        <v>225.19999999999993</v>
      </c>
      <c r="H442" s="278">
        <v>279.69999999999993</v>
      </c>
      <c r="I442" s="278">
        <v>295.09999999999991</v>
      </c>
      <c r="J442" s="278">
        <v>306.94999999999993</v>
      </c>
      <c r="K442" s="276">
        <v>283.25</v>
      </c>
      <c r="L442" s="276">
        <v>256</v>
      </c>
      <c r="M442" s="276">
        <v>3.3958200000000001</v>
      </c>
    </row>
    <row r="443" spans="1:13">
      <c r="A443" s="267">
        <v>436</v>
      </c>
      <c r="B443" s="276" t="s">
        <v>536</v>
      </c>
      <c r="C443" s="276">
        <v>906.65</v>
      </c>
      <c r="D443" s="278">
        <v>906.55000000000007</v>
      </c>
      <c r="E443" s="278">
        <v>895.10000000000014</v>
      </c>
      <c r="F443" s="278">
        <v>883.55000000000007</v>
      </c>
      <c r="G443" s="278">
        <v>872.10000000000014</v>
      </c>
      <c r="H443" s="278">
        <v>918.10000000000014</v>
      </c>
      <c r="I443" s="278">
        <v>929.55000000000018</v>
      </c>
      <c r="J443" s="278">
        <v>941.10000000000014</v>
      </c>
      <c r="K443" s="276">
        <v>918</v>
      </c>
      <c r="L443" s="276">
        <v>895</v>
      </c>
      <c r="M443" s="276">
        <v>1.6271500000000001</v>
      </c>
    </row>
    <row r="444" spans="1:13">
      <c r="A444" s="267">
        <v>437</v>
      </c>
      <c r="B444" s="276" t="s">
        <v>282</v>
      </c>
      <c r="C444" s="276">
        <v>599.79999999999995</v>
      </c>
      <c r="D444" s="278">
        <v>603.2833333333333</v>
      </c>
      <c r="E444" s="278">
        <v>590.56666666666661</v>
      </c>
      <c r="F444" s="278">
        <v>581.33333333333326</v>
      </c>
      <c r="G444" s="278">
        <v>568.61666666666656</v>
      </c>
      <c r="H444" s="278">
        <v>612.51666666666665</v>
      </c>
      <c r="I444" s="278">
        <v>625.23333333333335</v>
      </c>
      <c r="J444" s="278">
        <v>634.4666666666667</v>
      </c>
      <c r="K444" s="276">
        <v>616</v>
      </c>
      <c r="L444" s="276">
        <v>594.04999999999995</v>
      </c>
      <c r="M444" s="276">
        <v>5.3201200000000002</v>
      </c>
    </row>
    <row r="445" spans="1:13">
      <c r="A445" s="267">
        <v>438</v>
      </c>
      <c r="B445" s="276" t="s">
        <v>542</v>
      </c>
      <c r="C445" s="276">
        <v>46</v>
      </c>
      <c r="D445" s="278">
        <v>45.883333333333333</v>
      </c>
      <c r="E445" s="278">
        <v>44.116666666666667</v>
      </c>
      <c r="F445" s="278">
        <v>42.233333333333334</v>
      </c>
      <c r="G445" s="278">
        <v>40.466666666666669</v>
      </c>
      <c r="H445" s="278">
        <v>47.766666666666666</v>
      </c>
      <c r="I445" s="278">
        <v>49.533333333333331</v>
      </c>
      <c r="J445" s="278">
        <v>51.416666666666664</v>
      </c>
      <c r="K445" s="276">
        <v>47.65</v>
      </c>
      <c r="L445" s="276">
        <v>44</v>
      </c>
      <c r="M445" s="276">
        <v>69.966560000000001</v>
      </c>
    </row>
    <row r="446" spans="1:13">
      <c r="A446" s="267">
        <v>439</v>
      </c>
      <c r="B446" s="276" t="s">
        <v>2608</v>
      </c>
      <c r="C446" s="276">
        <v>11180.5</v>
      </c>
      <c r="D446" s="278">
        <v>11247.833333333334</v>
      </c>
      <c r="E446" s="278">
        <v>11076.216666666667</v>
      </c>
      <c r="F446" s="278">
        <v>10971.933333333332</v>
      </c>
      <c r="G446" s="278">
        <v>10800.316666666666</v>
      </c>
      <c r="H446" s="278">
        <v>11352.116666666669</v>
      </c>
      <c r="I446" s="278">
        <v>11523.733333333334</v>
      </c>
      <c r="J446" s="278">
        <v>11628.01666666667</v>
      </c>
      <c r="K446" s="276">
        <v>11419.45</v>
      </c>
      <c r="L446" s="276">
        <v>11143.55</v>
      </c>
      <c r="M446" s="276">
        <v>8.8100000000000001E-3</v>
      </c>
    </row>
    <row r="447" spans="1:13">
      <c r="A447" s="267">
        <v>440</v>
      </c>
      <c r="B447" s="276" t="s">
        <v>2613</v>
      </c>
      <c r="C447" s="276">
        <v>1027.95</v>
      </c>
      <c r="D447" s="278">
        <v>1032.25</v>
      </c>
      <c r="E447" s="278">
        <v>1018.5</v>
      </c>
      <c r="F447" s="278">
        <v>1009.05</v>
      </c>
      <c r="G447" s="278">
        <v>995.3</v>
      </c>
      <c r="H447" s="278">
        <v>1041.7</v>
      </c>
      <c r="I447" s="278">
        <v>1055.45</v>
      </c>
      <c r="J447" s="278">
        <v>1064.9000000000001</v>
      </c>
      <c r="K447" s="276">
        <v>1046</v>
      </c>
      <c r="L447" s="276">
        <v>1022.8</v>
      </c>
      <c r="M447" s="276">
        <v>0.38967000000000002</v>
      </c>
    </row>
    <row r="448" spans="1:13">
      <c r="A448" s="267">
        <v>441</v>
      </c>
      <c r="B448" s="276" t="s">
        <v>3464</v>
      </c>
      <c r="C448" s="276">
        <v>565.5</v>
      </c>
      <c r="D448" s="278">
        <v>565.2833333333333</v>
      </c>
      <c r="E448" s="278">
        <v>560.56666666666661</v>
      </c>
      <c r="F448" s="278">
        <v>555.63333333333333</v>
      </c>
      <c r="G448" s="278">
        <v>550.91666666666663</v>
      </c>
      <c r="H448" s="278">
        <v>570.21666666666658</v>
      </c>
      <c r="I448" s="278">
        <v>574.93333333333328</v>
      </c>
      <c r="J448" s="278">
        <v>579.86666666666656</v>
      </c>
      <c r="K448" s="276">
        <v>570</v>
      </c>
      <c r="L448" s="276">
        <v>560.35</v>
      </c>
      <c r="M448" s="276">
        <v>25.672640000000001</v>
      </c>
    </row>
    <row r="449" spans="1:13">
      <c r="A449" s="267">
        <v>442</v>
      </c>
      <c r="B449" s="276" t="s">
        <v>182</v>
      </c>
      <c r="C449" s="276">
        <v>1657.45</v>
      </c>
      <c r="D449" s="278">
        <v>1669.1499999999999</v>
      </c>
      <c r="E449" s="278">
        <v>1638.2999999999997</v>
      </c>
      <c r="F449" s="278">
        <v>1619.1499999999999</v>
      </c>
      <c r="G449" s="278">
        <v>1588.2999999999997</v>
      </c>
      <c r="H449" s="278">
        <v>1688.2999999999997</v>
      </c>
      <c r="I449" s="278">
        <v>1719.1499999999996</v>
      </c>
      <c r="J449" s="278">
        <v>1738.2999999999997</v>
      </c>
      <c r="K449" s="276">
        <v>1700</v>
      </c>
      <c r="L449" s="276">
        <v>1650</v>
      </c>
      <c r="M449" s="276">
        <v>3.4462199999999998</v>
      </c>
    </row>
    <row r="450" spans="1:13">
      <c r="A450" s="267">
        <v>443</v>
      </c>
      <c r="B450" s="276" t="s">
        <v>543</v>
      </c>
      <c r="C450" s="276">
        <v>1014.2</v>
      </c>
      <c r="D450" s="278">
        <v>1027.3999999999999</v>
      </c>
      <c r="E450" s="278">
        <v>996.79999999999973</v>
      </c>
      <c r="F450" s="278">
        <v>979.39999999999986</v>
      </c>
      <c r="G450" s="278">
        <v>948.79999999999973</v>
      </c>
      <c r="H450" s="278">
        <v>1044.7999999999997</v>
      </c>
      <c r="I450" s="278">
        <v>1075.3999999999996</v>
      </c>
      <c r="J450" s="278">
        <v>1092.7999999999997</v>
      </c>
      <c r="K450" s="276">
        <v>1058</v>
      </c>
      <c r="L450" s="276">
        <v>1010</v>
      </c>
      <c r="M450" s="276">
        <v>0.60024</v>
      </c>
    </row>
    <row r="451" spans="1:13">
      <c r="A451" s="267">
        <v>444</v>
      </c>
      <c r="B451" s="276" t="s">
        <v>183</v>
      </c>
      <c r="C451" s="276">
        <v>182.7</v>
      </c>
      <c r="D451" s="278">
        <v>183.58333333333334</v>
      </c>
      <c r="E451" s="278">
        <v>180.76666666666668</v>
      </c>
      <c r="F451" s="278">
        <v>178.83333333333334</v>
      </c>
      <c r="G451" s="278">
        <v>176.01666666666668</v>
      </c>
      <c r="H451" s="278">
        <v>185.51666666666668</v>
      </c>
      <c r="I451" s="278">
        <v>188.33333333333334</v>
      </c>
      <c r="J451" s="278">
        <v>190.26666666666668</v>
      </c>
      <c r="K451" s="276">
        <v>186.4</v>
      </c>
      <c r="L451" s="276">
        <v>181.65</v>
      </c>
      <c r="M451" s="276">
        <v>403.00535000000002</v>
      </c>
    </row>
    <row r="452" spans="1:13">
      <c r="A452" s="267">
        <v>445</v>
      </c>
      <c r="B452" s="276" t="s">
        <v>184</v>
      </c>
      <c r="C452" s="276">
        <v>76.2</v>
      </c>
      <c r="D452" s="278">
        <v>76.566666666666663</v>
      </c>
      <c r="E452" s="278">
        <v>74.933333333333323</v>
      </c>
      <c r="F452" s="278">
        <v>73.666666666666657</v>
      </c>
      <c r="G452" s="278">
        <v>72.033333333333317</v>
      </c>
      <c r="H452" s="278">
        <v>77.833333333333329</v>
      </c>
      <c r="I452" s="278">
        <v>79.466666666666654</v>
      </c>
      <c r="J452" s="278">
        <v>80.733333333333334</v>
      </c>
      <c r="K452" s="276">
        <v>78.2</v>
      </c>
      <c r="L452" s="276">
        <v>75.3</v>
      </c>
      <c r="M452" s="276">
        <v>56.703980000000001</v>
      </c>
    </row>
    <row r="453" spans="1:13">
      <c r="A453" s="267">
        <v>446</v>
      </c>
      <c r="B453" s="276" t="s">
        <v>185</v>
      </c>
      <c r="C453" s="276">
        <v>73.150000000000006</v>
      </c>
      <c r="D453" s="278">
        <v>73.350000000000009</v>
      </c>
      <c r="E453" s="278">
        <v>71.700000000000017</v>
      </c>
      <c r="F453" s="278">
        <v>70.250000000000014</v>
      </c>
      <c r="G453" s="278">
        <v>68.600000000000023</v>
      </c>
      <c r="H453" s="278">
        <v>74.800000000000011</v>
      </c>
      <c r="I453" s="278">
        <v>76.450000000000017</v>
      </c>
      <c r="J453" s="278">
        <v>77.900000000000006</v>
      </c>
      <c r="K453" s="276">
        <v>75</v>
      </c>
      <c r="L453" s="276">
        <v>71.900000000000006</v>
      </c>
      <c r="M453" s="276">
        <v>584.76323000000002</v>
      </c>
    </row>
    <row r="454" spans="1:13">
      <c r="A454" s="267">
        <v>447</v>
      </c>
      <c r="B454" s="276" t="s">
        <v>186</v>
      </c>
      <c r="C454" s="276">
        <v>609.35</v>
      </c>
      <c r="D454" s="278">
        <v>612.38333333333333</v>
      </c>
      <c r="E454" s="278">
        <v>604.06666666666661</v>
      </c>
      <c r="F454" s="278">
        <v>598.7833333333333</v>
      </c>
      <c r="G454" s="278">
        <v>590.46666666666658</v>
      </c>
      <c r="H454" s="278">
        <v>617.66666666666663</v>
      </c>
      <c r="I454" s="278">
        <v>625.98333333333346</v>
      </c>
      <c r="J454" s="278">
        <v>631.26666666666665</v>
      </c>
      <c r="K454" s="276">
        <v>620.70000000000005</v>
      </c>
      <c r="L454" s="276">
        <v>607.1</v>
      </c>
      <c r="M454" s="276">
        <v>127.30731</v>
      </c>
    </row>
    <row r="455" spans="1:13">
      <c r="A455" s="267">
        <v>448</v>
      </c>
      <c r="B455" s="276" t="s">
        <v>2624</v>
      </c>
      <c r="C455" s="276">
        <v>37.25</v>
      </c>
      <c r="D455" s="278">
        <v>37.566666666666663</v>
      </c>
      <c r="E455" s="278">
        <v>36.783333333333324</v>
      </c>
      <c r="F455" s="278">
        <v>36.316666666666663</v>
      </c>
      <c r="G455" s="278">
        <v>35.533333333333324</v>
      </c>
      <c r="H455" s="278">
        <v>38.033333333333324</v>
      </c>
      <c r="I455" s="278">
        <v>38.816666666666656</v>
      </c>
      <c r="J455" s="278">
        <v>39.283333333333324</v>
      </c>
      <c r="K455" s="276">
        <v>38.35</v>
      </c>
      <c r="L455" s="276">
        <v>37.1</v>
      </c>
      <c r="M455" s="276">
        <v>26.1721</v>
      </c>
    </row>
    <row r="456" spans="1:13">
      <c r="A456" s="267">
        <v>449</v>
      </c>
      <c r="B456" s="276" t="s">
        <v>537</v>
      </c>
      <c r="C456" s="276">
        <v>909.95</v>
      </c>
      <c r="D456" s="278">
        <v>910.61666666666667</v>
      </c>
      <c r="E456" s="278">
        <v>901.33333333333337</v>
      </c>
      <c r="F456" s="278">
        <v>892.7166666666667</v>
      </c>
      <c r="G456" s="278">
        <v>883.43333333333339</v>
      </c>
      <c r="H456" s="278">
        <v>919.23333333333335</v>
      </c>
      <c r="I456" s="278">
        <v>928.51666666666665</v>
      </c>
      <c r="J456" s="278">
        <v>937.13333333333333</v>
      </c>
      <c r="K456" s="276">
        <v>919.9</v>
      </c>
      <c r="L456" s="276">
        <v>902</v>
      </c>
      <c r="M456" s="276">
        <v>0.34838999999999998</v>
      </c>
    </row>
    <row r="457" spans="1:13">
      <c r="A457" s="267">
        <v>450</v>
      </c>
      <c r="B457" s="276" t="s">
        <v>538</v>
      </c>
      <c r="C457" s="276">
        <v>424.45</v>
      </c>
      <c r="D457" s="278">
        <v>426.05</v>
      </c>
      <c r="E457" s="278">
        <v>419.85</v>
      </c>
      <c r="F457" s="278">
        <v>415.25</v>
      </c>
      <c r="G457" s="278">
        <v>409.05</v>
      </c>
      <c r="H457" s="278">
        <v>430.65000000000003</v>
      </c>
      <c r="I457" s="278">
        <v>436.84999999999997</v>
      </c>
      <c r="J457" s="278">
        <v>441.45000000000005</v>
      </c>
      <c r="K457" s="276">
        <v>432.25</v>
      </c>
      <c r="L457" s="276">
        <v>421.45</v>
      </c>
      <c r="M457" s="276">
        <v>0.16353999999999999</v>
      </c>
    </row>
    <row r="458" spans="1:13">
      <c r="A458" s="267">
        <v>451</v>
      </c>
      <c r="B458" s="276" t="s">
        <v>187</v>
      </c>
      <c r="C458" s="276">
        <v>2810.8</v>
      </c>
      <c r="D458" s="278">
        <v>2814.65</v>
      </c>
      <c r="E458" s="278">
        <v>2789.3</v>
      </c>
      <c r="F458" s="278">
        <v>2767.8</v>
      </c>
      <c r="G458" s="278">
        <v>2742.4500000000003</v>
      </c>
      <c r="H458" s="278">
        <v>2836.15</v>
      </c>
      <c r="I458" s="278">
        <v>2861.4999999999995</v>
      </c>
      <c r="J458" s="278">
        <v>2883</v>
      </c>
      <c r="K458" s="276">
        <v>2840</v>
      </c>
      <c r="L458" s="276">
        <v>2793.15</v>
      </c>
      <c r="M458" s="276">
        <v>36.599960000000003</v>
      </c>
    </row>
    <row r="459" spans="1:13">
      <c r="A459" s="267">
        <v>452</v>
      </c>
      <c r="B459" s="276" t="s">
        <v>544</v>
      </c>
      <c r="C459" s="276">
        <v>2594.3000000000002</v>
      </c>
      <c r="D459" s="278">
        <v>2611.4166666666665</v>
      </c>
      <c r="E459" s="278">
        <v>2552.8833333333332</v>
      </c>
      <c r="F459" s="278">
        <v>2511.4666666666667</v>
      </c>
      <c r="G459" s="278">
        <v>2452.9333333333334</v>
      </c>
      <c r="H459" s="278">
        <v>2652.833333333333</v>
      </c>
      <c r="I459" s="278">
        <v>2711.3666666666668</v>
      </c>
      <c r="J459" s="278">
        <v>2752.7833333333328</v>
      </c>
      <c r="K459" s="276">
        <v>2669.95</v>
      </c>
      <c r="L459" s="276">
        <v>2570</v>
      </c>
      <c r="M459" s="276">
        <v>0.25540000000000002</v>
      </c>
    </row>
    <row r="460" spans="1:13">
      <c r="A460" s="267">
        <v>453</v>
      </c>
      <c r="B460" s="276" t="s">
        <v>188</v>
      </c>
      <c r="C460" s="276">
        <v>929.5</v>
      </c>
      <c r="D460" s="278">
        <v>931.69999999999993</v>
      </c>
      <c r="E460" s="278">
        <v>923.69999999999982</v>
      </c>
      <c r="F460" s="278">
        <v>917.89999999999986</v>
      </c>
      <c r="G460" s="278">
        <v>909.89999999999975</v>
      </c>
      <c r="H460" s="278">
        <v>937.49999999999989</v>
      </c>
      <c r="I460" s="278">
        <v>945.50000000000011</v>
      </c>
      <c r="J460" s="278">
        <v>951.3</v>
      </c>
      <c r="K460" s="276">
        <v>939.7</v>
      </c>
      <c r="L460" s="276">
        <v>925.9</v>
      </c>
      <c r="M460" s="276">
        <v>41.570779999999999</v>
      </c>
    </row>
    <row r="461" spans="1:13">
      <c r="A461" s="267">
        <v>454</v>
      </c>
      <c r="B461" s="276" t="s">
        <v>546</v>
      </c>
      <c r="C461" s="276">
        <v>920.4</v>
      </c>
      <c r="D461" s="278">
        <v>921.83333333333337</v>
      </c>
      <c r="E461" s="278">
        <v>912.9666666666667</v>
      </c>
      <c r="F461" s="278">
        <v>905.5333333333333</v>
      </c>
      <c r="G461" s="278">
        <v>896.66666666666663</v>
      </c>
      <c r="H461" s="278">
        <v>929.26666666666677</v>
      </c>
      <c r="I461" s="278">
        <v>938.13333333333333</v>
      </c>
      <c r="J461" s="278">
        <v>945.56666666666683</v>
      </c>
      <c r="K461" s="276">
        <v>930.7</v>
      </c>
      <c r="L461" s="276">
        <v>914.4</v>
      </c>
      <c r="M461" s="276">
        <v>0.20252999999999999</v>
      </c>
    </row>
    <row r="462" spans="1:13">
      <c r="A462" s="267">
        <v>455</v>
      </c>
      <c r="B462" s="276" t="s">
        <v>547</v>
      </c>
      <c r="C462" s="276">
        <v>1025.4000000000001</v>
      </c>
      <c r="D462" s="278">
        <v>1028.3999999999999</v>
      </c>
      <c r="E462" s="278">
        <v>1018.9999999999998</v>
      </c>
      <c r="F462" s="278">
        <v>1012.5999999999999</v>
      </c>
      <c r="G462" s="278">
        <v>1003.1999999999998</v>
      </c>
      <c r="H462" s="278">
        <v>1034.7999999999997</v>
      </c>
      <c r="I462" s="278">
        <v>1044.1999999999998</v>
      </c>
      <c r="J462" s="278">
        <v>1050.5999999999997</v>
      </c>
      <c r="K462" s="276">
        <v>1037.8</v>
      </c>
      <c r="L462" s="276">
        <v>1022</v>
      </c>
      <c r="M462" s="276">
        <v>0.60916999999999999</v>
      </c>
    </row>
    <row r="463" spans="1:13">
      <c r="A463" s="267">
        <v>456</v>
      </c>
      <c r="B463" s="276" t="s">
        <v>552</v>
      </c>
      <c r="C463" s="276">
        <v>801.35</v>
      </c>
      <c r="D463" s="278">
        <v>805.26666666666677</v>
      </c>
      <c r="E463" s="278">
        <v>786.18333333333351</v>
      </c>
      <c r="F463" s="278">
        <v>771.01666666666677</v>
      </c>
      <c r="G463" s="278">
        <v>751.93333333333351</v>
      </c>
      <c r="H463" s="278">
        <v>820.43333333333351</v>
      </c>
      <c r="I463" s="278">
        <v>839.51666666666677</v>
      </c>
      <c r="J463" s="278">
        <v>854.68333333333351</v>
      </c>
      <c r="K463" s="276">
        <v>824.35</v>
      </c>
      <c r="L463" s="276">
        <v>790.1</v>
      </c>
      <c r="M463" s="276">
        <v>11.89513</v>
      </c>
    </row>
    <row r="464" spans="1:13">
      <c r="A464" s="267">
        <v>457</v>
      </c>
      <c r="B464" s="276" t="s">
        <v>548</v>
      </c>
      <c r="C464" s="276">
        <v>48.65</v>
      </c>
      <c r="D464" s="278">
        <v>49.116666666666667</v>
      </c>
      <c r="E464" s="278">
        <v>47.833333333333336</v>
      </c>
      <c r="F464" s="278">
        <v>47.016666666666666</v>
      </c>
      <c r="G464" s="278">
        <v>45.733333333333334</v>
      </c>
      <c r="H464" s="278">
        <v>49.933333333333337</v>
      </c>
      <c r="I464" s="278">
        <v>51.216666666666669</v>
      </c>
      <c r="J464" s="278">
        <v>52.033333333333339</v>
      </c>
      <c r="K464" s="276">
        <v>50.4</v>
      </c>
      <c r="L464" s="276">
        <v>48.3</v>
      </c>
      <c r="M464" s="276">
        <v>5.8681000000000001</v>
      </c>
    </row>
    <row r="465" spans="1:13">
      <c r="A465" s="267">
        <v>458</v>
      </c>
      <c r="B465" s="276" t="s">
        <v>549</v>
      </c>
      <c r="C465" s="276">
        <v>1148.55</v>
      </c>
      <c r="D465" s="278">
        <v>1152.1833333333334</v>
      </c>
      <c r="E465" s="278">
        <v>1139.3666666666668</v>
      </c>
      <c r="F465" s="278">
        <v>1130.1833333333334</v>
      </c>
      <c r="G465" s="278">
        <v>1117.3666666666668</v>
      </c>
      <c r="H465" s="278">
        <v>1161.3666666666668</v>
      </c>
      <c r="I465" s="278">
        <v>1174.1833333333334</v>
      </c>
      <c r="J465" s="278">
        <v>1183.3666666666668</v>
      </c>
      <c r="K465" s="276">
        <v>1165</v>
      </c>
      <c r="L465" s="276">
        <v>1143</v>
      </c>
      <c r="M465" s="276">
        <v>0.41269</v>
      </c>
    </row>
    <row r="466" spans="1:13">
      <c r="A466" s="267">
        <v>459</v>
      </c>
      <c r="B466" s="276" t="s">
        <v>189</v>
      </c>
      <c r="C466" s="276">
        <v>1426.15</v>
      </c>
      <c r="D466" s="278">
        <v>1426.2333333333333</v>
      </c>
      <c r="E466" s="278">
        <v>1417.4666666666667</v>
      </c>
      <c r="F466" s="278">
        <v>1408.7833333333333</v>
      </c>
      <c r="G466" s="278">
        <v>1400.0166666666667</v>
      </c>
      <c r="H466" s="278">
        <v>1434.9166666666667</v>
      </c>
      <c r="I466" s="278">
        <v>1443.6833333333336</v>
      </c>
      <c r="J466" s="278">
        <v>1452.3666666666668</v>
      </c>
      <c r="K466" s="276">
        <v>1435</v>
      </c>
      <c r="L466" s="276">
        <v>1417.55</v>
      </c>
      <c r="M466" s="276">
        <v>15.790660000000001</v>
      </c>
    </row>
    <row r="467" spans="1:13">
      <c r="A467" s="267">
        <v>460</v>
      </c>
      <c r="B467" s="244" t="s">
        <v>190</v>
      </c>
      <c r="C467" s="276">
        <v>2655.4</v>
      </c>
      <c r="D467" s="278">
        <v>2665.4833333333331</v>
      </c>
      <c r="E467" s="278">
        <v>2640.9666666666662</v>
      </c>
      <c r="F467" s="278">
        <v>2626.5333333333333</v>
      </c>
      <c r="G467" s="278">
        <v>2602.0166666666664</v>
      </c>
      <c r="H467" s="278">
        <v>2679.9166666666661</v>
      </c>
      <c r="I467" s="278">
        <v>2704.4333333333334</v>
      </c>
      <c r="J467" s="278">
        <v>2718.8666666666659</v>
      </c>
      <c r="K467" s="276">
        <v>2690</v>
      </c>
      <c r="L467" s="276">
        <v>2651.05</v>
      </c>
      <c r="M467" s="276">
        <v>2.9565100000000002</v>
      </c>
    </row>
    <row r="468" spans="1:13">
      <c r="A468" s="267">
        <v>461</v>
      </c>
      <c r="B468" s="244" t="s">
        <v>191</v>
      </c>
      <c r="C468" s="276">
        <v>329.8</v>
      </c>
      <c r="D468" s="278">
        <v>329.7</v>
      </c>
      <c r="E468" s="278">
        <v>324.09999999999997</v>
      </c>
      <c r="F468" s="278">
        <v>318.39999999999998</v>
      </c>
      <c r="G468" s="278">
        <v>312.79999999999995</v>
      </c>
      <c r="H468" s="278">
        <v>335.4</v>
      </c>
      <c r="I468" s="278">
        <v>341</v>
      </c>
      <c r="J468" s="278">
        <v>346.7</v>
      </c>
      <c r="K468" s="276">
        <v>335.3</v>
      </c>
      <c r="L468" s="276">
        <v>324</v>
      </c>
      <c r="M468" s="276">
        <v>27.231249999999999</v>
      </c>
    </row>
    <row r="469" spans="1:13">
      <c r="A469" s="267">
        <v>462</v>
      </c>
      <c r="B469" s="244" t="s">
        <v>550</v>
      </c>
      <c r="C469" s="276">
        <v>683.2</v>
      </c>
      <c r="D469" s="278">
        <v>687.06666666666661</v>
      </c>
      <c r="E469" s="278">
        <v>676.13333333333321</v>
      </c>
      <c r="F469" s="278">
        <v>669.06666666666661</v>
      </c>
      <c r="G469" s="278">
        <v>658.13333333333321</v>
      </c>
      <c r="H469" s="278">
        <v>694.13333333333321</v>
      </c>
      <c r="I469" s="278">
        <v>705.06666666666661</v>
      </c>
      <c r="J469" s="278">
        <v>712.13333333333321</v>
      </c>
      <c r="K469" s="276">
        <v>698</v>
      </c>
      <c r="L469" s="276">
        <v>680</v>
      </c>
      <c r="M469" s="276">
        <v>12.95116</v>
      </c>
    </row>
    <row r="470" spans="1:13">
      <c r="A470" s="267">
        <v>463</v>
      </c>
      <c r="B470" s="244" t="s">
        <v>551</v>
      </c>
      <c r="C470" s="276">
        <v>10.1</v>
      </c>
      <c r="D470" s="278">
        <v>10.133333333333333</v>
      </c>
      <c r="E470" s="278">
        <v>9.9166666666666661</v>
      </c>
      <c r="F470" s="278">
        <v>9.7333333333333325</v>
      </c>
      <c r="G470" s="278">
        <v>9.5166666666666657</v>
      </c>
      <c r="H470" s="278">
        <v>10.316666666666666</v>
      </c>
      <c r="I470" s="278">
        <v>10.533333333333335</v>
      </c>
      <c r="J470" s="278">
        <v>10.716666666666667</v>
      </c>
      <c r="K470" s="276">
        <v>10.35</v>
      </c>
      <c r="L470" s="276">
        <v>9.9499999999999993</v>
      </c>
      <c r="M470" s="276">
        <v>287.32965999999999</v>
      </c>
    </row>
    <row r="471" spans="1:13">
      <c r="A471" s="267">
        <v>464</v>
      </c>
      <c r="B471" s="244" t="s">
        <v>539</v>
      </c>
      <c r="C471" s="276">
        <v>5931.35</v>
      </c>
      <c r="D471" s="278">
        <v>5901.75</v>
      </c>
      <c r="E471" s="278">
        <v>5828.6</v>
      </c>
      <c r="F471" s="278">
        <v>5725.85</v>
      </c>
      <c r="G471" s="278">
        <v>5652.7000000000007</v>
      </c>
      <c r="H471" s="278">
        <v>6004.5</v>
      </c>
      <c r="I471" s="278">
        <v>6077.65</v>
      </c>
      <c r="J471" s="278">
        <v>6180.4</v>
      </c>
      <c r="K471" s="276">
        <v>5974.9</v>
      </c>
      <c r="L471" s="276">
        <v>5799</v>
      </c>
      <c r="M471" s="276">
        <v>8.3059999999999995E-2</v>
      </c>
    </row>
    <row r="472" spans="1:13">
      <c r="A472" s="267">
        <v>465</v>
      </c>
      <c r="B472" s="244" t="s">
        <v>541</v>
      </c>
      <c r="C472" s="276">
        <v>31.6</v>
      </c>
      <c r="D472" s="278">
        <v>31.783333333333335</v>
      </c>
      <c r="E472" s="278">
        <v>31.116666666666667</v>
      </c>
      <c r="F472" s="278">
        <v>30.633333333333333</v>
      </c>
      <c r="G472" s="278">
        <v>29.966666666666665</v>
      </c>
      <c r="H472" s="278">
        <v>32.266666666666666</v>
      </c>
      <c r="I472" s="278">
        <v>32.933333333333337</v>
      </c>
      <c r="J472" s="278">
        <v>33.416666666666671</v>
      </c>
      <c r="K472" s="276">
        <v>32.450000000000003</v>
      </c>
      <c r="L472" s="276">
        <v>31.3</v>
      </c>
      <c r="M472" s="276">
        <v>67.454030000000003</v>
      </c>
    </row>
    <row r="473" spans="1:13">
      <c r="A473" s="267">
        <v>466</v>
      </c>
      <c r="B473" s="244" t="s">
        <v>192</v>
      </c>
      <c r="C473" s="276">
        <v>498</v>
      </c>
      <c r="D473" s="278">
        <v>502.84999999999997</v>
      </c>
      <c r="E473" s="278">
        <v>491.69999999999993</v>
      </c>
      <c r="F473" s="276">
        <v>485.4</v>
      </c>
      <c r="G473" s="278">
        <v>474.24999999999994</v>
      </c>
      <c r="H473" s="278">
        <v>509.14999999999992</v>
      </c>
      <c r="I473" s="276">
        <v>520.29999999999995</v>
      </c>
      <c r="J473" s="278">
        <v>526.59999999999991</v>
      </c>
      <c r="K473" s="278">
        <v>514</v>
      </c>
      <c r="L473" s="276">
        <v>496.55</v>
      </c>
      <c r="M473" s="278">
        <v>30.09637</v>
      </c>
    </row>
    <row r="474" spans="1:13">
      <c r="A474" s="267">
        <v>467</v>
      </c>
      <c r="B474" s="244" t="s">
        <v>540</v>
      </c>
      <c r="C474" s="276">
        <v>218.25</v>
      </c>
      <c r="D474" s="278">
        <v>219.93333333333331</v>
      </c>
      <c r="E474" s="278">
        <v>215.86666666666662</v>
      </c>
      <c r="F474" s="276">
        <v>213.48333333333332</v>
      </c>
      <c r="G474" s="278">
        <v>209.41666666666663</v>
      </c>
      <c r="H474" s="278">
        <v>222.31666666666661</v>
      </c>
      <c r="I474" s="276">
        <v>226.38333333333327</v>
      </c>
      <c r="J474" s="278">
        <v>228.76666666666659</v>
      </c>
      <c r="K474" s="278">
        <v>224</v>
      </c>
      <c r="L474" s="276">
        <v>217.55</v>
      </c>
      <c r="M474" s="278">
        <v>0.61409999999999998</v>
      </c>
    </row>
    <row r="475" spans="1:13">
      <c r="A475" s="267">
        <v>468</v>
      </c>
      <c r="B475" s="244" t="s">
        <v>193</v>
      </c>
      <c r="C475" s="244">
        <v>1139.95</v>
      </c>
      <c r="D475" s="288">
        <v>1132.3999999999999</v>
      </c>
      <c r="E475" s="288">
        <v>1119.8499999999997</v>
      </c>
      <c r="F475" s="288">
        <v>1099.7499999999998</v>
      </c>
      <c r="G475" s="288">
        <v>1087.1999999999996</v>
      </c>
      <c r="H475" s="288">
        <v>1152.4999999999998</v>
      </c>
      <c r="I475" s="288">
        <v>1165.05</v>
      </c>
      <c r="J475" s="288">
        <v>1185.1499999999999</v>
      </c>
      <c r="K475" s="288">
        <v>1144.95</v>
      </c>
      <c r="L475" s="288">
        <v>1112.3</v>
      </c>
      <c r="M475" s="288">
        <v>9.7222899999999992</v>
      </c>
    </row>
    <row r="476" spans="1:13">
      <c r="A476" s="267">
        <v>469</v>
      </c>
      <c r="B476" s="244" t="s">
        <v>553</v>
      </c>
      <c r="C476" s="244">
        <v>13.8</v>
      </c>
      <c r="D476" s="288">
        <v>13.933333333333332</v>
      </c>
      <c r="E476" s="288">
        <v>13.616666666666664</v>
      </c>
      <c r="F476" s="288">
        <v>13.433333333333332</v>
      </c>
      <c r="G476" s="288">
        <v>13.116666666666664</v>
      </c>
      <c r="H476" s="288">
        <v>14.116666666666664</v>
      </c>
      <c r="I476" s="288">
        <v>14.43333333333333</v>
      </c>
      <c r="J476" s="288">
        <v>14.616666666666664</v>
      </c>
      <c r="K476" s="288">
        <v>14.25</v>
      </c>
      <c r="L476" s="288">
        <v>13.75</v>
      </c>
      <c r="M476" s="288">
        <v>73.387600000000006</v>
      </c>
    </row>
    <row r="477" spans="1:13">
      <c r="A477" s="267">
        <v>470</v>
      </c>
      <c r="B477" s="244" t="s">
        <v>554</v>
      </c>
      <c r="C477" s="288">
        <v>391.65</v>
      </c>
      <c r="D477" s="288">
        <v>393.06666666666666</v>
      </c>
      <c r="E477" s="288">
        <v>386.83333333333331</v>
      </c>
      <c r="F477" s="288">
        <v>382.01666666666665</v>
      </c>
      <c r="G477" s="288">
        <v>375.7833333333333</v>
      </c>
      <c r="H477" s="288">
        <v>397.88333333333333</v>
      </c>
      <c r="I477" s="288">
        <v>404.11666666666667</v>
      </c>
      <c r="J477" s="288">
        <v>408.93333333333334</v>
      </c>
      <c r="K477" s="288">
        <v>399.3</v>
      </c>
      <c r="L477" s="288">
        <v>388.25</v>
      </c>
      <c r="M477" s="288">
        <v>1.71149</v>
      </c>
    </row>
    <row r="478" spans="1:13">
      <c r="A478" s="267">
        <v>471</v>
      </c>
      <c r="B478" s="244" t="s">
        <v>194</v>
      </c>
      <c r="C478" s="288">
        <v>285.60000000000002</v>
      </c>
      <c r="D478" s="288">
        <v>285.48333333333335</v>
      </c>
      <c r="E478" s="288">
        <v>283.11666666666667</v>
      </c>
      <c r="F478" s="288">
        <v>280.63333333333333</v>
      </c>
      <c r="G478" s="288">
        <v>278.26666666666665</v>
      </c>
      <c r="H478" s="288">
        <v>287.9666666666667</v>
      </c>
      <c r="I478" s="288">
        <v>290.33333333333337</v>
      </c>
      <c r="J478" s="288">
        <v>292.81666666666672</v>
      </c>
      <c r="K478" s="288">
        <v>287.85000000000002</v>
      </c>
      <c r="L478" s="288">
        <v>283</v>
      </c>
      <c r="M478" s="288">
        <v>4.6324100000000001</v>
      </c>
    </row>
    <row r="479" spans="1:13">
      <c r="A479" s="267">
        <v>472</v>
      </c>
      <c r="B479" s="244" t="s">
        <v>3098</v>
      </c>
      <c r="C479" s="288">
        <v>39.35</v>
      </c>
      <c r="D479" s="288">
        <v>39.766666666666673</v>
      </c>
      <c r="E479" s="288">
        <v>38.833333333333343</v>
      </c>
      <c r="F479" s="288">
        <v>38.31666666666667</v>
      </c>
      <c r="G479" s="288">
        <v>37.38333333333334</v>
      </c>
      <c r="H479" s="288">
        <v>40.283333333333346</v>
      </c>
      <c r="I479" s="288">
        <v>41.216666666666669</v>
      </c>
      <c r="J479" s="288">
        <v>41.733333333333348</v>
      </c>
      <c r="K479" s="288">
        <v>40.700000000000003</v>
      </c>
      <c r="L479" s="288">
        <v>39.25</v>
      </c>
      <c r="M479" s="288">
        <v>71.557029999999997</v>
      </c>
    </row>
    <row r="480" spans="1:13">
      <c r="A480" s="267">
        <v>473</v>
      </c>
      <c r="B480" s="244" t="s">
        <v>195</v>
      </c>
      <c r="C480" s="288">
        <v>5144.8</v>
      </c>
      <c r="D480" s="288">
        <v>5173.3833333333332</v>
      </c>
      <c r="E480" s="288">
        <v>5087.7666666666664</v>
      </c>
      <c r="F480" s="288">
        <v>5030.7333333333336</v>
      </c>
      <c r="G480" s="288">
        <v>4945.1166666666668</v>
      </c>
      <c r="H480" s="288">
        <v>5230.4166666666661</v>
      </c>
      <c r="I480" s="288">
        <v>5316.0333333333328</v>
      </c>
      <c r="J480" s="288">
        <v>5373.0666666666657</v>
      </c>
      <c r="K480" s="288">
        <v>5259</v>
      </c>
      <c r="L480" s="288">
        <v>5116.3500000000004</v>
      </c>
      <c r="M480" s="288">
        <v>16.250219999999999</v>
      </c>
    </row>
    <row r="481" spans="1:13">
      <c r="A481" s="267">
        <v>474</v>
      </c>
      <c r="B481" s="244" t="s">
        <v>196</v>
      </c>
      <c r="C481" s="288">
        <v>33.950000000000003</v>
      </c>
      <c r="D481" s="288">
        <v>34.31666666666667</v>
      </c>
      <c r="E481" s="288">
        <v>33.333333333333343</v>
      </c>
      <c r="F481" s="288">
        <v>32.716666666666676</v>
      </c>
      <c r="G481" s="288">
        <v>31.733333333333348</v>
      </c>
      <c r="H481" s="288">
        <v>34.933333333333337</v>
      </c>
      <c r="I481" s="288">
        <v>35.916666666666671</v>
      </c>
      <c r="J481" s="288">
        <v>36.533333333333331</v>
      </c>
      <c r="K481" s="288">
        <v>35.299999999999997</v>
      </c>
      <c r="L481" s="288">
        <v>33.700000000000003</v>
      </c>
      <c r="M481" s="288">
        <v>241.87588</v>
      </c>
    </row>
    <row r="482" spans="1:13">
      <c r="A482" s="267">
        <v>475</v>
      </c>
      <c r="B482" s="244" t="s">
        <v>197</v>
      </c>
      <c r="C482" s="288">
        <v>492.6</v>
      </c>
      <c r="D482" s="288">
        <v>487.56666666666666</v>
      </c>
      <c r="E482" s="288">
        <v>480.13333333333333</v>
      </c>
      <c r="F482" s="288">
        <v>467.66666666666669</v>
      </c>
      <c r="G482" s="288">
        <v>460.23333333333335</v>
      </c>
      <c r="H482" s="288">
        <v>500.0333333333333</v>
      </c>
      <c r="I482" s="288">
        <v>507.46666666666658</v>
      </c>
      <c r="J482" s="288">
        <v>519.93333333333328</v>
      </c>
      <c r="K482" s="288">
        <v>495</v>
      </c>
      <c r="L482" s="288">
        <v>475.1</v>
      </c>
      <c r="M482" s="288">
        <v>138.36059</v>
      </c>
    </row>
    <row r="483" spans="1:13">
      <c r="A483" s="267">
        <v>476</v>
      </c>
      <c r="B483" s="244" t="s">
        <v>560</v>
      </c>
      <c r="C483" s="288">
        <v>2127.4499999999998</v>
      </c>
      <c r="D483" s="288">
        <v>2135.7999999999997</v>
      </c>
      <c r="E483" s="288">
        <v>2111.7499999999995</v>
      </c>
      <c r="F483" s="288">
        <v>2096.0499999999997</v>
      </c>
      <c r="G483" s="288">
        <v>2071.9999999999995</v>
      </c>
      <c r="H483" s="288">
        <v>2151.4999999999995</v>
      </c>
      <c r="I483" s="288">
        <v>2175.5499999999997</v>
      </c>
      <c r="J483" s="288">
        <v>2191.2499999999995</v>
      </c>
      <c r="K483" s="288">
        <v>2159.85</v>
      </c>
      <c r="L483" s="288">
        <v>2120.1</v>
      </c>
      <c r="M483" s="288">
        <v>7.4770000000000003E-2</v>
      </c>
    </row>
    <row r="484" spans="1:13">
      <c r="A484" s="267">
        <v>477</v>
      </c>
      <c r="B484" s="244" t="s">
        <v>561</v>
      </c>
      <c r="C484" s="288">
        <v>44.65</v>
      </c>
      <c r="D484" s="288">
        <v>44.699999999999996</v>
      </c>
      <c r="E484" s="288">
        <v>43.499999999999993</v>
      </c>
      <c r="F484" s="288">
        <v>42.349999999999994</v>
      </c>
      <c r="G484" s="288">
        <v>41.149999999999991</v>
      </c>
      <c r="H484" s="288">
        <v>45.849999999999994</v>
      </c>
      <c r="I484" s="288">
        <v>47.05</v>
      </c>
      <c r="J484" s="288">
        <v>48.199999999999996</v>
      </c>
      <c r="K484" s="288">
        <v>45.9</v>
      </c>
      <c r="L484" s="288">
        <v>43.55</v>
      </c>
      <c r="M484" s="288">
        <v>73.04607</v>
      </c>
    </row>
    <row r="485" spans="1:13">
      <c r="A485" s="267">
        <v>478</v>
      </c>
      <c r="B485" s="244" t="s">
        <v>285</v>
      </c>
      <c r="C485" s="288">
        <v>406.55</v>
      </c>
      <c r="D485" s="288">
        <v>411.65000000000003</v>
      </c>
      <c r="E485" s="288">
        <v>399.85000000000008</v>
      </c>
      <c r="F485" s="288">
        <v>393.15000000000003</v>
      </c>
      <c r="G485" s="288">
        <v>381.35000000000008</v>
      </c>
      <c r="H485" s="288">
        <v>418.35000000000008</v>
      </c>
      <c r="I485" s="288">
        <v>430.15000000000003</v>
      </c>
      <c r="J485" s="288">
        <v>436.85000000000008</v>
      </c>
      <c r="K485" s="288">
        <v>423.45</v>
      </c>
      <c r="L485" s="288">
        <v>404.95</v>
      </c>
      <c r="M485" s="288">
        <v>0.81981999999999999</v>
      </c>
    </row>
    <row r="486" spans="1:13">
      <c r="A486" s="267">
        <v>479</v>
      </c>
      <c r="B486" s="244" t="s">
        <v>563</v>
      </c>
      <c r="C486" s="288">
        <v>907.3</v>
      </c>
      <c r="D486" s="288">
        <v>901.44999999999993</v>
      </c>
      <c r="E486" s="288">
        <v>892.89999999999986</v>
      </c>
      <c r="F486" s="288">
        <v>878.49999999999989</v>
      </c>
      <c r="G486" s="288">
        <v>869.94999999999982</v>
      </c>
      <c r="H486" s="288">
        <v>915.84999999999991</v>
      </c>
      <c r="I486" s="288">
        <v>924.39999999999986</v>
      </c>
      <c r="J486" s="288">
        <v>938.8</v>
      </c>
      <c r="K486" s="288">
        <v>910</v>
      </c>
      <c r="L486" s="288">
        <v>887.05</v>
      </c>
      <c r="M486" s="288">
        <v>6.5362</v>
      </c>
    </row>
    <row r="487" spans="1:13">
      <c r="A487" s="267">
        <v>480</v>
      </c>
      <c r="B487" s="244" t="s">
        <v>564</v>
      </c>
      <c r="C487" s="288">
        <v>1707.25</v>
      </c>
      <c r="D487" s="288">
        <v>1726.1333333333332</v>
      </c>
      <c r="E487" s="288">
        <v>1680.2666666666664</v>
      </c>
      <c r="F487" s="288">
        <v>1653.2833333333333</v>
      </c>
      <c r="G487" s="288">
        <v>1607.4166666666665</v>
      </c>
      <c r="H487" s="288">
        <v>1753.1166666666663</v>
      </c>
      <c r="I487" s="288">
        <v>1798.9833333333331</v>
      </c>
      <c r="J487" s="288">
        <v>1825.9666666666662</v>
      </c>
      <c r="K487" s="288">
        <v>1772</v>
      </c>
      <c r="L487" s="288">
        <v>1699.15</v>
      </c>
      <c r="M487" s="288">
        <v>1.5579099999999999</v>
      </c>
    </row>
    <row r="488" spans="1:13">
      <c r="A488" s="267">
        <v>481</v>
      </c>
      <c r="B488" s="244" t="s">
        <v>2780</v>
      </c>
      <c r="C488" s="288">
        <v>1018.65</v>
      </c>
      <c r="D488" s="288">
        <v>1025.55</v>
      </c>
      <c r="E488" s="288">
        <v>1003.0999999999999</v>
      </c>
      <c r="F488" s="288">
        <v>987.55</v>
      </c>
      <c r="G488" s="288">
        <v>965.09999999999991</v>
      </c>
      <c r="H488" s="288">
        <v>1041.0999999999999</v>
      </c>
      <c r="I488" s="288">
        <v>1063.5500000000002</v>
      </c>
      <c r="J488" s="288">
        <v>1079.0999999999999</v>
      </c>
      <c r="K488" s="288">
        <v>1048</v>
      </c>
      <c r="L488" s="288">
        <v>1010</v>
      </c>
      <c r="M488" s="288">
        <v>0.17126</v>
      </c>
    </row>
    <row r="489" spans="1:13">
      <c r="A489" s="267">
        <v>482</v>
      </c>
      <c r="B489" s="244" t="s">
        <v>284</v>
      </c>
      <c r="C489" s="288">
        <v>188.95</v>
      </c>
      <c r="D489" s="288">
        <v>188.75</v>
      </c>
      <c r="E489" s="288">
        <v>186.3</v>
      </c>
      <c r="F489" s="288">
        <v>183.65</v>
      </c>
      <c r="G489" s="288">
        <v>181.20000000000002</v>
      </c>
      <c r="H489" s="288">
        <v>191.4</v>
      </c>
      <c r="I489" s="288">
        <v>193.85</v>
      </c>
      <c r="J489" s="288">
        <v>196.5</v>
      </c>
      <c r="K489" s="288">
        <v>191.2</v>
      </c>
      <c r="L489" s="288">
        <v>186.1</v>
      </c>
      <c r="M489" s="288">
        <v>7.6006999999999998</v>
      </c>
    </row>
    <row r="490" spans="1:13">
      <c r="A490" s="267">
        <v>483</v>
      </c>
      <c r="B490" s="244" t="s">
        <v>565</v>
      </c>
      <c r="C490" s="288">
        <v>1160.4000000000001</v>
      </c>
      <c r="D490" s="288">
        <v>1165.3333333333333</v>
      </c>
      <c r="E490" s="288">
        <v>1151.0666666666666</v>
      </c>
      <c r="F490" s="288">
        <v>1141.7333333333333</v>
      </c>
      <c r="G490" s="288">
        <v>1127.4666666666667</v>
      </c>
      <c r="H490" s="288">
        <v>1174.6666666666665</v>
      </c>
      <c r="I490" s="288">
        <v>1188.9333333333334</v>
      </c>
      <c r="J490" s="288">
        <v>1198.2666666666664</v>
      </c>
      <c r="K490" s="288">
        <v>1179.5999999999999</v>
      </c>
      <c r="L490" s="288">
        <v>1156</v>
      </c>
      <c r="M490" s="288">
        <v>0.43159999999999998</v>
      </c>
    </row>
    <row r="491" spans="1:13">
      <c r="A491" s="267">
        <v>484</v>
      </c>
      <c r="B491" s="244" t="s">
        <v>556</v>
      </c>
      <c r="C491" s="288">
        <v>372</v>
      </c>
      <c r="D491" s="288">
        <v>370.23333333333335</v>
      </c>
      <c r="E491" s="288">
        <v>361.4666666666667</v>
      </c>
      <c r="F491" s="288">
        <v>350.93333333333334</v>
      </c>
      <c r="G491" s="288">
        <v>342.16666666666669</v>
      </c>
      <c r="H491" s="288">
        <v>380.76666666666671</v>
      </c>
      <c r="I491" s="288">
        <v>389.53333333333336</v>
      </c>
      <c r="J491" s="288">
        <v>400.06666666666672</v>
      </c>
      <c r="K491" s="288">
        <v>379</v>
      </c>
      <c r="L491" s="288">
        <v>359.7</v>
      </c>
      <c r="M491" s="288">
        <v>6.8499800000000004</v>
      </c>
    </row>
    <row r="492" spans="1:13">
      <c r="A492" s="267">
        <v>485</v>
      </c>
      <c r="B492" s="244" t="s">
        <v>555</v>
      </c>
      <c r="C492" s="288">
        <v>2369.3000000000002</v>
      </c>
      <c r="D492" s="288">
        <v>2331.4166666666665</v>
      </c>
      <c r="E492" s="288">
        <v>2263.833333333333</v>
      </c>
      <c r="F492" s="288">
        <v>2158.3666666666663</v>
      </c>
      <c r="G492" s="288">
        <v>2090.7833333333328</v>
      </c>
      <c r="H492" s="288">
        <v>2436.8833333333332</v>
      </c>
      <c r="I492" s="288">
        <v>2504.4666666666662</v>
      </c>
      <c r="J492" s="288">
        <v>2609.9333333333334</v>
      </c>
      <c r="K492" s="288">
        <v>2399</v>
      </c>
      <c r="L492" s="288">
        <v>2225.9499999999998</v>
      </c>
      <c r="M492" s="288">
        <v>1.0215799999999999</v>
      </c>
    </row>
    <row r="493" spans="1:13">
      <c r="A493" s="267">
        <v>486</v>
      </c>
      <c r="B493" s="244" t="s">
        <v>199</v>
      </c>
      <c r="C493" s="288">
        <v>808.1</v>
      </c>
      <c r="D493" s="288">
        <v>811.71666666666658</v>
      </c>
      <c r="E493" s="288">
        <v>802.43333333333317</v>
      </c>
      <c r="F493" s="288">
        <v>796.76666666666654</v>
      </c>
      <c r="G493" s="288">
        <v>787.48333333333312</v>
      </c>
      <c r="H493" s="288">
        <v>817.38333333333321</v>
      </c>
      <c r="I493" s="288">
        <v>826.66666666666674</v>
      </c>
      <c r="J493" s="288">
        <v>832.33333333333326</v>
      </c>
      <c r="K493" s="288">
        <v>821</v>
      </c>
      <c r="L493" s="288">
        <v>806.05</v>
      </c>
      <c r="M493" s="288">
        <v>13.27059</v>
      </c>
    </row>
    <row r="494" spans="1:13">
      <c r="A494" s="267">
        <v>487</v>
      </c>
      <c r="B494" s="244" t="s">
        <v>557</v>
      </c>
      <c r="C494" s="288">
        <v>198.75</v>
      </c>
      <c r="D494" s="288">
        <v>197.43333333333331</v>
      </c>
      <c r="E494" s="288">
        <v>190.61666666666662</v>
      </c>
      <c r="F494" s="288">
        <v>182.48333333333332</v>
      </c>
      <c r="G494" s="288">
        <v>175.66666666666663</v>
      </c>
      <c r="H494" s="288">
        <v>205.56666666666661</v>
      </c>
      <c r="I494" s="288">
        <v>212.38333333333327</v>
      </c>
      <c r="J494" s="288">
        <v>220.51666666666659</v>
      </c>
      <c r="K494" s="288">
        <v>204.25</v>
      </c>
      <c r="L494" s="288">
        <v>189.3</v>
      </c>
      <c r="M494" s="288">
        <v>7.8154599999999999</v>
      </c>
    </row>
    <row r="495" spans="1:13">
      <c r="A495" s="267">
        <v>488</v>
      </c>
      <c r="B495" s="244" t="s">
        <v>558</v>
      </c>
      <c r="C495" s="288">
        <v>3875.25</v>
      </c>
      <c r="D495" s="288">
        <v>3901.5166666666664</v>
      </c>
      <c r="E495" s="288">
        <v>3781.1333333333328</v>
      </c>
      <c r="F495" s="288">
        <v>3687.0166666666664</v>
      </c>
      <c r="G495" s="288">
        <v>3566.6333333333328</v>
      </c>
      <c r="H495" s="288">
        <v>3995.6333333333328</v>
      </c>
      <c r="I495" s="288">
        <v>4116.0166666666664</v>
      </c>
      <c r="J495" s="288">
        <v>4210.1333333333332</v>
      </c>
      <c r="K495" s="288">
        <v>4021.9</v>
      </c>
      <c r="L495" s="288">
        <v>3807.4</v>
      </c>
      <c r="M495" s="288">
        <v>0.18698000000000001</v>
      </c>
    </row>
    <row r="496" spans="1:13">
      <c r="A496" s="267">
        <v>489</v>
      </c>
      <c r="B496" s="244" t="s">
        <v>562</v>
      </c>
      <c r="C496" s="288">
        <v>978.1</v>
      </c>
      <c r="D496" s="288">
        <v>974.69999999999993</v>
      </c>
      <c r="E496" s="288">
        <v>967.39999999999986</v>
      </c>
      <c r="F496" s="288">
        <v>956.69999999999993</v>
      </c>
      <c r="G496" s="288">
        <v>949.39999999999986</v>
      </c>
      <c r="H496" s="288">
        <v>985.39999999999986</v>
      </c>
      <c r="I496" s="288">
        <v>992.69999999999982</v>
      </c>
      <c r="J496" s="288">
        <v>1003.3999999999999</v>
      </c>
      <c r="K496" s="288">
        <v>982</v>
      </c>
      <c r="L496" s="288">
        <v>964</v>
      </c>
      <c r="M496" s="288">
        <v>0.28015000000000001</v>
      </c>
    </row>
    <row r="497" spans="1:13">
      <c r="A497" s="267">
        <v>490</v>
      </c>
      <c r="B497" s="244" t="s">
        <v>566</v>
      </c>
      <c r="C497" s="288">
        <v>5752.55</v>
      </c>
      <c r="D497" s="288">
        <v>5785.7333333333336</v>
      </c>
      <c r="E497" s="288">
        <v>5696.416666666667</v>
      </c>
      <c r="F497" s="288">
        <v>5640.2833333333338</v>
      </c>
      <c r="G497" s="288">
        <v>5550.9666666666672</v>
      </c>
      <c r="H497" s="288">
        <v>5841.8666666666668</v>
      </c>
      <c r="I497" s="288">
        <v>5931.1833333333325</v>
      </c>
      <c r="J497" s="288">
        <v>5987.3166666666666</v>
      </c>
      <c r="K497" s="288">
        <v>5875.05</v>
      </c>
      <c r="L497" s="288">
        <v>5729.6</v>
      </c>
      <c r="M497" s="288">
        <v>2.1160000000000002E-2</v>
      </c>
    </row>
    <row r="498" spans="1:13">
      <c r="A498" s="267">
        <v>491</v>
      </c>
      <c r="B498" s="244" t="s">
        <v>567</v>
      </c>
      <c r="C498" s="288">
        <v>126.1</v>
      </c>
      <c r="D498" s="288">
        <v>128.25</v>
      </c>
      <c r="E498" s="288">
        <v>122.85</v>
      </c>
      <c r="F498" s="288">
        <v>119.6</v>
      </c>
      <c r="G498" s="288">
        <v>114.19999999999999</v>
      </c>
      <c r="H498" s="288">
        <v>131.5</v>
      </c>
      <c r="I498" s="288">
        <v>136.89999999999998</v>
      </c>
      <c r="J498" s="288">
        <v>140.15</v>
      </c>
      <c r="K498" s="288">
        <v>133.65</v>
      </c>
      <c r="L498" s="288">
        <v>125</v>
      </c>
      <c r="M498" s="288">
        <v>19.373049999999999</v>
      </c>
    </row>
    <row r="499" spans="1:13">
      <c r="A499" s="267">
        <v>492</v>
      </c>
      <c r="B499" s="244" t="s">
        <v>568</v>
      </c>
      <c r="C499" s="288">
        <v>67.2</v>
      </c>
      <c r="D499" s="288">
        <v>67.483333333333334</v>
      </c>
      <c r="E499" s="288">
        <v>66.716666666666669</v>
      </c>
      <c r="F499" s="288">
        <v>66.233333333333334</v>
      </c>
      <c r="G499" s="288">
        <v>65.466666666666669</v>
      </c>
      <c r="H499" s="288">
        <v>67.966666666666669</v>
      </c>
      <c r="I499" s="288">
        <v>68.733333333333348</v>
      </c>
      <c r="J499" s="288">
        <v>69.216666666666669</v>
      </c>
      <c r="K499" s="288">
        <v>68.25</v>
      </c>
      <c r="L499" s="288">
        <v>67</v>
      </c>
      <c r="M499" s="288">
        <v>3.8097300000000001</v>
      </c>
    </row>
    <row r="500" spans="1:13">
      <c r="A500" s="267">
        <v>493</v>
      </c>
      <c r="B500" s="244" t="s">
        <v>2851</v>
      </c>
      <c r="C500" s="288">
        <v>431.1</v>
      </c>
      <c r="D500" s="288">
        <v>434.26666666666665</v>
      </c>
      <c r="E500" s="288">
        <v>425.83333333333331</v>
      </c>
      <c r="F500" s="288">
        <v>420.56666666666666</v>
      </c>
      <c r="G500" s="288">
        <v>412.13333333333333</v>
      </c>
      <c r="H500" s="288">
        <v>439.5333333333333</v>
      </c>
      <c r="I500" s="288">
        <v>447.9666666666667</v>
      </c>
      <c r="J500" s="288">
        <v>453.23333333333329</v>
      </c>
      <c r="K500" s="288">
        <v>442.7</v>
      </c>
      <c r="L500" s="288">
        <v>429</v>
      </c>
      <c r="M500" s="288">
        <v>0.67161000000000004</v>
      </c>
    </row>
    <row r="501" spans="1:13">
      <c r="A501" s="267">
        <v>494</v>
      </c>
      <c r="B501" s="244" t="s">
        <v>569</v>
      </c>
      <c r="C501" s="288">
        <v>2119.65</v>
      </c>
      <c r="D501" s="288">
        <v>2126.9</v>
      </c>
      <c r="E501" s="288">
        <v>2108.8000000000002</v>
      </c>
      <c r="F501" s="288">
        <v>2097.9500000000003</v>
      </c>
      <c r="G501" s="288">
        <v>2079.8500000000004</v>
      </c>
      <c r="H501" s="288">
        <v>2137.75</v>
      </c>
      <c r="I501" s="288">
        <v>2155.8499999999995</v>
      </c>
      <c r="J501" s="288">
        <v>2166.6999999999998</v>
      </c>
      <c r="K501" s="288">
        <v>2145</v>
      </c>
      <c r="L501" s="288">
        <v>2116.0500000000002</v>
      </c>
      <c r="M501" s="288">
        <v>0.43540000000000001</v>
      </c>
    </row>
    <row r="502" spans="1:13">
      <c r="A502" s="267">
        <v>495</v>
      </c>
      <c r="B502" s="244" t="s">
        <v>200</v>
      </c>
      <c r="C502" s="288">
        <v>359.5</v>
      </c>
      <c r="D502" s="288">
        <v>361.58333333333331</v>
      </c>
      <c r="E502" s="288">
        <v>355.41666666666663</v>
      </c>
      <c r="F502" s="288">
        <v>351.33333333333331</v>
      </c>
      <c r="G502" s="288">
        <v>345.16666666666663</v>
      </c>
      <c r="H502" s="288">
        <v>365.66666666666663</v>
      </c>
      <c r="I502" s="288">
        <v>371.83333333333326</v>
      </c>
      <c r="J502" s="288">
        <v>375.91666666666663</v>
      </c>
      <c r="K502" s="288">
        <v>367.75</v>
      </c>
      <c r="L502" s="288">
        <v>357.5</v>
      </c>
      <c r="M502" s="288">
        <v>181.37688</v>
      </c>
    </row>
    <row r="503" spans="1:13">
      <c r="A503" s="267">
        <v>496</v>
      </c>
      <c r="B503" s="244" t="s">
        <v>570</v>
      </c>
      <c r="C503" s="288">
        <v>505.55</v>
      </c>
      <c r="D503" s="288">
        <v>512.9666666666667</v>
      </c>
      <c r="E503" s="288">
        <v>490.78333333333342</v>
      </c>
      <c r="F503" s="288">
        <v>476.01666666666671</v>
      </c>
      <c r="G503" s="288">
        <v>453.83333333333343</v>
      </c>
      <c r="H503" s="288">
        <v>527.73333333333335</v>
      </c>
      <c r="I503" s="288">
        <v>549.91666666666674</v>
      </c>
      <c r="J503" s="288">
        <v>564.68333333333339</v>
      </c>
      <c r="K503" s="288">
        <v>535.15</v>
      </c>
      <c r="L503" s="288">
        <v>498.2</v>
      </c>
      <c r="M503" s="288">
        <v>59.12724</v>
      </c>
    </row>
    <row r="504" spans="1:13">
      <c r="A504" s="267">
        <v>497</v>
      </c>
      <c r="B504" s="244" t="s">
        <v>202</v>
      </c>
      <c r="C504" s="288">
        <v>215.55</v>
      </c>
      <c r="D504" s="288">
        <v>216.58333333333334</v>
      </c>
      <c r="E504" s="288">
        <v>213.2166666666667</v>
      </c>
      <c r="F504" s="288">
        <v>210.88333333333335</v>
      </c>
      <c r="G504" s="288">
        <v>207.51666666666671</v>
      </c>
      <c r="H504" s="288">
        <v>218.91666666666669</v>
      </c>
      <c r="I504" s="288">
        <v>222.2833333333333</v>
      </c>
      <c r="J504" s="288">
        <v>224.61666666666667</v>
      </c>
      <c r="K504" s="288">
        <v>219.95</v>
      </c>
      <c r="L504" s="288">
        <v>214.25</v>
      </c>
      <c r="M504" s="288">
        <v>182.36499000000001</v>
      </c>
    </row>
    <row r="505" spans="1:13">
      <c r="A505" s="267">
        <v>498</v>
      </c>
      <c r="B505" s="244" t="s">
        <v>571</v>
      </c>
      <c r="C505" s="288">
        <v>260.45</v>
      </c>
      <c r="D505" s="288">
        <v>251.35000000000002</v>
      </c>
      <c r="E505" s="288">
        <v>239.70000000000005</v>
      </c>
      <c r="F505" s="288">
        <v>218.95000000000002</v>
      </c>
      <c r="G505" s="288">
        <v>207.30000000000004</v>
      </c>
      <c r="H505" s="288">
        <v>272.10000000000002</v>
      </c>
      <c r="I505" s="288">
        <v>283.75</v>
      </c>
      <c r="J505" s="288">
        <v>304.50000000000006</v>
      </c>
      <c r="K505" s="288">
        <v>263</v>
      </c>
      <c r="L505" s="288">
        <v>230.6</v>
      </c>
      <c r="M505" s="288">
        <v>16.892720000000001</v>
      </c>
    </row>
    <row r="506" spans="1:13">
      <c r="A506" s="267">
        <v>499</v>
      </c>
      <c r="B506" s="244" t="s">
        <v>572</v>
      </c>
      <c r="C506" s="288">
        <v>1916.55</v>
      </c>
      <c r="D506" s="288">
        <v>1905.5166666666667</v>
      </c>
      <c r="E506" s="288">
        <v>1851.0333333333333</v>
      </c>
      <c r="F506" s="288">
        <v>1785.5166666666667</v>
      </c>
      <c r="G506" s="288">
        <v>1731.0333333333333</v>
      </c>
      <c r="H506" s="288">
        <v>1971.0333333333333</v>
      </c>
      <c r="I506" s="288">
        <v>2025.5166666666664</v>
      </c>
      <c r="J506" s="288">
        <v>2091.0333333333333</v>
      </c>
      <c r="K506" s="288">
        <v>1960</v>
      </c>
      <c r="L506" s="288">
        <v>1840</v>
      </c>
      <c r="M506" s="288">
        <v>0.59314999999999996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9"/>
      <c r="B5" s="579"/>
      <c r="C5" s="580"/>
      <c r="D5" s="58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1" t="s">
        <v>574</v>
      </c>
      <c r="C7" s="581"/>
      <c r="D7" s="261">
        <f>Main!B10</f>
        <v>44175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44174</v>
      </c>
      <c r="B10" s="266">
        <v>511463</v>
      </c>
      <c r="C10" s="267" t="s">
        <v>3650</v>
      </c>
      <c r="D10" s="267" t="s">
        <v>3727</v>
      </c>
      <c r="E10" s="267" t="s">
        <v>583</v>
      </c>
      <c r="F10" s="380">
        <v>51976</v>
      </c>
      <c r="G10" s="266">
        <v>11.85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44174</v>
      </c>
      <c r="B11" s="266">
        <v>511463</v>
      </c>
      <c r="C11" s="267" t="s">
        <v>3650</v>
      </c>
      <c r="D11" s="267" t="s">
        <v>3727</v>
      </c>
      <c r="E11" s="267" t="s">
        <v>584</v>
      </c>
      <c r="F11" s="380">
        <v>1</v>
      </c>
      <c r="G11" s="266">
        <v>12.14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44174</v>
      </c>
      <c r="B12" s="266">
        <v>524663</v>
      </c>
      <c r="C12" s="267" t="s">
        <v>3752</v>
      </c>
      <c r="D12" s="267" t="s">
        <v>3692</v>
      </c>
      <c r="E12" s="267" t="s">
        <v>583</v>
      </c>
      <c r="F12" s="380">
        <v>298753</v>
      </c>
      <c r="G12" s="266">
        <v>36.869999999999997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44174</v>
      </c>
      <c r="B13" s="266">
        <v>524663</v>
      </c>
      <c r="C13" s="267" t="s">
        <v>3752</v>
      </c>
      <c r="D13" s="267" t="s">
        <v>3692</v>
      </c>
      <c r="E13" s="267" t="s">
        <v>584</v>
      </c>
      <c r="F13" s="380">
        <v>1</v>
      </c>
      <c r="G13" s="266">
        <v>36.85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44174</v>
      </c>
      <c r="B14" s="266">
        <v>530309</v>
      </c>
      <c r="C14" s="267" t="s">
        <v>3753</v>
      </c>
      <c r="D14" s="267" t="s">
        <v>3754</v>
      </c>
      <c r="E14" s="267" t="s">
        <v>584</v>
      </c>
      <c r="F14" s="380">
        <v>21000</v>
      </c>
      <c r="G14" s="266">
        <v>24.68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44174</v>
      </c>
      <c r="B15" s="266">
        <v>530309</v>
      </c>
      <c r="C15" s="267" t="s">
        <v>3753</v>
      </c>
      <c r="D15" s="267" t="s">
        <v>3755</v>
      </c>
      <c r="E15" s="267" t="s">
        <v>583</v>
      </c>
      <c r="F15" s="380">
        <v>22000</v>
      </c>
      <c r="G15" s="266">
        <v>24.68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44174</v>
      </c>
      <c r="B16" s="266">
        <v>540190</v>
      </c>
      <c r="C16" s="267" t="s">
        <v>3756</v>
      </c>
      <c r="D16" s="267" t="s">
        <v>3691</v>
      </c>
      <c r="E16" s="267" t="s">
        <v>583</v>
      </c>
      <c r="F16" s="380">
        <v>74800</v>
      </c>
      <c r="G16" s="266">
        <v>10.62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44174</v>
      </c>
      <c r="B17" s="266">
        <v>540190</v>
      </c>
      <c r="C17" s="267" t="s">
        <v>3756</v>
      </c>
      <c r="D17" s="267" t="s">
        <v>3690</v>
      </c>
      <c r="E17" s="267" t="s">
        <v>584</v>
      </c>
      <c r="F17" s="380">
        <v>30000</v>
      </c>
      <c r="G17" s="266">
        <v>10.62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44174</v>
      </c>
      <c r="B18" s="266">
        <v>540190</v>
      </c>
      <c r="C18" s="267" t="s">
        <v>3756</v>
      </c>
      <c r="D18" s="267" t="s">
        <v>3728</v>
      </c>
      <c r="E18" s="267" t="s">
        <v>584</v>
      </c>
      <c r="F18" s="380">
        <v>44000</v>
      </c>
      <c r="G18" s="266">
        <v>10.62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44174</v>
      </c>
      <c r="B19" s="266">
        <v>531449</v>
      </c>
      <c r="C19" s="267" t="s">
        <v>3757</v>
      </c>
      <c r="D19" s="267" t="s">
        <v>3758</v>
      </c>
      <c r="E19" s="267" t="s">
        <v>584</v>
      </c>
      <c r="F19" s="380">
        <v>23913</v>
      </c>
      <c r="G19" s="266">
        <v>387.47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44174</v>
      </c>
      <c r="B20" s="266">
        <v>509709</v>
      </c>
      <c r="C20" s="267" t="s">
        <v>3759</v>
      </c>
      <c r="D20" s="267" t="s">
        <v>3760</v>
      </c>
      <c r="E20" s="267" t="s">
        <v>584</v>
      </c>
      <c r="F20" s="380">
        <v>1288000</v>
      </c>
      <c r="G20" s="266">
        <v>31.1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44174</v>
      </c>
      <c r="B21" s="266">
        <v>505523</v>
      </c>
      <c r="C21" s="267" t="s">
        <v>3761</v>
      </c>
      <c r="D21" s="267" t="s">
        <v>3762</v>
      </c>
      <c r="E21" s="267" t="s">
        <v>583</v>
      </c>
      <c r="F21" s="380">
        <v>924373</v>
      </c>
      <c r="G21" s="266">
        <v>0.51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44174</v>
      </c>
      <c r="B22" s="266">
        <v>505523</v>
      </c>
      <c r="C22" s="267" t="s">
        <v>3761</v>
      </c>
      <c r="D22" s="267" t="s">
        <v>3763</v>
      </c>
      <c r="E22" s="267" t="s">
        <v>584</v>
      </c>
      <c r="F22" s="380">
        <v>700000</v>
      </c>
      <c r="G22" s="266">
        <v>0.51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44174</v>
      </c>
      <c r="B23" s="266">
        <v>505523</v>
      </c>
      <c r="C23" s="267" t="s">
        <v>3761</v>
      </c>
      <c r="D23" s="267" t="s">
        <v>3764</v>
      </c>
      <c r="E23" s="267" t="s">
        <v>583</v>
      </c>
      <c r="F23" s="380">
        <v>1407163</v>
      </c>
      <c r="G23" s="266">
        <v>0.51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44174</v>
      </c>
      <c r="B24" s="266">
        <v>505523</v>
      </c>
      <c r="C24" s="267" t="s">
        <v>3761</v>
      </c>
      <c r="D24" s="267" t="s">
        <v>3765</v>
      </c>
      <c r="E24" s="267" t="s">
        <v>584</v>
      </c>
      <c r="F24" s="380">
        <v>800000</v>
      </c>
      <c r="G24" s="266">
        <v>0.51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44174</v>
      </c>
      <c r="B25" s="266">
        <v>505523</v>
      </c>
      <c r="C25" s="267" t="s">
        <v>3761</v>
      </c>
      <c r="D25" s="267" t="s">
        <v>3766</v>
      </c>
      <c r="E25" s="267" t="s">
        <v>584</v>
      </c>
      <c r="F25" s="380">
        <v>800000</v>
      </c>
      <c r="G25" s="266">
        <v>0.51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44174</v>
      </c>
      <c r="B26" s="266">
        <v>539767</v>
      </c>
      <c r="C26" s="267" t="s">
        <v>3729</v>
      </c>
      <c r="D26" s="267" t="s">
        <v>3731</v>
      </c>
      <c r="E26" s="267" t="s">
        <v>583</v>
      </c>
      <c r="F26" s="380">
        <v>23780</v>
      </c>
      <c r="G26" s="266">
        <v>22.95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44174</v>
      </c>
      <c r="B27" s="266">
        <v>539767</v>
      </c>
      <c r="C27" s="267" t="s">
        <v>3729</v>
      </c>
      <c r="D27" s="267" t="s">
        <v>3731</v>
      </c>
      <c r="E27" s="267" t="s">
        <v>584</v>
      </c>
      <c r="F27" s="380">
        <v>30</v>
      </c>
      <c r="G27" s="266">
        <v>25.25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44174</v>
      </c>
      <c r="B28" s="266">
        <v>539767</v>
      </c>
      <c r="C28" s="267" t="s">
        <v>3729</v>
      </c>
      <c r="D28" s="267" t="s">
        <v>3730</v>
      </c>
      <c r="E28" s="267" t="s">
        <v>584</v>
      </c>
      <c r="F28" s="380">
        <v>27483</v>
      </c>
      <c r="G28" s="266">
        <v>22.95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44174</v>
      </c>
      <c r="B29" s="266">
        <v>539767</v>
      </c>
      <c r="C29" s="267" t="s">
        <v>3729</v>
      </c>
      <c r="D29" s="267" t="s">
        <v>3767</v>
      </c>
      <c r="E29" s="267" t="s">
        <v>584</v>
      </c>
      <c r="F29" s="380">
        <v>22139</v>
      </c>
      <c r="G29" s="266">
        <v>24.94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44174</v>
      </c>
      <c r="B30" s="266">
        <v>539767</v>
      </c>
      <c r="C30" s="267" t="s">
        <v>3729</v>
      </c>
      <c r="D30" s="267" t="s">
        <v>3768</v>
      </c>
      <c r="E30" s="267" t="s">
        <v>583</v>
      </c>
      <c r="F30" s="380">
        <v>22390</v>
      </c>
      <c r="G30" s="266">
        <v>24.94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44174</v>
      </c>
      <c r="B31" s="266">
        <v>539762</v>
      </c>
      <c r="C31" s="267" t="s">
        <v>3769</v>
      </c>
      <c r="D31" s="267" t="s">
        <v>3770</v>
      </c>
      <c r="E31" s="267" t="s">
        <v>583</v>
      </c>
      <c r="F31" s="380">
        <v>24900</v>
      </c>
      <c r="G31" s="266">
        <v>10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44174</v>
      </c>
      <c r="B32" s="266">
        <v>540386</v>
      </c>
      <c r="C32" s="267" t="s">
        <v>3771</v>
      </c>
      <c r="D32" s="267" t="s">
        <v>3772</v>
      </c>
      <c r="E32" s="267" t="s">
        <v>584</v>
      </c>
      <c r="F32" s="380">
        <v>87749</v>
      </c>
      <c r="G32" s="266">
        <v>6.3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44174</v>
      </c>
      <c r="B33" s="266">
        <v>540159</v>
      </c>
      <c r="C33" s="267" t="s">
        <v>3732</v>
      </c>
      <c r="D33" s="267" t="s">
        <v>3728</v>
      </c>
      <c r="E33" s="267" t="s">
        <v>584</v>
      </c>
      <c r="F33" s="380">
        <v>78400</v>
      </c>
      <c r="G33" s="266">
        <v>18.95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44174</v>
      </c>
      <c r="B34" s="266">
        <v>538647</v>
      </c>
      <c r="C34" s="267" t="s">
        <v>3773</v>
      </c>
      <c r="D34" s="267" t="s">
        <v>3774</v>
      </c>
      <c r="E34" s="267" t="s">
        <v>584</v>
      </c>
      <c r="F34" s="380">
        <v>140000</v>
      </c>
      <c r="G34" s="266">
        <v>11.38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44174</v>
      </c>
      <c r="B35" s="266">
        <v>538647</v>
      </c>
      <c r="C35" s="267" t="s">
        <v>3773</v>
      </c>
      <c r="D35" s="267" t="s">
        <v>3775</v>
      </c>
      <c r="E35" s="267" t="s">
        <v>583</v>
      </c>
      <c r="F35" s="380">
        <v>133000</v>
      </c>
      <c r="G35" s="266">
        <v>11.38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44174</v>
      </c>
      <c r="B36" s="266">
        <v>539526</v>
      </c>
      <c r="C36" s="267" t="s">
        <v>3645</v>
      </c>
      <c r="D36" s="267" t="s">
        <v>3733</v>
      </c>
      <c r="E36" s="267" t="s">
        <v>583</v>
      </c>
      <c r="F36" s="380">
        <v>705388</v>
      </c>
      <c r="G36" s="266">
        <v>1.1399999999999999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44174</v>
      </c>
      <c r="B37" s="266">
        <v>539526</v>
      </c>
      <c r="C37" s="267" t="s">
        <v>3645</v>
      </c>
      <c r="D37" s="267" t="s">
        <v>3733</v>
      </c>
      <c r="E37" s="267" t="s">
        <v>584</v>
      </c>
      <c r="F37" s="380">
        <v>905388</v>
      </c>
      <c r="G37" s="266">
        <v>1.1399999999999999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44174</v>
      </c>
      <c r="B38" s="266">
        <v>539526</v>
      </c>
      <c r="C38" s="267" t="s">
        <v>3645</v>
      </c>
      <c r="D38" s="267" t="s">
        <v>3776</v>
      </c>
      <c r="E38" s="267" t="s">
        <v>583</v>
      </c>
      <c r="F38" s="380">
        <v>846219</v>
      </c>
      <c r="G38" s="266">
        <v>1.1299999999999999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44174</v>
      </c>
      <c r="B39" s="266">
        <v>539526</v>
      </c>
      <c r="C39" s="267" t="s">
        <v>3645</v>
      </c>
      <c r="D39" s="267" t="s">
        <v>3776</v>
      </c>
      <c r="E39" s="267" t="s">
        <v>584</v>
      </c>
      <c r="F39" s="380">
        <v>848500</v>
      </c>
      <c r="G39" s="266">
        <v>1.1499999999999999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44174</v>
      </c>
      <c r="B40" s="266">
        <v>539526</v>
      </c>
      <c r="C40" s="267" t="s">
        <v>3645</v>
      </c>
      <c r="D40" s="267" t="s">
        <v>3777</v>
      </c>
      <c r="E40" s="267" t="s">
        <v>583</v>
      </c>
      <c r="F40" s="380">
        <v>950000</v>
      </c>
      <c r="G40" s="266">
        <v>1.1299999999999999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44174</v>
      </c>
      <c r="B41" s="266">
        <v>539526</v>
      </c>
      <c r="C41" s="267" t="s">
        <v>3645</v>
      </c>
      <c r="D41" s="267" t="s">
        <v>3778</v>
      </c>
      <c r="E41" s="267" t="s">
        <v>583</v>
      </c>
      <c r="F41" s="380">
        <v>2000000</v>
      </c>
      <c r="G41" s="266">
        <v>1.21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44174</v>
      </c>
      <c r="B42" s="266">
        <v>539526</v>
      </c>
      <c r="C42" s="267" t="s">
        <v>3645</v>
      </c>
      <c r="D42" s="267" t="s">
        <v>3777</v>
      </c>
      <c r="E42" s="267" t="s">
        <v>584</v>
      </c>
      <c r="F42" s="380">
        <v>950000</v>
      </c>
      <c r="G42" s="266">
        <v>1.1399999999999999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44174</v>
      </c>
      <c r="B43" s="266">
        <v>539526</v>
      </c>
      <c r="C43" s="267" t="s">
        <v>3645</v>
      </c>
      <c r="D43" s="267" t="s">
        <v>3779</v>
      </c>
      <c r="E43" s="267" t="s">
        <v>583</v>
      </c>
      <c r="F43" s="380">
        <v>765577</v>
      </c>
      <c r="G43" s="266">
        <v>1.1200000000000001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44174</v>
      </c>
      <c r="B44" s="266">
        <v>539526</v>
      </c>
      <c r="C44" s="267" t="s">
        <v>3645</v>
      </c>
      <c r="D44" s="267" t="s">
        <v>3779</v>
      </c>
      <c r="E44" s="267" t="s">
        <v>584</v>
      </c>
      <c r="F44" s="380">
        <v>1261327</v>
      </c>
      <c r="G44" s="266">
        <v>1.1200000000000001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44174</v>
      </c>
      <c r="B45" s="266">
        <v>539526</v>
      </c>
      <c r="C45" s="267" t="s">
        <v>3645</v>
      </c>
      <c r="D45" s="267" t="s">
        <v>3780</v>
      </c>
      <c r="E45" s="267" t="s">
        <v>584</v>
      </c>
      <c r="F45" s="380">
        <v>2200000</v>
      </c>
      <c r="G45" s="266">
        <v>1.1299999999999999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44174</v>
      </c>
      <c r="B46" s="266">
        <v>539526</v>
      </c>
      <c r="C46" s="267" t="s">
        <v>3645</v>
      </c>
      <c r="D46" s="267" t="s">
        <v>3734</v>
      </c>
      <c r="E46" s="267" t="s">
        <v>583</v>
      </c>
      <c r="F46" s="380">
        <v>2409012</v>
      </c>
      <c r="G46" s="266">
        <v>1.1399999999999999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44174</v>
      </c>
      <c r="B47" s="266">
        <v>539526</v>
      </c>
      <c r="C47" s="267" t="s">
        <v>3645</v>
      </c>
      <c r="D47" s="267" t="s">
        <v>3734</v>
      </c>
      <c r="E47" s="267" t="s">
        <v>584</v>
      </c>
      <c r="F47" s="380">
        <v>2409012</v>
      </c>
      <c r="G47" s="266">
        <v>1.1299999999999999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44174</v>
      </c>
      <c r="B48" s="266">
        <v>539526</v>
      </c>
      <c r="C48" s="267" t="s">
        <v>3645</v>
      </c>
      <c r="D48" s="267" t="s">
        <v>3781</v>
      </c>
      <c r="E48" s="267" t="s">
        <v>584</v>
      </c>
      <c r="F48" s="380">
        <v>2750000</v>
      </c>
      <c r="G48" s="266">
        <v>1.18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44174</v>
      </c>
      <c r="B49" s="266">
        <v>539526</v>
      </c>
      <c r="C49" s="267" t="s">
        <v>3645</v>
      </c>
      <c r="D49" s="267" t="s">
        <v>3735</v>
      </c>
      <c r="E49" s="267" t="s">
        <v>583</v>
      </c>
      <c r="F49" s="380">
        <v>25000</v>
      </c>
      <c r="G49" s="266">
        <v>1.1399999999999999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44174</v>
      </c>
      <c r="B50" s="266">
        <v>539526</v>
      </c>
      <c r="C50" s="267" t="s">
        <v>3645</v>
      </c>
      <c r="D50" s="267" t="s">
        <v>3782</v>
      </c>
      <c r="E50" s="267" t="s">
        <v>584</v>
      </c>
      <c r="F50" s="380">
        <v>1920000</v>
      </c>
      <c r="G50" s="266">
        <v>1.08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44174</v>
      </c>
      <c r="B51" s="266">
        <v>539526</v>
      </c>
      <c r="C51" s="267" t="s">
        <v>3645</v>
      </c>
      <c r="D51" s="267" t="s">
        <v>3735</v>
      </c>
      <c r="E51" s="267" t="s">
        <v>584</v>
      </c>
      <c r="F51" s="380">
        <v>3165030</v>
      </c>
      <c r="G51" s="266">
        <v>1.1299999999999999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44174</v>
      </c>
      <c r="B52" s="266">
        <v>539861</v>
      </c>
      <c r="C52" s="267" t="s">
        <v>3397</v>
      </c>
      <c r="D52" s="267" t="s">
        <v>3736</v>
      </c>
      <c r="E52" s="267" t="s">
        <v>584</v>
      </c>
      <c r="F52" s="380">
        <v>10312956</v>
      </c>
      <c r="G52" s="266">
        <v>2.0299999999999998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44174</v>
      </c>
      <c r="B53" s="266">
        <v>539861</v>
      </c>
      <c r="C53" s="267" t="s">
        <v>3397</v>
      </c>
      <c r="D53" s="267" t="s">
        <v>3692</v>
      </c>
      <c r="E53" s="267" t="s">
        <v>583</v>
      </c>
      <c r="F53" s="380">
        <v>2773285</v>
      </c>
      <c r="G53" s="266">
        <v>2.0299999999999998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44174</v>
      </c>
      <c r="B54" s="266">
        <v>539861</v>
      </c>
      <c r="C54" s="267" t="s">
        <v>3397</v>
      </c>
      <c r="D54" s="267" t="s">
        <v>3692</v>
      </c>
      <c r="E54" s="267" t="s">
        <v>584</v>
      </c>
      <c r="F54" s="380">
        <v>273285</v>
      </c>
      <c r="G54" s="266">
        <v>2.0299999999999998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44174</v>
      </c>
      <c r="B55" s="266">
        <v>539861</v>
      </c>
      <c r="C55" s="267" t="s">
        <v>3397</v>
      </c>
      <c r="D55" s="267" t="s">
        <v>3783</v>
      </c>
      <c r="E55" s="267" t="s">
        <v>583</v>
      </c>
      <c r="F55" s="380">
        <v>4007626</v>
      </c>
      <c r="G55" s="266">
        <v>2.0299999999999998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44174</v>
      </c>
      <c r="B56" s="266">
        <v>532070</v>
      </c>
      <c r="C56" s="267" t="s">
        <v>3784</v>
      </c>
      <c r="D56" s="267" t="s">
        <v>3785</v>
      </c>
      <c r="E56" s="267" t="s">
        <v>583</v>
      </c>
      <c r="F56" s="380">
        <v>35000</v>
      </c>
      <c r="G56" s="266">
        <v>11.45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44174</v>
      </c>
      <c r="B57" s="266">
        <v>538732</v>
      </c>
      <c r="C57" s="267" t="s">
        <v>3662</v>
      </c>
      <c r="D57" s="267" t="s">
        <v>3663</v>
      </c>
      <c r="E57" s="267" t="s">
        <v>583</v>
      </c>
      <c r="F57" s="380">
        <v>500000</v>
      </c>
      <c r="G57" s="266">
        <v>17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44174</v>
      </c>
      <c r="B58" s="266">
        <v>538732</v>
      </c>
      <c r="C58" s="267" t="s">
        <v>3662</v>
      </c>
      <c r="D58" s="267" t="s">
        <v>3664</v>
      </c>
      <c r="E58" s="267" t="s">
        <v>584</v>
      </c>
      <c r="F58" s="380">
        <v>500000</v>
      </c>
      <c r="G58" s="266">
        <v>17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44174</v>
      </c>
      <c r="B59" s="266">
        <v>539222</v>
      </c>
      <c r="C59" s="267" t="s">
        <v>3786</v>
      </c>
      <c r="D59" s="267" t="s">
        <v>3787</v>
      </c>
      <c r="E59" s="267" t="s">
        <v>583</v>
      </c>
      <c r="F59" s="380">
        <v>37500</v>
      </c>
      <c r="G59" s="266">
        <v>40.28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44174</v>
      </c>
      <c r="B60" s="266">
        <v>539222</v>
      </c>
      <c r="C60" s="267" t="s">
        <v>3786</v>
      </c>
      <c r="D60" s="267" t="s">
        <v>3788</v>
      </c>
      <c r="E60" s="267" t="s">
        <v>584</v>
      </c>
      <c r="F60" s="380">
        <v>40000</v>
      </c>
      <c r="G60" s="266">
        <v>40.58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44174</v>
      </c>
      <c r="B61" s="266" t="s">
        <v>918</v>
      </c>
      <c r="C61" s="267" t="s">
        <v>3737</v>
      </c>
      <c r="D61" s="267" t="s">
        <v>3738</v>
      </c>
      <c r="E61" s="267" t="s">
        <v>583</v>
      </c>
      <c r="F61" s="380">
        <v>126824</v>
      </c>
      <c r="G61" s="266">
        <v>109.28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44174</v>
      </c>
      <c r="B62" s="266" t="s">
        <v>3221</v>
      </c>
      <c r="C62" s="267" t="s">
        <v>3789</v>
      </c>
      <c r="D62" s="267" t="s">
        <v>3790</v>
      </c>
      <c r="E62" s="267" t="s">
        <v>583</v>
      </c>
      <c r="F62" s="380">
        <v>2593734</v>
      </c>
      <c r="G62" s="266">
        <v>5.0999999999999996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44174</v>
      </c>
      <c r="B63" s="266" t="s">
        <v>3223</v>
      </c>
      <c r="C63" s="267" t="s">
        <v>3791</v>
      </c>
      <c r="D63" s="267" t="s">
        <v>3792</v>
      </c>
      <c r="E63" s="267" t="s">
        <v>583</v>
      </c>
      <c r="F63" s="380">
        <v>364283</v>
      </c>
      <c r="G63" s="266">
        <v>7.8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44174</v>
      </c>
      <c r="B64" s="266" t="s">
        <v>3223</v>
      </c>
      <c r="C64" s="267" t="s">
        <v>3791</v>
      </c>
      <c r="D64" s="267" t="s">
        <v>3793</v>
      </c>
      <c r="E64" s="267" t="s">
        <v>583</v>
      </c>
      <c r="F64" s="380">
        <v>252323</v>
      </c>
      <c r="G64" s="266">
        <v>7.67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44174</v>
      </c>
      <c r="B65" s="266" t="s">
        <v>3223</v>
      </c>
      <c r="C65" s="267" t="s">
        <v>3791</v>
      </c>
      <c r="D65" s="267" t="s">
        <v>3792</v>
      </c>
      <c r="E65" s="267" t="s">
        <v>583</v>
      </c>
      <c r="F65" s="380">
        <v>35031</v>
      </c>
      <c r="G65" s="266">
        <v>7.75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44174</v>
      </c>
      <c r="B66" s="266" t="s">
        <v>1235</v>
      </c>
      <c r="C66" s="267" t="s">
        <v>3794</v>
      </c>
      <c r="D66" s="267" t="s">
        <v>3665</v>
      </c>
      <c r="E66" s="267" t="s">
        <v>583</v>
      </c>
      <c r="F66" s="380">
        <v>219232</v>
      </c>
      <c r="G66" s="266">
        <v>124.72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44174</v>
      </c>
      <c r="B67" s="266" t="s">
        <v>1279</v>
      </c>
      <c r="C67" s="267" t="s">
        <v>3795</v>
      </c>
      <c r="D67" s="267" t="s">
        <v>3796</v>
      </c>
      <c r="E67" s="267" t="s">
        <v>583</v>
      </c>
      <c r="F67" s="380">
        <v>125461</v>
      </c>
      <c r="G67" s="266">
        <v>124.52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44174</v>
      </c>
      <c r="B68" s="266" t="s">
        <v>3797</v>
      </c>
      <c r="C68" s="267" t="s">
        <v>3798</v>
      </c>
      <c r="D68" s="267" t="s">
        <v>3799</v>
      </c>
      <c r="E68" s="267" t="s">
        <v>583</v>
      </c>
      <c r="F68" s="380">
        <v>54000</v>
      </c>
      <c r="G68" s="266">
        <v>19.41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44174</v>
      </c>
      <c r="B69" s="266" t="s">
        <v>1468</v>
      </c>
      <c r="C69" s="267" t="s">
        <v>3800</v>
      </c>
      <c r="D69" s="267" t="s">
        <v>3801</v>
      </c>
      <c r="E69" s="267" t="s">
        <v>583</v>
      </c>
      <c r="F69" s="380">
        <v>56065</v>
      </c>
      <c r="G69" s="266">
        <v>121.84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44174</v>
      </c>
      <c r="B70" s="266" t="s">
        <v>1468</v>
      </c>
      <c r="C70" s="267" t="s">
        <v>3800</v>
      </c>
      <c r="D70" s="267" t="s">
        <v>3709</v>
      </c>
      <c r="E70" s="267" t="s">
        <v>583</v>
      </c>
      <c r="F70" s="380">
        <v>100509</v>
      </c>
      <c r="G70" s="266">
        <v>129.03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44174</v>
      </c>
      <c r="B71" s="266" t="s">
        <v>1629</v>
      </c>
      <c r="C71" s="267" t="s">
        <v>3802</v>
      </c>
      <c r="D71" s="267" t="s">
        <v>3679</v>
      </c>
      <c r="E71" s="267" t="s">
        <v>583</v>
      </c>
      <c r="F71" s="380">
        <v>22165</v>
      </c>
      <c r="G71" s="266">
        <v>64.94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44174</v>
      </c>
      <c r="B72" s="266" t="s">
        <v>1629</v>
      </c>
      <c r="C72" s="267" t="s">
        <v>3802</v>
      </c>
      <c r="D72" s="267" t="s">
        <v>3665</v>
      </c>
      <c r="E72" s="267" t="s">
        <v>583</v>
      </c>
      <c r="F72" s="380">
        <v>487090</v>
      </c>
      <c r="G72" s="266">
        <v>66.13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44174</v>
      </c>
      <c r="B73" s="266" t="s">
        <v>1915</v>
      </c>
      <c r="C73" s="267" t="s">
        <v>3740</v>
      </c>
      <c r="D73" s="267" t="s">
        <v>3741</v>
      </c>
      <c r="E73" s="267" t="s">
        <v>583</v>
      </c>
      <c r="F73" s="380">
        <v>1716</v>
      </c>
      <c r="G73" s="266">
        <v>34.1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44174</v>
      </c>
      <c r="B74" s="266" t="s">
        <v>1951</v>
      </c>
      <c r="C74" s="267" t="s">
        <v>3803</v>
      </c>
      <c r="D74" s="267" t="s">
        <v>3679</v>
      </c>
      <c r="E74" s="267" t="s">
        <v>583</v>
      </c>
      <c r="F74" s="380">
        <v>197744</v>
      </c>
      <c r="G74" s="266">
        <v>40.24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44174</v>
      </c>
      <c r="B75" s="266" t="s">
        <v>1969</v>
      </c>
      <c r="C75" s="267" t="s">
        <v>3804</v>
      </c>
      <c r="D75" s="267" t="s">
        <v>3805</v>
      </c>
      <c r="E75" s="267" t="s">
        <v>583</v>
      </c>
      <c r="F75" s="380">
        <v>1278995</v>
      </c>
      <c r="G75" s="266">
        <v>19.079999999999998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44174</v>
      </c>
      <c r="B76" s="266" t="s">
        <v>2042</v>
      </c>
      <c r="C76" s="267" t="s">
        <v>3806</v>
      </c>
      <c r="D76" s="267" t="s">
        <v>3807</v>
      </c>
      <c r="E76" s="267" t="s">
        <v>583</v>
      </c>
      <c r="F76" s="380">
        <v>121923</v>
      </c>
      <c r="G76" s="266">
        <v>291.52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44174</v>
      </c>
      <c r="B77" s="266" t="s">
        <v>2042</v>
      </c>
      <c r="C77" s="267" t="s">
        <v>3806</v>
      </c>
      <c r="D77" s="267" t="s">
        <v>3808</v>
      </c>
      <c r="E77" s="267" t="s">
        <v>583</v>
      </c>
      <c r="F77" s="380">
        <v>100000</v>
      </c>
      <c r="G77" s="266">
        <v>294.33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44174</v>
      </c>
      <c r="B78" s="266" t="s">
        <v>2042</v>
      </c>
      <c r="C78" s="267" t="s">
        <v>3806</v>
      </c>
      <c r="D78" s="267" t="s">
        <v>3809</v>
      </c>
      <c r="E78" s="267" t="s">
        <v>583</v>
      </c>
      <c r="F78" s="380">
        <v>100000</v>
      </c>
      <c r="G78" s="266">
        <v>287.49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44174</v>
      </c>
      <c r="B79" s="266" t="s">
        <v>2243</v>
      </c>
      <c r="C79" s="267" t="s">
        <v>3810</v>
      </c>
      <c r="D79" s="267" t="s">
        <v>3811</v>
      </c>
      <c r="E79" s="267" t="s">
        <v>583</v>
      </c>
      <c r="F79" s="380">
        <v>5297714</v>
      </c>
      <c r="G79" s="266">
        <v>21.95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44174</v>
      </c>
      <c r="B80" s="266" t="s">
        <v>166</v>
      </c>
      <c r="C80" s="267" t="s">
        <v>3812</v>
      </c>
      <c r="D80" s="267" t="s">
        <v>3709</v>
      </c>
      <c r="E80" s="267" t="s">
        <v>583</v>
      </c>
      <c r="F80" s="380">
        <v>510988</v>
      </c>
      <c r="G80" s="266">
        <v>1457.58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44174</v>
      </c>
      <c r="B81" s="266" t="s">
        <v>3813</v>
      </c>
      <c r="C81" s="267" t="s">
        <v>3814</v>
      </c>
      <c r="D81" s="267" t="s">
        <v>3815</v>
      </c>
      <c r="E81" s="267" t="s">
        <v>583</v>
      </c>
      <c r="F81" s="380">
        <v>2308296</v>
      </c>
      <c r="G81" s="266">
        <v>0.2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44174</v>
      </c>
      <c r="B82" s="266" t="s">
        <v>586</v>
      </c>
      <c r="C82" s="267" t="s">
        <v>3816</v>
      </c>
      <c r="D82" s="267" t="s">
        <v>3817</v>
      </c>
      <c r="E82" s="267" t="s">
        <v>583</v>
      </c>
      <c r="F82" s="380">
        <v>73000</v>
      </c>
      <c r="G82" s="266">
        <v>13.91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44174</v>
      </c>
      <c r="B83" s="266" t="s">
        <v>524</v>
      </c>
      <c r="C83" s="267" t="s">
        <v>3818</v>
      </c>
      <c r="D83" s="267" t="s">
        <v>3815</v>
      </c>
      <c r="E83" s="267" t="s">
        <v>583</v>
      </c>
      <c r="F83" s="380">
        <v>8134265</v>
      </c>
      <c r="G83" s="266">
        <v>10.25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44174</v>
      </c>
      <c r="B84" s="266" t="s">
        <v>2734</v>
      </c>
      <c r="C84" s="267" t="s">
        <v>3710</v>
      </c>
      <c r="D84" s="267" t="s">
        <v>3819</v>
      </c>
      <c r="E84" s="267" t="s">
        <v>583</v>
      </c>
      <c r="F84" s="380">
        <v>2908132</v>
      </c>
      <c r="G84" s="266">
        <v>3.15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44174</v>
      </c>
      <c r="B85" s="266" t="s">
        <v>2734</v>
      </c>
      <c r="C85" s="267" t="s">
        <v>3710</v>
      </c>
      <c r="D85" s="267" t="s">
        <v>3711</v>
      </c>
      <c r="E85" s="267" t="s">
        <v>583</v>
      </c>
      <c r="F85" s="380">
        <v>2807374</v>
      </c>
      <c r="G85" s="266">
        <v>3.24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44174</v>
      </c>
      <c r="B86" s="266" t="s">
        <v>2734</v>
      </c>
      <c r="C86" s="267" t="s">
        <v>3710</v>
      </c>
      <c r="D86" s="267" t="s">
        <v>3820</v>
      </c>
      <c r="E86" s="267" t="s">
        <v>583</v>
      </c>
      <c r="F86" s="380">
        <v>1100000</v>
      </c>
      <c r="G86" s="266">
        <v>3.15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44174</v>
      </c>
      <c r="B87" s="266" t="s">
        <v>2734</v>
      </c>
      <c r="C87" s="267" t="s">
        <v>3710</v>
      </c>
      <c r="D87" s="267" t="s">
        <v>3821</v>
      </c>
      <c r="E87" s="267" t="s">
        <v>583</v>
      </c>
      <c r="F87" s="380">
        <v>1900000</v>
      </c>
      <c r="G87" s="266">
        <v>3.15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44174</v>
      </c>
      <c r="B88" s="266" t="s">
        <v>3426</v>
      </c>
      <c r="C88" s="267" t="s">
        <v>3822</v>
      </c>
      <c r="D88" s="267" t="s">
        <v>3823</v>
      </c>
      <c r="E88" s="267" t="s">
        <v>583</v>
      </c>
      <c r="F88" s="380">
        <v>150892</v>
      </c>
      <c r="G88" s="266">
        <v>173.1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44174</v>
      </c>
      <c r="B89" s="266" t="s">
        <v>2923</v>
      </c>
      <c r="C89" s="267" t="s">
        <v>3824</v>
      </c>
      <c r="D89" s="267" t="s">
        <v>3825</v>
      </c>
      <c r="E89" s="267" t="s">
        <v>583</v>
      </c>
      <c r="F89" s="380">
        <v>160220</v>
      </c>
      <c r="G89" s="266">
        <v>198.73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44174</v>
      </c>
      <c r="B90" s="266" t="s">
        <v>2923</v>
      </c>
      <c r="C90" s="267" t="s">
        <v>3824</v>
      </c>
      <c r="D90" s="267" t="s">
        <v>3826</v>
      </c>
      <c r="E90" s="267" t="s">
        <v>583</v>
      </c>
      <c r="F90" s="380">
        <v>89549</v>
      </c>
      <c r="G90" s="266">
        <v>198.22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44174</v>
      </c>
      <c r="B91" s="266" t="s">
        <v>2782</v>
      </c>
      <c r="C91" s="267" t="s">
        <v>3827</v>
      </c>
      <c r="D91" s="267" t="s">
        <v>3828</v>
      </c>
      <c r="E91" s="267" t="s">
        <v>583</v>
      </c>
      <c r="F91" s="380">
        <v>99426</v>
      </c>
      <c r="G91" s="266">
        <v>83.79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44174</v>
      </c>
      <c r="B92" s="266" t="s">
        <v>2787</v>
      </c>
      <c r="C92" s="267" t="s">
        <v>3829</v>
      </c>
      <c r="D92" s="267" t="s">
        <v>3805</v>
      </c>
      <c r="E92" s="267" t="s">
        <v>583</v>
      </c>
      <c r="F92" s="380">
        <v>350000</v>
      </c>
      <c r="G92" s="266">
        <v>126.5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44174</v>
      </c>
      <c r="B93" s="266" t="s">
        <v>838</v>
      </c>
      <c r="C93" s="267" t="s">
        <v>3830</v>
      </c>
      <c r="D93" s="267" t="s">
        <v>3831</v>
      </c>
      <c r="E93" s="267" t="s">
        <v>584</v>
      </c>
      <c r="F93" s="380">
        <v>175000</v>
      </c>
      <c r="G93" s="266">
        <v>15.8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44174</v>
      </c>
      <c r="B94" s="266" t="s">
        <v>918</v>
      </c>
      <c r="C94" s="267" t="s">
        <v>3737</v>
      </c>
      <c r="D94" s="267" t="s">
        <v>3738</v>
      </c>
      <c r="E94" s="267" t="s">
        <v>584</v>
      </c>
      <c r="F94" s="380">
        <v>126824</v>
      </c>
      <c r="G94" s="266">
        <v>113.86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44174</v>
      </c>
      <c r="B95" s="266" t="s">
        <v>960</v>
      </c>
      <c r="C95" s="267" t="s">
        <v>3739</v>
      </c>
      <c r="D95" s="267" t="s">
        <v>3832</v>
      </c>
      <c r="E95" s="267" t="s">
        <v>584</v>
      </c>
      <c r="F95" s="380">
        <v>300000</v>
      </c>
      <c r="G95" s="266">
        <v>59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44174</v>
      </c>
      <c r="B96" s="266" t="s">
        <v>3221</v>
      </c>
      <c r="C96" s="267" t="s">
        <v>3789</v>
      </c>
      <c r="D96" s="267" t="s">
        <v>3790</v>
      </c>
      <c r="E96" s="267" t="s">
        <v>584</v>
      </c>
      <c r="F96" s="380">
        <v>2259853</v>
      </c>
      <c r="G96" s="266">
        <v>5.19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44174</v>
      </c>
      <c r="B97" s="266" t="s">
        <v>3223</v>
      </c>
      <c r="C97" s="267" t="s">
        <v>3791</v>
      </c>
      <c r="D97" s="267" t="s">
        <v>3792</v>
      </c>
      <c r="E97" s="267" t="s">
        <v>584</v>
      </c>
      <c r="F97" s="380">
        <v>364283</v>
      </c>
      <c r="G97" s="266">
        <v>7.8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44174</v>
      </c>
      <c r="B98" s="266" t="s">
        <v>3223</v>
      </c>
      <c r="C98" s="267" t="s">
        <v>3791</v>
      </c>
      <c r="D98" s="267" t="s">
        <v>3793</v>
      </c>
      <c r="E98" s="267" t="s">
        <v>584</v>
      </c>
      <c r="F98" s="380">
        <v>1046321</v>
      </c>
      <c r="G98" s="266">
        <v>7.8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44174</v>
      </c>
      <c r="B99" s="266" t="s">
        <v>3223</v>
      </c>
      <c r="C99" s="267" t="s">
        <v>3791</v>
      </c>
      <c r="D99" s="267" t="s">
        <v>3833</v>
      </c>
      <c r="E99" s="267" t="s">
        <v>584</v>
      </c>
      <c r="F99" s="380">
        <v>351303</v>
      </c>
      <c r="G99" s="266">
        <v>7.8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44174</v>
      </c>
      <c r="B100" s="266" t="s">
        <v>3223</v>
      </c>
      <c r="C100" s="267" t="s">
        <v>3791</v>
      </c>
      <c r="D100" s="267" t="s">
        <v>3792</v>
      </c>
      <c r="E100" s="267" t="s">
        <v>584</v>
      </c>
      <c r="F100" s="380">
        <v>435031</v>
      </c>
      <c r="G100" s="266">
        <v>7.8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44174</v>
      </c>
      <c r="B101" s="266" t="s">
        <v>1235</v>
      </c>
      <c r="C101" s="267" t="s">
        <v>3794</v>
      </c>
      <c r="D101" s="267" t="s">
        <v>3665</v>
      </c>
      <c r="E101" s="267" t="s">
        <v>584</v>
      </c>
      <c r="F101" s="380">
        <v>219232</v>
      </c>
      <c r="G101" s="266">
        <v>124.87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44174</v>
      </c>
      <c r="B102" s="266" t="s">
        <v>1279</v>
      </c>
      <c r="C102" s="267" t="s">
        <v>3795</v>
      </c>
      <c r="D102" s="267" t="s">
        <v>3796</v>
      </c>
      <c r="E102" s="267" t="s">
        <v>584</v>
      </c>
      <c r="F102" s="380">
        <v>131391</v>
      </c>
      <c r="G102" s="266">
        <v>123.38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44174</v>
      </c>
      <c r="B103" s="266" t="s">
        <v>3797</v>
      </c>
      <c r="C103" s="267" t="s">
        <v>3798</v>
      </c>
      <c r="D103" s="267" t="s">
        <v>3799</v>
      </c>
      <c r="E103" s="267" t="s">
        <v>584</v>
      </c>
      <c r="F103" s="380">
        <v>6000</v>
      </c>
      <c r="G103" s="266">
        <v>19.05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44174</v>
      </c>
      <c r="B104" s="266" t="s">
        <v>1468</v>
      </c>
      <c r="C104" s="267" t="s">
        <v>3800</v>
      </c>
      <c r="D104" s="267" t="s">
        <v>3709</v>
      </c>
      <c r="E104" s="267" t="s">
        <v>584</v>
      </c>
      <c r="F104" s="380">
        <v>98932</v>
      </c>
      <c r="G104" s="266">
        <v>129.26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44174</v>
      </c>
      <c r="B105" s="266" t="s">
        <v>1468</v>
      </c>
      <c r="C105" s="267" t="s">
        <v>3800</v>
      </c>
      <c r="D105" s="267" t="s">
        <v>3801</v>
      </c>
      <c r="E105" s="267" t="s">
        <v>584</v>
      </c>
      <c r="F105" s="380">
        <v>120858</v>
      </c>
      <c r="G105" s="266">
        <v>135.1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44174</v>
      </c>
      <c r="B106" s="266" t="s">
        <v>1629</v>
      </c>
      <c r="C106" s="267" t="s">
        <v>3802</v>
      </c>
      <c r="D106" s="267" t="s">
        <v>3679</v>
      </c>
      <c r="E106" s="267" t="s">
        <v>584</v>
      </c>
      <c r="F106" s="380">
        <v>467953</v>
      </c>
      <c r="G106" s="266">
        <v>65.98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44174</v>
      </c>
      <c r="B107" s="266" t="s">
        <v>1629</v>
      </c>
      <c r="C107" s="267" t="s">
        <v>3802</v>
      </c>
      <c r="D107" s="267" t="s">
        <v>3665</v>
      </c>
      <c r="E107" s="267" t="s">
        <v>584</v>
      </c>
      <c r="F107" s="380">
        <v>487090</v>
      </c>
      <c r="G107" s="266">
        <v>66.25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44174</v>
      </c>
      <c r="B108" s="266" t="s">
        <v>1915</v>
      </c>
      <c r="C108" s="267" t="s">
        <v>3740</v>
      </c>
      <c r="D108" s="267" t="s">
        <v>3741</v>
      </c>
      <c r="E108" s="267" t="s">
        <v>584</v>
      </c>
      <c r="F108" s="380">
        <v>153420</v>
      </c>
      <c r="G108" s="266">
        <v>33.51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44174</v>
      </c>
      <c r="B109" s="266" t="s">
        <v>1951</v>
      </c>
      <c r="C109" s="267" t="s">
        <v>3803</v>
      </c>
      <c r="D109" s="267" t="s">
        <v>3679</v>
      </c>
      <c r="E109" s="267" t="s">
        <v>584</v>
      </c>
      <c r="F109" s="380">
        <v>197744</v>
      </c>
      <c r="G109" s="266">
        <v>41.58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44174</v>
      </c>
      <c r="B110" s="266" t="s">
        <v>2042</v>
      </c>
      <c r="C110" s="267" t="s">
        <v>3806</v>
      </c>
      <c r="D110" s="267" t="s">
        <v>3807</v>
      </c>
      <c r="E110" s="267" t="s">
        <v>584</v>
      </c>
      <c r="F110" s="380">
        <v>118223</v>
      </c>
      <c r="G110" s="266">
        <v>287.73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44174</v>
      </c>
      <c r="B111" s="266" t="s">
        <v>2042</v>
      </c>
      <c r="C111" s="267" t="s">
        <v>3806</v>
      </c>
      <c r="D111" s="267" t="s">
        <v>3808</v>
      </c>
      <c r="E111" s="267" t="s">
        <v>584</v>
      </c>
      <c r="F111" s="380">
        <v>50000</v>
      </c>
      <c r="G111" s="266">
        <v>292.2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44174</v>
      </c>
      <c r="B112" s="266" t="s">
        <v>2243</v>
      </c>
      <c r="C112" s="267" t="s">
        <v>3810</v>
      </c>
      <c r="D112" s="267" t="s">
        <v>3834</v>
      </c>
      <c r="E112" s="267" t="s">
        <v>584</v>
      </c>
      <c r="F112" s="380">
        <v>5297714</v>
      </c>
      <c r="G112" s="266">
        <v>21.95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44174</v>
      </c>
      <c r="B113" s="266" t="s">
        <v>166</v>
      </c>
      <c r="C113" s="267" t="s">
        <v>3812</v>
      </c>
      <c r="D113" s="267" t="s">
        <v>3709</v>
      </c>
      <c r="E113" s="267" t="s">
        <v>584</v>
      </c>
      <c r="F113" s="380">
        <v>507080</v>
      </c>
      <c r="G113" s="266">
        <v>1459.15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44174</v>
      </c>
      <c r="B114" s="266" t="s">
        <v>3835</v>
      </c>
      <c r="C114" s="267" t="s">
        <v>3836</v>
      </c>
      <c r="D114" s="267" t="s">
        <v>3837</v>
      </c>
      <c r="E114" s="267" t="s">
        <v>584</v>
      </c>
      <c r="F114" s="380">
        <v>36000</v>
      </c>
      <c r="G114" s="266">
        <v>51.1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44174</v>
      </c>
      <c r="B115" s="266" t="s">
        <v>2472</v>
      </c>
      <c r="C115" s="267" t="s">
        <v>3838</v>
      </c>
      <c r="D115" s="267" t="s">
        <v>3839</v>
      </c>
      <c r="E115" s="267" t="s">
        <v>584</v>
      </c>
      <c r="F115" s="380">
        <v>384031</v>
      </c>
      <c r="G115" s="266">
        <v>14.31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44174</v>
      </c>
      <c r="B116" s="266" t="s">
        <v>2496</v>
      </c>
      <c r="C116" s="267" t="s">
        <v>3840</v>
      </c>
      <c r="D116" s="267" t="s">
        <v>3841</v>
      </c>
      <c r="E116" s="267" t="s">
        <v>584</v>
      </c>
      <c r="F116" s="380">
        <v>885043</v>
      </c>
      <c r="G116" s="266">
        <v>58.17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44174</v>
      </c>
      <c r="B117" s="266" t="s">
        <v>524</v>
      </c>
      <c r="C117" s="267" t="s">
        <v>3818</v>
      </c>
      <c r="D117" s="267" t="s">
        <v>3815</v>
      </c>
      <c r="E117" s="267" t="s">
        <v>584</v>
      </c>
      <c r="F117" s="380">
        <v>9317901</v>
      </c>
      <c r="G117" s="266">
        <v>10.17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44174</v>
      </c>
      <c r="B118" s="266" t="s">
        <v>2734</v>
      </c>
      <c r="C118" s="267" t="s">
        <v>3710</v>
      </c>
      <c r="D118" s="267" t="s">
        <v>3711</v>
      </c>
      <c r="E118" s="267" t="s">
        <v>584</v>
      </c>
      <c r="F118" s="380">
        <v>2711635</v>
      </c>
      <c r="G118" s="266">
        <v>3.2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44174</v>
      </c>
      <c r="B119" s="266" t="s">
        <v>2734</v>
      </c>
      <c r="C119" s="267" t="s">
        <v>3710</v>
      </c>
      <c r="D119" s="267" t="s">
        <v>3842</v>
      </c>
      <c r="E119" s="267" t="s">
        <v>584</v>
      </c>
      <c r="F119" s="380">
        <v>10936000</v>
      </c>
      <c r="G119" s="266">
        <v>3.16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44174</v>
      </c>
      <c r="B120" s="266" t="s">
        <v>3426</v>
      </c>
      <c r="C120" s="267" t="s">
        <v>3822</v>
      </c>
      <c r="D120" s="267" t="s">
        <v>3843</v>
      </c>
      <c r="E120" s="267" t="s">
        <v>584</v>
      </c>
      <c r="F120" s="380">
        <v>150892</v>
      </c>
      <c r="G120" s="266">
        <v>173.1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44174</v>
      </c>
      <c r="B121" s="266" t="s">
        <v>2762</v>
      </c>
      <c r="C121" s="267" t="s">
        <v>3844</v>
      </c>
      <c r="D121" s="267" t="s">
        <v>3845</v>
      </c>
      <c r="E121" s="267" t="s">
        <v>584</v>
      </c>
      <c r="F121" s="380">
        <v>381000</v>
      </c>
      <c r="G121" s="266">
        <v>97.16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44174</v>
      </c>
      <c r="B122" s="266" t="s">
        <v>2923</v>
      </c>
      <c r="C122" s="267" t="s">
        <v>3824</v>
      </c>
      <c r="D122" s="267" t="s">
        <v>3825</v>
      </c>
      <c r="E122" s="267" t="s">
        <v>584</v>
      </c>
      <c r="F122" s="380">
        <v>112192</v>
      </c>
      <c r="G122" s="266">
        <v>198.75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44174</v>
      </c>
      <c r="B123" s="266" t="s">
        <v>2923</v>
      </c>
      <c r="C123" s="267" t="s">
        <v>3824</v>
      </c>
      <c r="D123" s="267" t="s">
        <v>3826</v>
      </c>
      <c r="E123" s="267" t="s">
        <v>584</v>
      </c>
      <c r="F123" s="380">
        <v>76881</v>
      </c>
      <c r="G123" s="266">
        <v>203.03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44174</v>
      </c>
      <c r="B124" s="266" t="s">
        <v>2782</v>
      </c>
      <c r="C124" s="267" t="s">
        <v>3827</v>
      </c>
      <c r="D124" s="267" t="s">
        <v>3828</v>
      </c>
      <c r="E124" s="267" t="s">
        <v>584</v>
      </c>
      <c r="F124" s="380">
        <v>99426</v>
      </c>
      <c r="G124" s="266">
        <v>80.03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44174</v>
      </c>
      <c r="B125" s="266" t="s">
        <v>2787</v>
      </c>
      <c r="C125" s="267" t="s">
        <v>3829</v>
      </c>
      <c r="D125" s="267" t="s">
        <v>3846</v>
      </c>
      <c r="E125" s="267" t="s">
        <v>584</v>
      </c>
      <c r="F125" s="380">
        <v>350000</v>
      </c>
      <c r="G125" s="266">
        <v>126.5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70" zoomScaleNormal="70" workbookViewId="0">
      <selection activeCell="K19" sqref="K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9">
        <v>1</v>
      </c>
      <c r="B10" s="510">
        <v>44110</v>
      </c>
      <c r="C10" s="511"/>
      <c r="D10" s="512" t="s">
        <v>142</v>
      </c>
      <c r="E10" s="513" t="s">
        <v>600</v>
      </c>
      <c r="F10" s="495">
        <v>6890</v>
      </c>
      <c r="G10" s="513">
        <v>6600</v>
      </c>
      <c r="H10" s="513">
        <v>7320</v>
      </c>
      <c r="I10" s="514">
        <v>7450</v>
      </c>
      <c r="J10" s="476" t="s">
        <v>3667</v>
      </c>
      <c r="K10" s="476">
        <f t="shared" ref="K10" si="0">H10-F10</f>
        <v>430</v>
      </c>
      <c r="L10" s="477">
        <f t="shared" ref="L10" si="1">(F10*-0.8)/100</f>
        <v>-55.12</v>
      </c>
      <c r="M10" s="478">
        <f t="shared" ref="M10" si="2">(K10+L10)/F10</f>
        <v>5.4409288824383166E-2</v>
      </c>
      <c r="N10" s="497" t="s">
        <v>599</v>
      </c>
      <c r="O10" s="479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9">
        <v>2</v>
      </c>
      <c r="B11" s="510">
        <v>44153</v>
      </c>
      <c r="C11" s="511"/>
      <c r="D11" s="512" t="s">
        <v>116</v>
      </c>
      <c r="E11" s="513" t="s">
        <v>600</v>
      </c>
      <c r="F11" s="495">
        <v>2137.5</v>
      </c>
      <c r="G11" s="513">
        <v>2000</v>
      </c>
      <c r="H11" s="513">
        <v>2267.5</v>
      </c>
      <c r="I11" s="514" t="s">
        <v>3642</v>
      </c>
      <c r="J11" s="567" t="s">
        <v>3743</v>
      </c>
      <c r="K11" s="567">
        <f t="shared" ref="K11" si="3">H11-F11</f>
        <v>130</v>
      </c>
      <c r="L11" s="477">
        <f t="shared" ref="L11" si="4">(F11*-0.8)/100</f>
        <v>-17.100000000000001</v>
      </c>
      <c r="M11" s="478">
        <f t="shared" ref="M11" si="5">(K11+L11)/F11</f>
        <v>5.2818713450292397E-2</v>
      </c>
      <c r="N11" s="497" t="s">
        <v>599</v>
      </c>
      <c r="O11" s="479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44154</v>
      </c>
      <c r="C13" s="511"/>
      <c r="D13" s="512" t="s">
        <v>252</v>
      </c>
      <c r="E13" s="513" t="s">
        <v>600</v>
      </c>
      <c r="F13" s="495">
        <v>2450</v>
      </c>
      <c r="G13" s="513">
        <v>2300</v>
      </c>
      <c r="H13" s="513">
        <v>2605</v>
      </c>
      <c r="I13" s="514">
        <v>2750</v>
      </c>
      <c r="J13" s="532" t="s">
        <v>3693</v>
      </c>
      <c r="K13" s="529">
        <f t="shared" ref="K13:K14" si="6">H13-F13</f>
        <v>155</v>
      </c>
      <c r="L13" s="477">
        <f t="shared" ref="L13:L14" si="7">(F13*-0.8)/100</f>
        <v>-19.600000000000001</v>
      </c>
      <c r="M13" s="478">
        <f t="shared" ref="M13:M14" si="8">(K13+L13)/F13</f>
        <v>5.5265306122448982E-2</v>
      </c>
      <c r="N13" s="497" t="s">
        <v>599</v>
      </c>
      <c r="O13" s="479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9">
        <v>5</v>
      </c>
      <c r="B14" s="510">
        <v>44167</v>
      </c>
      <c r="C14" s="511"/>
      <c r="D14" s="512" t="s">
        <v>98</v>
      </c>
      <c r="E14" s="513" t="s">
        <v>600</v>
      </c>
      <c r="F14" s="495">
        <v>181</v>
      </c>
      <c r="G14" s="513">
        <v>167</v>
      </c>
      <c r="H14" s="513">
        <v>194</v>
      </c>
      <c r="I14" s="514" t="s">
        <v>3657</v>
      </c>
      <c r="J14" s="539" t="s">
        <v>3712</v>
      </c>
      <c r="K14" s="539">
        <f t="shared" si="6"/>
        <v>13</v>
      </c>
      <c r="L14" s="477">
        <f t="shared" si="7"/>
        <v>-1.4480000000000002</v>
      </c>
      <c r="M14" s="478">
        <f t="shared" si="8"/>
        <v>6.3823204419889507E-2</v>
      </c>
      <c r="N14" s="497" t="s">
        <v>599</v>
      </c>
      <c r="O14" s="479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397"/>
      <c r="C15" s="398"/>
      <c r="D15" s="411"/>
      <c r="E15" s="402"/>
      <c r="F15" s="402"/>
      <c r="G15" s="409"/>
      <c r="H15" s="402"/>
      <c r="I15" s="399"/>
      <c r="J15" s="404"/>
      <c r="K15" s="404"/>
      <c r="L15" s="416"/>
      <c r="M15" s="375"/>
      <c r="N15" s="385"/>
      <c r="O15" s="381"/>
      <c r="P15" s="405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397"/>
      <c r="C16" s="398"/>
      <c r="D16" s="411"/>
      <c r="E16" s="402"/>
      <c r="F16" s="402"/>
      <c r="G16" s="409"/>
      <c r="H16" s="402"/>
      <c r="I16" s="399"/>
      <c r="J16" s="404"/>
      <c r="K16" s="404"/>
      <c r="L16" s="416"/>
      <c r="M16" s="375"/>
      <c r="N16" s="385"/>
      <c r="O16" s="381"/>
      <c r="P16" s="405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61"/>
      <c r="B17" s="462"/>
      <c r="C17" s="463"/>
      <c r="D17" s="464"/>
      <c r="E17" s="465"/>
      <c r="F17" s="465"/>
      <c r="G17" s="428"/>
      <c r="H17" s="465"/>
      <c r="I17" s="466"/>
      <c r="J17" s="429"/>
      <c r="K17" s="429"/>
      <c r="L17" s="467"/>
      <c r="M17" s="79"/>
      <c r="N17" s="468"/>
      <c r="O17" s="469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1"/>
      <c r="B18" s="462"/>
      <c r="C18" s="463"/>
      <c r="D18" s="464"/>
      <c r="E18" s="465"/>
      <c r="F18" s="465"/>
      <c r="G18" s="428"/>
      <c r="H18" s="465"/>
      <c r="I18" s="466"/>
      <c r="J18" s="429"/>
      <c r="K18" s="429"/>
      <c r="L18" s="467"/>
      <c r="M18" s="79"/>
      <c r="N18" s="468"/>
      <c r="O18" s="469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17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18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18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18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19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20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393" customFormat="1" ht="15" customHeight="1">
      <c r="A25" s="480">
        <v>1</v>
      </c>
      <c r="B25" s="481">
        <v>44153</v>
      </c>
      <c r="C25" s="482"/>
      <c r="D25" s="483" t="s">
        <v>3641</v>
      </c>
      <c r="E25" s="484" t="s">
        <v>600</v>
      </c>
      <c r="F25" s="484">
        <v>376</v>
      </c>
      <c r="G25" s="485">
        <v>367</v>
      </c>
      <c r="H25" s="485">
        <v>376.5</v>
      </c>
      <c r="I25" s="484">
        <v>396</v>
      </c>
      <c r="J25" s="486" t="s">
        <v>3656</v>
      </c>
      <c r="K25" s="486">
        <f t="shared" ref="K25" si="9">H25-F25</f>
        <v>0.5</v>
      </c>
      <c r="L25" s="487">
        <f t="shared" ref="L25:L26" si="10">(F25*-0.7)/100</f>
        <v>-2.6319999999999997</v>
      </c>
      <c r="M25" s="488">
        <f t="shared" ref="M25:M26" si="11">(K25+L25)/F25</f>
        <v>-5.6702127659574459E-3</v>
      </c>
      <c r="N25" s="489" t="s">
        <v>708</v>
      </c>
      <c r="O25" s="490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393" customFormat="1" ht="15" customHeight="1">
      <c r="A26" s="491">
        <v>2</v>
      </c>
      <c r="B26" s="492">
        <v>44161</v>
      </c>
      <c r="C26" s="493"/>
      <c r="D26" s="494" t="s">
        <v>133</v>
      </c>
      <c r="E26" s="495" t="s">
        <v>3627</v>
      </c>
      <c r="F26" s="495">
        <v>1877</v>
      </c>
      <c r="G26" s="496">
        <v>1925</v>
      </c>
      <c r="H26" s="496">
        <v>1837</v>
      </c>
      <c r="I26" s="495">
        <v>1800</v>
      </c>
      <c r="J26" s="476" t="s">
        <v>636</v>
      </c>
      <c r="K26" s="476">
        <f>F26-H26</f>
        <v>40</v>
      </c>
      <c r="L26" s="477">
        <f t="shared" si="10"/>
        <v>-13.138999999999999</v>
      </c>
      <c r="M26" s="478">
        <f t="shared" si="11"/>
        <v>1.4310602024507194E-2</v>
      </c>
      <c r="N26" s="497" t="s">
        <v>599</v>
      </c>
      <c r="O26" s="479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393" customFormat="1" ht="15" customHeight="1">
      <c r="A27" s="422">
        <v>3</v>
      </c>
      <c r="B27" s="446">
        <v>44166</v>
      </c>
      <c r="C27" s="449"/>
      <c r="D27" s="414" t="s">
        <v>253</v>
      </c>
      <c r="E27" s="415" t="s">
        <v>600</v>
      </c>
      <c r="F27" s="415" t="s">
        <v>3651</v>
      </c>
      <c r="G27" s="450">
        <v>619</v>
      </c>
      <c r="H27" s="450"/>
      <c r="I27" s="415">
        <v>680</v>
      </c>
      <c r="J27" s="442" t="s">
        <v>601</v>
      </c>
      <c r="K27" s="442"/>
      <c r="L27" s="443"/>
      <c r="M27" s="430"/>
      <c r="N27" s="403"/>
      <c r="O27" s="437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1">
        <v>4</v>
      </c>
      <c r="B28" s="492">
        <v>44166</v>
      </c>
      <c r="C28" s="493"/>
      <c r="D28" s="494" t="s">
        <v>957</v>
      </c>
      <c r="E28" s="495" t="s">
        <v>600</v>
      </c>
      <c r="F28" s="495">
        <v>115.5</v>
      </c>
      <c r="G28" s="496">
        <v>112</v>
      </c>
      <c r="H28" s="496">
        <v>118.5</v>
      </c>
      <c r="I28" s="495">
        <v>122</v>
      </c>
      <c r="J28" s="516" t="s">
        <v>3680</v>
      </c>
      <c r="K28" s="476">
        <f t="shared" ref="K28:K29" si="12">H28-F28</f>
        <v>3</v>
      </c>
      <c r="L28" s="477">
        <f t="shared" ref="L28:L29" si="13">(F28*-0.7)/100</f>
        <v>-0.8085</v>
      </c>
      <c r="M28" s="478">
        <f t="shared" ref="M28:M29" si="14">(K28+L28)/F28</f>
        <v>1.8974025974025973E-2</v>
      </c>
      <c r="N28" s="497" t="s">
        <v>599</v>
      </c>
      <c r="O28" s="479">
        <v>44168</v>
      </c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1">
        <v>5</v>
      </c>
      <c r="B29" s="492">
        <v>44167</v>
      </c>
      <c r="C29" s="493"/>
      <c r="D29" s="494" t="s">
        <v>55</v>
      </c>
      <c r="E29" s="495" t="s">
        <v>600</v>
      </c>
      <c r="F29" s="495">
        <v>608.5</v>
      </c>
      <c r="G29" s="496">
        <v>590</v>
      </c>
      <c r="H29" s="496">
        <v>624</v>
      </c>
      <c r="I29" s="495">
        <v>640</v>
      </c>
      <c r="J29" s="539" t="s">
        <v>3695</v>
      </c>
      <c r="K29" s="539">
        <f t="shared" si="12"/>
        <v>15.5</v>
      </c>
      <c r="L29" s="477">
        <f t="shared" si="13"/>
        <v>-4.2595000000000001</v>
      </c>
      <c r="M29" s="478">
        <f t="shared" si="14"/>
        <v>1.8472473294987676E-2</v>
      </c>
      <c r="N29" s="497" t="s">
        <v>599</v>
      </c>
      <c r="O29" s="479">
        <v>44173</v>
      </c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1">
        <v>6</v>
      </c>
      <c r="B30" s="492">
        <v>44167</v>
      </c>
      <c r="C30" s="493"/>
      <c r="D30" s="494" t="s">
        <v>197</v>
      </c>
      <c r="E30" s="495" t="s">
        <v>600</v>
      </c>
      <c r="F30" s="495">
        <v>440</v>
      </c>
      <c r="G30" s="496">
        <v>428</v>
      </c>
      <c r="H30" s="496">
        <v>450.5</v>
      </c>
      <c r="I30" s="495" t="s">
        <v>3658</v>
      </c>
      <c r="J30" s="476" t="s">
        <v>3666</v>
      </c>
      <c r="K30" s="476">
        <f t="shared" ref="K30" si="15">H30-F30</f>
        <v>10.5</v>
      </c>
      <c r="L30" s="477">
        <f t="shared" ref="L30" si="16">(F30*-0.7)/100</f>
        <v>-3.08</v>
      </c>
      <c r="M30" s="478">
        <f t="shared" ref="M30" si="17">(K30+L30)/F30</f>
        <v>1.6863636363636362E-2</v>
      </c>
      <c r="N30" s="497" t="s">
        <v>599</v>
      </c>
      <c r="O30" s="479">
        <v>44168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1">
        <v>7</v>
      </c>
      <c r="B31" s="492">
        <v>44167</v>
      </c>
      <c r="C31" s="493"/>
      <c r="D31" s="494" t="s">
        <v>75</v>
      </c>
      <c r="E31" s="495" t="s">
        <v>600</v>
      </c>
      <c r="F31" s="495">
        <v>3585</v>
      </c>
      <c r="G31" s="496">
        <v>3480</v>
      </c>
      <c r="H31" s="496">
        <v>3670</v>
      </c>
      <c r="I31" s="495">
        <v>3800</v>
      </c>
      <c r="J31" s="534" t="s">
        <v>3694</v>
      </c>
      <c r="K31" s="534">
        <f t="shared" ref="K31" si="18">H31-F31</f>
        <v>85</v>
      </c>
      <c r="L31" s="477">
        <f t="shared" ref="L31" si="19">(F31*-0.7)/100</f>
        <v>-25.094999999999999</v>
      </c>
      <c r="M31" s="478">
        <f t="shared" ref="M31" si="20">(K31+L31)/F31</f>
        <v>1.6709902370990237E-2</v>
      </c>
      <c r="N31" s="497" t="s">
        <v>599</v>
      </c>
      <c r="O31" s="479">
        <v>44172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22">
        <v>8</v>
      </c>
      <c r="B32" s="446">
        <v>44168</v>
      </c>
      <c r="C32" s="449"/>
      <c r="D32" s="414" t="s">
        <v>315</v>
      </c>
      <c r="E32" s="415" t="s">
        <v>600</v>
      </c>
      <c r="F32" s="415" t="s">
        <v>3673</v>
      </c>
      <c r="G32" s="450">
        <v>193</v>
      </c>
      <c r="H32" s="450"/>
      <c r="I32" s="415">
        <v>210</v>
      </c>
      <c r="J32" s="442" t="s">
        <v>601</v>
      </c>
      <c r="K32" s="442"/>
      <c r="L32" s="443"/>
      <c r="M32" s="430"/>
      <c r="N32" s="403"/>
      <c r="O32" s="437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91">
        <v>9</v>
      </c>
      <c r="B33" s="492">
        <v>44168</v>
      </c>
      <c r="C33" s="493"/>
      <c r="D33" s="494" t="s">
        <v>409</v>
      </c>
      <c r="E33" s="495" t="s">
        <v>600</v>
      </c>
      <c r="F33" s="495">
        <v>87.25</v>
      </c>
      <c r="G33" s="496">
        <v>84.5</v>
      </c>
      <c r="H33" s="496">
        <v>89.25</v>
      </c>
      <c r="I33" s="495" t="s">
        <v>3674</v>
      </c>
      <c r="J33" s="476" t="s">
        <v>3675</v>
      </c>
      <c r="K33" s="476">
        <f t="shared" ref="K33:K35" si="21">H33-F33</f>
        <v>2</v>
      </c>
      <c r="L33" s="477">
        <f>(F33*-0.07)/100</f>
        <v>-6.1075000000000011E-2</v>
      </c>
      <c r="M33" s="478">
        <f t="shared" ref="M33:M35" si="22">(K33+L33)/F33</f>
        <v>2.2222636103151863E-2</v>
      </c>
      <c r="N33" s="497" t="s">
        <v>599</v>
      </c>
      <c r="O33" s="515">
        <v>44168</v>
      </c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91">
        <v>10</v>
      </c>
      <c r="B34" s="492">
        <v>44168</v>
      </c>
      <c r="C34" s="493"/>
      <c r="D34" s="494" t="s">
        <v>2931</v>
      </c>
      <c r="E34" s="495" t="s">
        <v>600</v>
      </c>
      <c r="F34" s="495">
        <v>1370</v>
      </c>
      <c r="G34" s="496">
        <v>1335</v>
      </c>
      <c r="H34" s="496">
        <v>1407.5</v>
      </c>
      <c r="I34" s="495" t="s">
        <v>3676</v>
      </c>
      <c r="J34" s="529" t="s">
        <v>3682</v>
      </c>
      <c r="K34" s="529">
        <f t="shared" si="21"/>
        <v>37.5</v>
      </c>
      <c r="L34" s="477">
        <f t="shared" ref="L34:L35" si="23">(F34*-0.7)/100</f>
        <v>-9.5899999999999981</v>
      </c>
      <c r="M34" s="478">
        <f t="shared" si="22"/>
        <v>2.037226277372263E-2</v>
      </c>
      <c r="N34" s="497" t="s">
        <v>599</v>
      </c>
      <c r="O34" s="479">
        <v>44169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80">
        <v>11</v>
      </c>
      <c r="B35" s="481">
        <v>44168</v>
      </c>
      <c r="C35" s="482"/>
      <c r="D35" s="483" t="s">
        <v>523</v>
      </c>
      <c r="E35" s="484" t="s">
        <v>600</v>
      </c>
      <c r="F35" s="484">
        <v>345.5</v>
      </c>
      <c r="G35" s="485">
        <v>335</v>
      </c>
      <c r="H35" s="485">
        <v>346.5</v>
      </c>
      <c r="I35" s="484">
        <v>365</v>
      </c>
      <c r="J35" s="486" t="s">
        <v>3742</v>
      </c>
      <c r="K35" s="486">
        <f t="shared" si="21"/>
        <v>1</v>
      </c>
      <c r="L35" s="487">
        <f t="shared" si="23"/>
        <v>-2.4184999999999999</v>
      </c>
      <c r="M35" s="488">
        <f t="shared" si="22"/>
        <v>-4.1056439942112879E-3</v>
      </c>
      <c r="N35" s="489" t="s">
        <v>708</v>
      </c>
      <c r="O35" s="490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91">
        <v>12</v>
      </c>
      <c r="B36" s="492">
        <v>44169</v>
      </c>
      <c r="C36" s="493"/>
      <c r="D36" s="494" t="s">
        <v>565</v>
      </c>
      <c r="E36" s="495" t="s">
        <v>600</v>
      </c>
      <c r="F36" s="495">
        <v>1150</v>
      </c>
      <c r="G36" s="496">
        <v>1115</v>
      </c>
      <c r="H36" s="496">
        <v>1183</v>
      </c>
      <c r="I36" s="495" t="s">
        <v>3683</v>
      </c>
      <c r="J36" s="539" t="s">
        <v>3716</v>
      </c>
      <c r="K36" s="539">
        <f t="shared" ref="K36" si="24">H36-F36</f>
        <v>33</v>
      </c>
      <c r="L36" s="477">
        <f t="shared" ref="L36" si="25">(F36*-0.7)/100</f>
        <v>-8.0500000000000007</v>
      </c>
      <c r="M36" s="478">
        <f t="shared" ref="M36" si="26">(K36+L36)/F36</f>
        <v>2.1695652173913043E-2</v>
      </c>
      <c r="N36" s="497" t="s">
        <v>599</v>
      </c>
      <c r="O36" s="479">
        <v>44173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91">
        <v>13</v>
      </c>
      <c r="B37" s="492">
        <v>44169</v>
      </c>
      <c r="C37" s="493"/>
      <c r="D37" s="494" t="s">
        <v>179</v>
      </c>
      <c r="E37" s="495" t="s">
        <v>600</v>
      </c>
      <c r="F37" s="495">
        <v>452</v>
      </c>
      <c r="G37" s="496">
        <v>437</v>
      </c>
      <c r="H37" s="496">
        <v>462.5</v>
      </c>
      <c r="I37" s="495">
        <v>475</v>
      </c>
      <c r="J37" s="534" t="s">
        <v>3666</v>
      </c>
      <c r="K37" s="534">
        <f t="shared" ref="K37" si="27">H37-F37</f>
        <v>10.5</v>
      </c>
      <c r="L37" s="477">
        <f t="shared" ref="L37" si="28">(F37*-0.7)/100</f>
        <v>-3.1639999999999997</v>
      </c>
      <c r="M37" s="478">
        <f t="shared" ref="M37" si="29">(K37+L37)/F37</f>
        <v>1.6230088495575223E-2</v>
      </c>
      <c r="N37" s="497" t="s">
        <v>599</v>
      </c>
      <c r="O37" s="479">
        <v>44172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91">
        <v>14</v>
      </c>
      <c r="B38" s="492">
        <v>44172</v>
      </c>
      <c r="C38" s="493"/>
      <c r="D38" s="494" t="s">
        <v>3697</v>
      </c>
      <c r="E38" s="495" t="s">
        <v>600</v>
      </c>
      <c r="F38" s="495">
        <v>156.75</v>
      </c>
      <c r="G38" s="496">
        <v>152</v>
      </c>
      <c r="H38" s="496">
        <v>161.25</v>
      </c>
      <c r="I38" s="495" t="s">
        <v>3698</v>
      </c>
      <c r="J38" s="534" t="s">
        <v>3699</v>
      </c>
      <c r="K38" s="534">
        <f t="shared" ref="K38:K40" si="30">H38-F38</f>
        <v>4.5</v>
      </c>
      <c r="L38" s="477">
        <f>(F38*-0.07)/100</f>
        <v>-0.10972500000000002</v>
      </c>
      <c r="M38" s="478">
        <f t="shared" ref="M38:M40" si="31">(K38+L38)/F38</f>
        <v>2.8008133971291864E-2</v>
      </c>
      <c r="N38" s="497" t="s">
        <v>599</v>
      </c>
      <c r="O38" s="515">
        <v>44172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542">
        <v>15</v>
      </c>
      <c r="B39" s="537">
        <v>44172</v>
      </c>
      <c r="C39" s="543"/>
      <c r="D39" s="544" t="s">
        <v>3387</v>
      </c>
      <c r="E39" s="527" t="s">
        <v>600</v>
      </c>
      <c r="F39" s="527">
        <v>317.5</v>
      </c>
      <c r="G39" s="545">
        <v>309</v>
      </c>
      <c r="H39" s="545">
        <v>309</v>
      </c>
      <c r="I39" s="527" t="s">
        <v>3639</v>
      </c>
      <c r="J39" s="517" t="s">
        <v>3715</v>
      </c>
      <c r="K39" s="517">
        <f t="shared" si="30"/>
        <v>-8.5</v>
      </c>
      <c r="L39" s="518">
        <f t="shared" ref="L39:L40" si="32">(F39*-0.7)/100</f>
        <v>-2.2225000000000001</v>
      </c>
      <c r="M39" s="546">
        <f t="shared" si="31"/>
        <v>-3.3771653543307086E-2</v>
      </c>
      <c r="N39" s="520" t="s">
        <v>663</v>
      </c>
      <c r="O39" s="521">
        <v>44173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91">
        <v>16</v>
      </c>
      <c r="B40" s="492">
        <v>44172</v>
      </c>
      <c r="C40" s="493"/>
      <c r="D40" s="494" t="s">
        <v>460</v>
      </c>
      <c r="E40" s="495" t="s">
        <v>600</v>
      </c>
      <c r="F40" s="495">
        <v>141.4</v>
      </c>
      <c r="G40" s="496">
        <v>137</v>
      </c>
      <c r="H40" s="496">
        <v>145</v>
      </c>
      <c r="I40" s="495" t="s">
        <v>3705</v>
      </c>
      <c r="J40" s="567" t="s">
        <v>3744</v>
      </c>
      <c r="K40" s="567">
        <f t="shared" si="30"/>
        <v>3.5999999999999943</v>
      </c>
      <c r="L40" s="477">
        <f t="shared" si="32"/>
        <v>-0.98980000000000001</v>
      </c>
      <c r="M40" s="478">
        <f t="shared" si="31"/>
        <v>1.845968882602542E-2</v>
      </c>
      <c r="N40" s="497" t="s">
        <v>599</v>
      </c>
      <c r="O40" s="479">
        <v>44174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393" customFormat="1" ht="15" customHeight="1">
      <c r="A41" s="491">
        <v>17</v>
      </c>
      <c r="B41" s="492">
        <v>44172</v>
      </c>
      <c r="C41" s="493"/>
      <c r="D41" s="494" t="s">
        <v>445</v>
      </c>
      <c r="E41" s="495" t="s">
        <v>600</v>
      </c>
      <c r="F41" s="495">
        <v>549</v>
      </c>
      <c r="G41" s="496">
        <v>534</v>
      </c>
      <c r="H41" s="496">
        <v>563</v>
      </c>
      <c r="I41" s="495" t="s">
        <v>3708</v>
      </c>
      <c r="J41" s="539" t="s">
        <v>3713</v>
      </c>
      <c r="K41" s="539">
        <f t="shared" ref="K41:K42" si="33">H41-F41</f>
        <v>14</v>
      </c>
      <c r="L41" s="477">
        <f t="shared" ref="L41:L42" si="34">(F41*-0.7)/100</f>
        <v>-3.8429999999999995</v>
      </c>
      <c r="M41" s="478">
        <f t="shared" ref="M41:M42" si="35">(K41+L41)/F41</f>
        <v>1.8500910746812385E-2</v>
      </c>
      <c r="N41" s="497" t="s">
        <v>599</v>
      </c>
      <c r="O41" s="479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393" customFormat="1" ht="15" customHeight="1">
      <c r="A42" s="491">
        <v>18</v>
      </c>
      <c r="B42" s="492">
        <v>44173</v>
      </c>
      <c r="C42" s="493"/>
      <c r="D42" s="494" t="s">
        <v>179</v>
      </c>
      <c r="E42" s="495" t="s">
        <v>600</v>
      </c>
      <c r="F42" s="495">
        <v>455</v>
      </c>
      <c r="G42" s="496">
        <v>438</v>
      </c>
      <c r="H42" s="496">
        <v>467.5</v>
      </c>
      <c r="I42" s="495" t="s">
        <v>3720</v>
      </c>
      <c r="J42" s="567" t="s">
        <v>3745</v>
      </c>
      <c r="K42" s="567">
        <f t="shared" si="33"/>
        <v>12.5</v>
      </c>
      <c r="L42" s="477">
        <f t="shared" si="34"/>
        <v>-3.1850000000000001</v>
      </c>
      <c r="M42" s="478">
        <f t="shared" si="35"/>
        <v>2.0472527472527473E-2</v>
      </c>
      <c r="N42" s="497" t="s">
        <v>599</v>
      </c>
      <c r="O42" s="479">
        <v>44174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393" customFormat="1" ht="15" customHeight="1">
      <c r="A43" s="422">
        <v>19</v>
      </c>
      <c r="B43" s="446">
        <v>44174</v>
      </c>
      <c r="C43" s="449"/>
      <c r="D43" s="414" t="s">
        <v>449</v>
      </c>
      <c r="E43" s="415" t="s">
        <v>600</v>
      </c>
      <c r="F43" s="415" t="s">
        <v>3748</v>
      </c>
      <c r="G43" s="450">
        <v>365</v>
      </c>
      <c r="H43" s="450"/>
      <c r="I43" s="415" t="s">
        <v>3749</v>
      </c>
      <c r="J43" s="442"/>
      <c r="K43" s="442"/>
      <c r="L43" s="443"/>
      <c r="M43" s="430"/>
      <c r="N43" s="403"/>
      <c r="O43" s="437"/>
      <c r="P43" s="7"/>
      <c r="Q43" s="7"/>
      <c r="R43" s="343"/>
      <c r="S43" s="40"/>
      <c r="T43" s="40"/>
      <c r="U43" s="40"/>
      <c r="V43" s="40"/>
      <c r="W43" s="40"/>
      <c r="X43" s="40"/>
      <c r="Y43" s="40"/>
      <c r="Z43" s="40"/>
      <c r="AA43" s="40"/>
    </row>
    <row r="44" spans="1:34" s="393" customFormat="1" ht="15" customHeight="1">
      <c r="A44" s="422">
        <v>20</v>
      </c>
      <c r="B44" s="446">
        <v>44174</v>
      </c>
      <c r="C44" s="449"/>
      <c r="D44" s="414" t="s">
        <v>1220</v>
      </c>
      <c r="E44" s="415" t="s">
        <v>600</v>
      </c>
      <c r="F44" s="415" t="s">
        <v>3750</v>
      </c>
      <c r="G44" s="450">
        <v>718</v>
      </c>
      <c r="H44" s="450"/>
      <c r="I44" s="415">
        <v>780</v>
      </c>
      <c r="J44" s="433"/>
      <c r="K44" s="433"/>
      <c r="L44" s="434"/>
      <c r="M44" s="430"/>
      <c r="N44" s="435"/>
      <c r="O44" s="437"/>
      <c r="P44" s="7"/>
      <c r="Q44" s="7"/>
      <c r="R44" s="343"/>
      <c r="S44" s="40"/>
      <c r="T44" s="40"/>
      <c r="U44" s="40"/>
      <c r="V44" s="40"/>
      <c r="W44" s="40"/>
      <c r="X44" s="40"/>
      <c r="Y44" s="40"/>
      <c r="Z44" s="40"/>
      <c r="AA44" s="40"/>
    </row>
    <row r="45" spans="1:34" s="393" customFormat="1" ht="15" customHeight="1">
      <c r="A45" s="422"/>
      <c r="B45" s="446"/>
      <c r="C45" s="449"/>
      <c r="D45" s="414"/>
      <c r="E45" s="415"/>
      <c r="F45" s="415"/>
      <c r="G45" s="450"/>
      <c r="H45" s="450"/>
      <c r="I45" s="415"/>
      <c r="J45" s="433"/>
      <c r="K45" s="433"/>
      <c r="L45" s="434"/>
      <c r="M45" s="430"/>
      <c r="N45" s="435"/>
      <c r="O45" s="437"/>
      <c r="P45" s="7"/>
      <c r="Q45" s="7"/>
      <c r="R45" s="343"/>
      <c r="S45" s="40"/>
      <c r="T45" s="40"/>
      <c r="U45" s="40"/>
      <c r="V45" s="40"/>
      <c r="W45" s="40"/>
      <c r="X45" s="40"/>
      <c r="Y45" s="40"/>
      <c r="Z45" s="40"/>
      <c r="AA45" s="40"/>
    </row>
    <row r="46" spans="1:34" s="393" customFormat="1" ht="15" customHeight="1">
      <c r="A46" s="422"/>
      <c r="B46" s="446"/>
      <c r="C46" s="449"/>
      <c r="D46" s="412"/>
      <c r="E46" s="415"/>
      <c r="F46" s="415"/>
      <c r="G46" s="450"/>
      <c r="H46" s="450"/>
      <c r="I46" s="415"/>
      <c r="J46" s="376"/>
      <c r="K46" s="376"/>
      <c r="L46" s="432"/>
      <c r="M46" s="430"/>
      <c r="N46" s="404"/>
      <c r="O46" s="421"/>
      <c r="P46" s="7"/>
      <c r="Q46" s="7"/>
      <c r="R46" s="343"/>
      <c r="S46" s="40"/>
      <c r="T46" s="40"/>
      <c r="U46" s="40"/>
      <c r="V46" s="40"/>
      <c r="W46" s="40"/>
      <c r="X46" s="40"/>
      <c r="Y46" s="40"/>
      <c r="Z46" s="40"/>
      <c r="AA46" s="40"/>
    </row>
    <row r="47" spans="1:34" ht="44.25" customHeight="1">
      <c r="A47" s="23" t="s">
        <v>603</v>
      </c>
      <c r="B47" s="39"/>
      <c r="C47" s="39"/>
      <c r="D47" s="40"/>
      <c r="E47" s="36"/>
      <c r="F47" s="36"/>
      <c r="G47" s="35"/>
      <c r="H47" s="35" t="s">
        <v>3632</v>
      </c>
      <c r="I47" s="36"/>
      <c r="J47" s="17"/>
      <c r="K47" s="79"/>
      <c r="L47" s="80"/>
      <c r="M47" s="79"/>
      <c r="N47" s="81"/>
      <c r="O47" s="79"/>
      <c r="P47" s="7"/>
      <c r="Q47" s="438"/>
      <c r="R47" s="451"/>
      <c r="S47" s="438"/>
      <c r="T47" s="438"/>
      <c r="U47" s="438"/>
      <c r="V47" s="438"/>
      <c r="W47" s="438"/>
      <c r="X47" s="438"/>
      <c r="Y47" s="438"/>
      <c r="Z47" s="40"/>
      <c r="AA47" s="40"/>
      <c r="AB47" s="40"/>
    </row>
    <row r="48" spans="1:34" s="6" customFormat="1">
      <c r="A48" s="29" t="s">
        <v>604</v>
      </c>
      <c r="B48" s="23"/>
      <c r="C48" s="23"/>
      <c r="D48" s="23"/>
      <c r="E48" s="5"/>
      <c r="F48" s="30" t="s">
        <v>605</v>
      </c>
      <c r="G48" s="41"/>
      <c r="H48" s="42"/>
      <c r="I48" s="82"/>
      <c r="J48" s="17"/>
      <c r="K48" s="83"/>
      <c r="L48" s="84"/>
      <c r="M48" s="85"/>
      <c r="N48" s="86"/>
      <c r="O48" s="87"/>
      <c r="P48" s="5"/>
      <c r="Q48" s="4"/>
      <c r="R48" s="12"/>
      <c r="Z48" s="9"/>
      <c r="AA48" s="9"/>
      <c r="AB48" s="9"/>
      <c r="AC48" s="9"/>
      <c r="AD48" s="9"/>
      <c r="AE48" s="9"/>
      <c r="AF48" s="9"/>
      <c r="AG48" s="9"/>
      <c r="AH48" s="9"/>
    </row>
    <row r="49" spans="1:26" s="9" customFormat="1" ht="14.25" customHeight="1">
      <c r="A49" s="29"/>
      <c r="B49" s="23"/>
      <c r="C49" s="23"/>
      <c r="D49" s="23"/>
      <c r="E49" s="32"/>
      <c r="F49" s="30" t="s">
        <v>607</v>
      </c>
      <c r="G49" s="41"/>
      <c r="H49" s="42"/>
      <c r="I49" s="82"/>
      <c r="J49" s="17"/>
      <c r="K49" s="83"/>
      <c r="L49" s="84"/>
      <c r="M49" s="85"/>
      <c r="N49" s="86"/>
      <c r="O49" s="87"/>
      <c r="P49" s="5"/>
      <c r="Q49" s="4"/>
      <c r="R49" s="12"/>
      <c r="S49" s="6"/>
      <c r="Y49" s="6"/>
      <c r="Z49" s="6"/>
    </row>
    <row r="50" spans="1:26" s="9" customFormat="1" ht="14.25" customHeight="1">
      <c r="A50" s="23"/>
      <c r="B50" s="23"/>
      <c r="C50" s="23"/>
      <c r="D50" s="23"/>
      <c r="E50" s="32"/>
      <c r="F50" s="17"/>
      <c r="G50" s="17"/>
      <c r="H50" s="31"/>
      <c r="I50" s="36"/>
      <c r="J50" s="71"/>
      <c r="K50" s="68"/>
      <c r="L50" s="69"/>
      <c r="M50" s="17"/>
      <c r="N50" s="72"/>
      <c r="O50" s="57"/>
      <c r="P50" s="8"/>
      <c r="Q50" s="4"/>
      <c r="R50" s="12"/>
      <c r="S50" s="6"/>
      <c r="Y50" s="6"/>
      <c r="Z50" s="6"/>
    </row>
    <row r="51" spans="1:26" s="9" customFormat="1" ht="15">
      <c r="A51" s="43" t="s">
        <v>614</v>
      </c>
      <c r="B51" s="43"/>
      <c r="C51" s="43"/>
      <c r="D51" s="43"/>
      <c r="E51" s="32"/>
      <c r="F51" s="17"/>
      <c r="G51" s="12"/>
      <c r="H51" s="17"/>
      <c r="I51" s="12"/>
      <c r="J51" s="88"/>
      <c r="K51" s="12"/>
      <c r="L51" s="12"/>
      <c r="M51" s="12"/>
      <c r="N51" s="12"/>
      <c r="O51" s="89"/>
      <c r="P51"/>
      <c r="Q51" s="4"/>
      <c r="R51" s="12"/>
      <c r="S51" s="6"/>
      <c r="Y51" s="6"/>
      <c r="Z51" s="6"/>
    </row>
    <row r="52" spans="1:26" s="9" customFormat="1" ht="38.25">
      <c r="A52" s="21" t="s">
        <v>16</v>
      </c>
      <c r="B52" s="21" t="s">
        <v>575</v>
      </c>
      <c r="C52" s="21"/>
      <c r="D52" s="22" t="s">
        <v>588</v>
      </c>
      <c r="E52" s="21" t="s">
        <v>589</v>
      </c>
      <c r="F52" s="21" t="s">
        <v>590</v>
      </c>
      <c r="G52" s="21" t="s">
        <v>609</v>
      </c>
      <c r="H52" s="21" t="s">
        <v>592</v>
      </c>
      <c r="I52" s="21" t="s">
        <v>593</v>
      </c>
      <c r="J52" s="20" t="s">
        <v>594</v>
      </c>
      <c r="K52" s="77" t="s">
        <v>615</v>
      </c>
      <c r="L52" s="63" t="s">
        <v>3630</v>
      </c>
      <c r="M52" s="77" t="s">
        <v>611</v>
      </c>
      <c r="N52" s="21" t="s">
        <v>612</v>
      </c>
      <c r="O52" s="20" t="s">
        <v>597</v>
      </c>
      <c r="P52" s="90" t="s">
        <v>598</v>
      </c>
      <c r="Q52" s="4"/>
      <c r="R52" s="17"/>
      <c r="S52" s="6"/>
      <c r="Y52" s="6"/>
      <c r="Z52" s="6"/>
    </row>
    <row r="53" spans="1:26" s="393" customFormat="1" ht="13.9" customHeight="1">
      <c r="A53" s="585">
        <v>1</v>
      </c>
      <c r="B53" s="587">
        <v>44161</v>
      </c>
      <c r="C53" s="506"/>
      <c r="D53" s="502" t="s">
        <v>3646</v>
      </c>
      <c r="E53" s="503" t="s">
        <v>3627</v>
      </c>
      <c r="F53" s="495">
        <v>1412</v>
      </c>
      <c r="G53" s="495">
        <v>1452</v>
      </c>
      <c r="H53" s="495">
        <v>1397.5</v>
      </c>
      <c r="I53" s="498">
        <v>1350</v>
      </c>
      <c r="J53" s="582" t="s">
        <v>3670</v>
      </c>
      <c r="K53" s="498">
        <f t="shared" ref="K53" si="36">F53-H53</f>
        <v>14.5</v>
      </c>
      <c r="L53" s="477">
        <f t="shared" ref="L53" si="37">(H53*N53)*0.035%</f>
        <v>269.01875000000001</v>
      </c>
      <c r="M53" s="582">
        <f>(17*550)-369</f>
        <v>8981</v>
      </c>
      <c r="N53" s="582">
        <v>550</v>
      </c>
      <c r="O53" s="582" t="s">
        <v>599</v>
      </c>
      <c r="P53" s="584">
        <v>44168</v>
      </c>
      <c r="Q53" s="387"/>
      <c r="R53" s="343" t="s">
        <v>602</v>
      </c>
      <c r="S53" s="40"/>
      <c r="Y53" s="40"/>
      <c r="Z53" s="40"/>
    </row>
    <row r="54" spans="1:26" s="393" customFormat="1" ht="13.9" customHeight="1">
      <c r="A54" s="586"/>
      <c r="B54" s="588"/>
      <c r="C54" s="506"/>
      <c r="D54" s="502" t="s">
        <v>3647</v>
      </c>
      <c r="E54" s="503" t="s">
        <v>3627</v>
      </c>
      <c r="F54" s="495">
        <v>29</v>
      </c>
      <c r="G54" s="495">
        <v>26.5</v>
      </c>
      <c r="H54" s="495"/>
      <c r="I54" s="498"/>
      <c r="J54" s="583"/>
      <c r="K54" s="498">
        <v>2.5</v>
      </c>
      <c r="L54" s="498">
        <v>100</v>
      </c>
      <c r="M54" s="583"/>
      <c r="N54" s="583"/>
      <c r="O54" s="583"/>
      <c r="P54" s="583"/>
      <c r="Q54" s="387"/>
      <c r="R54" s="343" t="s">
        <v>602</v>
      </c>
      <c r="S54" s="40"/>
      <c r="Y54" s="40"/>
      <c r="Z54" s="40"/>
    </row>
    <row r="55" spans="1:26" s="393" customFormat="1" ht="13.9" customHeight="1">
      <c r="A55" s="522">
        <v>2</v>
      </c>
      <c r="B55" s="523">
        <v>44162</v>
      </c>
      <c r="C55" s="524"/>
      <c r="D55" s="525" t="s">
        <v>3648</v>
      </c>
      <c r="E55" s="526" t="s">
        <v>3627</v>
      </c>
      <c r="F55" s="527">
        <v>13040</v>
      </c>
      <c r="G55" s="527">
        <v>13200</v>
      </c>
      <c r="H55" s="527">
        <v>13195</v>
      </c>
      <c r="I55" s="528">
        <v>12700</v>
      </c>
      <c r="J55" s="517" t="s">
        <v>3671</v>
      </c>
      <c r="K55" s="517">
        <f t="shared" ref="K55" si="38">F55-H55</f>
        <v>-155</v>
      </c>
      <c r="L55" s="518">
        <f t="shared" ref="L55" si="39">(H55*N55)*0.035%</f>
        <v>346.36875000000003</v>
      </c>
      <c r="M55" s="519">
        <f t="shared" ref="M55" si="40">(K55*N55)-L55</f>
        <v>-11971.36875</v>
      </c>
      <c r="N55" s="517">
        <v>75</v>
      </c>
      <c r="O55" s="520" t="s">
        <v>663</v>
      </c>
      <c r="P55" s="521">
        <v>44168</v>
      </c>
      <c r="Q55" s="387"/>
      <c r="R55" s="343" t="s">
        <v>602</v>
      </c>
      <c r="S55" s="40"/>
      <c r="Y55" s="40"/>
      <c r="Z55" s="40"/>
    </row>
    <row r="56" spans="1:26" s="393" customFormat="1" ht="13.9" customHeight="1">
      <c r="A56" s="504">
        <v>3</v>
      </c>
      <c r="B56" s="505">
        <v>44162</v>
      </c>
      <c r="C56" s="506"/>
      <c r="D56" s="502" t="s">
        <v>3649</v>
      </c>
      <c r="E56" s="503" t="s">
        <v>600</v>
      </c>
      <c r="F56" s="495">
        <v>511.5</v>
      </c>
      <c r="G56" s="495">
        <v>502</v>
      </c>
      <c r="H56" s="495">
        <v>517.5</v>
      </c>
      <c r="I56" s="498">
        <v>530</v>
      </c>
      <c r="J56" s="498" t="s">
        <v>3660</v>
      </c>
      <c r="K56" s="476">
        <f t="shared" ref="K56" si="41">H56-F56</f>
        <v>6</v>
      </c>
      <c r="L56" s="477">
        <f t="shared" ref="L56" si="42">(H56*N56)*0.035%</f>
        <v>271.68750000000006</v>
      </c>
      <c r="M56" s="507">
        <f t="shared" ref="M56" si="43">(K56*N56)-L56</f>
        <v>8728.3125</v>
      </c>
      <c r="N56" s="498">
        <v>1500</v>
      </c>
      <c r="O56" s="500" t="s">
        <v>599</v>
      </c>
      <c r="P56" s="479">
        <v>44167</v>
      </c>
      <c r="Q56" s="387"/>
      <c r="R56" s="343" t="s">
        <v>3186</v>
      </c>
      <c r="S56" s="40"/>
      <c r="Y56" s="40"/>
      <c r="Z56" s="40"/>
    </row>
    <row r="57" spans="1:26" s="393" customFormat="1" ht="13.9" customHeight="1">
      <c r="A57" s="530">
        <v>4</v>
      </c>
      <c r="B57" s="531">
        <v>44169</v>
      </c>
      <c r="C57" s="506"/>
      <c r="D57" s="502" t="s">
        <v>3684</v>
      </c>
      <c r="E57" s="503" t="s">
        <v>600</v>
      </c>
      <c r="F57" s="495">
        <v>925</v>
      </c>
      <c r="G57" s="495">
        <v>912</v>
      </c>
      <c r="H57" s="495">
        <v>934</v>
      </c>
      <c r="I57" s="498">
        <v>940</v>
      </c>
      <c r="J57" s="498" t="s">
        <v>3405</v>
      </c>
      <c r="K57" s="529">
        <f t="shared" ref="K57:K58" si="44">H57-F57</f>
        <v>9</v>
      </c>
      <c r="L57" s="477">
        <f t="shared" ref="L57:L58" si="45">(H57*N57)*0.035%</f>
        <v>310.55500000000006</v>
      </c>
      <c r="M57" s="507">
        <f t="shared" ref="M57:M58" si="46">(K57*N57)-L57</f>
        <v>8239.4449999999997</v>
      </c>
      <c r="N57" s="498">
        <v>950</v>
      </c>
      <c r="O57" s="500" t="s">
        <v>599</v>
      </c>
      <c r="P57" s="515">
        <v>44169</v>
      </c>
      <c r="Q57" s="387"/>
      <c r="R57" s="343" t="s">
        <v>3186</v>
      </c>
      <c r="S57" s="40"/>
      <c r="Y57" s="40"/>
      <c r="Z57" s="40"/>
    </row>
    <row r="58" spans="1:26" s="393" customFormat="1" ht="13.9" customHeight="1">
      <c r="A58" s="535">
        <v>5</v>
      </c>
      <c r="B58" s="536">
        <v>44169</v>
      </c>
      <c r="C58" s="506"/>
      <c r="D58" s="502" t="s">
        <v>3685</v>
      </c>
      <c r="E58" s="503" t="s">
        <v>600</v>
      </c>
      <c r="F58" s="495">
        <v>904.5</v>
      </c>
      <c r="G58" s="495">
        <v>884</v>
      </c>
      <c r="H58" s="495">
        <v>920</v>
      </c>
      <c r="I58" s="498">
        <v>940</v>
      </c>
      <c r="J58" s="498" t="s">
        <v>3695</v>
      </c>
      <c r="K58" s="534">
        <f t="shared" si="44"/>
        <v>15.5</v>
      </c>
      <c r="L58" s="477">
        <f t="shared" si="45"/>
        <v>209.30000000000004</v>
      </c>
      <c r="M58" s="507">
        <f t="shared" si="46"/>
        <v>9865.7000000000007</v>
      </c>
      <c r="N58" s="498">
        <v>650</v>
      </c>
      <c r="O58" s="500" t="s">
        <v>599</v>
      </c>
      <c r="P58" s="479">
        <v>44172</v>
      </c>
      <c r="Q58" s="387"/>
      <c r="R58" s="343" t="s">
        <v>3186</v>
      </c>
      <c r="S58" s="40"/>
      <c r="Y58" s="40"/>
      <c r="Z58" s="40"/>
    </row>
    <row r="59" spans="1:26" s="393" customFormat="1" ht="13.9" customHeight="1">
      <c r="A59" s="535">
        <v>6</v>
      </c>
      <c r="B59" s="536">
        <v>44169</v>
      </c>
      <c r="C59" s="506"/>
      <c r="D59" s="502" t="s">
        <v>3686</v>
      </c>
      <c r="E59" s="503" t="s">
        <v>600</v>
      </c>
      <c r="F59" s="495">
        <v>927</v>
      </c>
      <c r="G59" s="495">
        <v>913</v>
      </c>
      <c r="H59" s="495">
        <v>936.5</v>
      </c>
      <c r="I59" s="498">
        <v>950</v>
      </c>
      <c r="J59" s="498" t="s">
        <v>3687</v>
      </c>
      <c r="K59" s="529">
        <f t="shared" ref="K59:K61" si="47">H59-F59</f>
        <v>9.5</v>
      </c>
      <c r="L59" s="477">
        <f t="shared" ref="L59:L61" si="48">(H59*N59)*0.035%</f>
        <v>278.60875000000004</v>
      </c>
      <c r="M59" s="507">
        <f t="shared" ref="M59:M61" si="49">(K59*N59)-L59</f>
        <v>7796.3912499999997</v>
      </c>
      <c r="N59" s="498">
        <v>850</v>
      </c>
      <c r="O59" s="500" t="s">
        <v>599</v>
      </c>
      <c r="P59" s="515">
        <v>44169</v>
      </c>
      <c r="Q59" s="387"/>
      <c r="R59" s="343" t="s">
        <v>602</v>
      </c>
      <c r="S59" s="40"/>
      <c r="Y59" s="40"/>
      <c r="Z59" s="40"/>
    </row>
    <row r="60" spans="1:26" s="393" customFormat="1" ht="13.9" customHeight="1">
      <c r="A60" s="535">
        <v>7</v>
      </c>
      <c r="B60" s="536">
        <v>44169</v>
      </c>
      <c r="C60" s="506"/>
      <c r="D60" s="502" t="s">
        <v>3649</v>
      </c>
      <c r="E60" s="503" t="s">
        <v>600</v>
      </c>
      <c r="F60" s="495">
        <v>546.5</v>
      </c>
      <c r="G60" s="495">
        <v>537</v>
      </c>
      <c r="H60" s="495">
        <v>552.5</v>
      </c>
      <c r="I60" s="498">
        <v>562</v>
      </c>
      <c r="J60" s="498" t="s">
        <v>3660</v>
      </c>
      <c r="K60" s="532">
        <f t="shared" si="47"/>
        <v>6</v>
      </c>
      <c r="L60" s="477">
        <f t="shared" si="48"/>
        <v>290.06250000000006</v>
      </c>
      <c r="M60" s="507">
        <f t="shared" si="49"/>
        <v>8709.9375</v>
      </c>
      <c r="N60" s="498">
        <v>1500</v>
      </c>
      <c r="O60" s="500" t="s">
        <v>599</v>
      </c>
      <c r="P60" s="515">
        <v>44169</v>
      </c>
      <c r="Q60" s="387"/>
      <c r="R60" s="343" t="s">
        <v>3186</v>
      </c>
      <c r="S60" s="40"/>
      <c r="Y60" s="40"/>
      <c r="Z60" s="40"/>
    </row>
    <row r="61" spans="1:26" s="393" customFormat="1" ht="13.9" customHeight="1">
      <c r="A61" s="535">
        <v>8</v>
      </c>
      <c r="B61" s="536">
        <v>44169</v>
      </c>
      <c r="C61" s="506"/>
      <c r="D61" s="502" t="s">
        <v>3688</v>
      </c>
      <c r="E61" s="503" t="s">
        <v>600</v>
      </c>
      <c r="F61" s="495">
        <v>769.5</v>
      </c>
      <c r="G61" s="495">
        <v>758</v>
      </c>
      <c r="H61" s="495">
        <v>776.5</v>
      </c>
      <c r="I61" s="498">
        <v>790</v>
      </c>
      <c r="J61" s="498" t="s">
        <v>3696</v>
      </c>
      <c r="K61" s="534">
        <f t="shared" si="47"/>
        <v>7</v>
      </c>
      <c r="L61" s="477">
        <f t="shared" si="48"/>
        <v>353.30750000000006</v>
      </c>
      <c r="M61" s="507">
        <f t="shared" si="49"/>
        <v>8746.6924999999992</v>
      </c>
      <c r="N61" s="498">
        <v>1300</v>
      </c>
      <c r="O61" s="500" t="s">
        <v>599</v>
      </c>
      <c r="P61" s="479">
        <v>44172</v>
      </c>
      <c r="Q61" s="387"/>
      <c r="R61" s="343" t="s">
        <v>602</v>
      </c>
      <c r="S61" s="40"/>
      <c r="Y61" s="40"/>
      <c r="Z61" s="40"/>
    </row>
    <row r="62" spans="1:26" s="393" customFormat="1" ht="13.9" customHeight="1">
      <c r="A62" s="522">
        <v>9</v>
      </c>
      <c r="B62" s="523">
        <v>44169</v>
      </c>
      <c r="C62" s="524"/>
      <c r="D62" s="525" t="s">
        <v>3689</v>
      </c>
      <c r="E62" s="526" t="s">
        <v>600</v>
      </c>
      <c r="F62" s="527">
        <v>415</v>
      </c>
      <c r="G62" s="527">
        <v>406</v>
      </c>
      <c r="H62" s="527">
        <v>406</v>
      </c>
      <c r="I62" s="528">
        <v>430</v>
      </c>
      <c r="J62" s="528" t="s">
        <v>3725</v>
      </c>
      <c r="K62" s="517">
        <f t="shared" ref="K62" si="50">H62-F62</f>
        <v>-9</v>
      </c>
      <c r="L62" s="518">
        <f t="shared" ref="L62" si="51">(H62*N62)*0.035%</f>
        <v>222.10230000000004</v>
      </c>
      <c r="M62" s="558">
        <f t="shared" ref="M62" si="52">(K62*N62)-L62</f>
        <v>-14289.1023</v>
      </c>
      <c r="N62" s="528">
        <v>1563</v>
      </c>
      <c r="O62" s="559" t="s">
        <v>663</v>
      </c>
      <c r="P62" s="521">
        <v>44173</v>
      </c>
      <c r="Q62" s="387"/>
      <c r="R62" s="343" t="s">
        <v>3186</v>
      </c>
      <c r="S62" s="40"/>
      <c r="Y62" s="40"/>
      <c r="Z62" s="40"/>
    </row>
    <row r="63" spans="1:26" s="393" customFormat="1" ht="13.9" customHeight="1">
      <c r="A63" s="475">
        <v>10</v>
      </c>
      <c r="B63" s="446">
        <v>44172</v>
      </c>
      <c r="C63" s="447"/>
      <c r="D63" s="440" t="s">
        <v>3703</v>
      </c>
      <c r="E63" s="441" t="s">
        <v>600</v>
      </c>
      <c r="F63" s="415" t="s">
        <v>3704</v>
      </c>
      <c r="G63" s="415">
        <v>3575</v>
      </c>
      <c r="H63" s="415"/>
      <c r="I63" s="376">
        <v>3750</v>
      </c>
      <c r="J63" s="474" t="s">
        <v>601</v>
      </c>
      <c r="K63" s="376"/>
      <c r="L63" s="376"/>
      <c r="M63" s="474"/>
      <c r="N63" s="474"/>
      <c r="O63" s="474"/>
      <c r="P63" s="474"/>
      <c r="Q63" s="387"/>
      <c r="R63" s="343" t="s">
        <v>602</v>
      </c>
      <c r="S63" s="40"/>
      <c r="Y63" s="40"/>
      <c r="Z63" s="40"/>
    </row>
    <row r="64" spans="1:26" s="393" customFormat="1" ht="13.9" customHeight="1">
      <c r="A64" s="522">
        <v>11</v>
      </c>
      <c r="B64" s="523">
        <v>44172</v>
      </c>
      <c r="C64" s="524"/>
      <c r="D64" s="525" t="s">
        <v>3684</v>
      </c>
      <c r="E64" s="526" t="s">
        <v>600</v>
      </c>
      <c r="F64" s="527">
        <v>941</v>
      </c>
      <c r="G64" s="527">
        <v>927</v>
      </c>
      <c r="H64" s="527">
        <v>927</v>
      </c>
      <c r="I64" s="528">
        <v>965</v>
      </c>
      <c r="J64" s="517" t="s">
        <v>3726</v>
      </c>
      <c r="K64" s="517">
        <f t="shared" ref="K64" si="53">H64-F64</f>
        <v>-14</v>
      </c>
      <c r="L64" s="518">
        <f t="shared" ref="L64" si="54">(H64*N64)*0.035%</f>
        <v>308.22750000000002</v>
      </c>
      <c r="M64" s="558">
        <f t="shared" ref="M64" si="55">(K64*N64)-L64</f>
        <v>-13608.227500000001</v>
      </c>
      <c r="N64" s="517">
        <v>950</v>
      </c>
      <c r="O64" s="520" t="s">
        <v>663</v>
      </c>
      <c r="P64" s="521">
        <v>44173</v>
      </c>
      <c r="Q64" s="387"/>
      <c r="R64" s="343" t="s">
        <v>3186</v>
      </c>
      <c r="S64" s="40"/>
      <c r="Y64" s="40"/>
      <c r="Z64" s="40"/>
    </row>
    <row r="65" spans="1:34" s="393" customFormat="1" ht="13.9" customHeight="1">
      <c r="A65" s="540">
        <v>12</v>
      </c>
      <c r="B65" s="541">
        <v>44172</v>
      </c>
      <c r="C65" s="506"/>
      <c r="D65" s="502" t="s">
        <v>3706</v>
      </c>
      <c r="E65" s="503" t="s">
        <v>600</v>
      </c>
      <c r="F65" s="495">
        <v>857</v>
      </c>
      <c r="G65" s="495">
        <v>843</v>
      </c>
      <c r="H65" s="495">
        <v>874.5</v>
      </c>
      <c r="I65" s="498" t="s">
        <v>3707</v>
      </c>
      <c r="J65" s="498" t="s">
        <v>3717</v>
      </c>
      <c r="K65" s="539">
        <f t="shared" ref="K65" si="56">H65-F65</f>
        <v>17.5</v>
      </c>
      <c r="L65" s="477">
        <f t="shared" ref="L65:L66" si="57">(H65*N65)*0.035%</f>
        <v>214.25250000000003</v>
      </c>
      <c r="M65" s="507">
        <f t="shared" ref="M65:M66" si="58">(K65*N65)-L65</f>
        <v>12035.747499999999</v>
      </c>
      <c r="N65" s="498">
        <v>700</v>
      </c>
      <c r="O65" s="500" t="s">
        <v>599</v>
      </c>
      <c r="P65" s="479">
        <v>44173</v>
      </c>
      <c r="Q65" s="387"/>
      <c r="R65" s="343" t="s">
        <v>602</v>
      </c>
      <c r="S65" s="40"/>
      <c r="Y65" s="40"/>
      <c r="Z65" s="40"/>
    </row>
    <row r="66" spans="1:34" s="393" customFormat="1" ht="13.9" customHeight="1">
      <c r="A66" s="522">
        <v>13</v>
      </c>
      <c r="B66" s="523">
        <v>44174</v>
      </c>
      <c r="C66" s="524"/>
      <c r="D66" s="525" t="s">
        <v>3648</v>
      </c>
      <c r="E66" s="526" t="s">
        <v>600</v>
      </c>
      <c r="F66" s="527">
        <v>13475</v>
      </c>
      <c r="G66" s="527">
        <v>13570</v>
      </c>
      <c r="H66" s="527">
        <v>13570</v>
      </c>
      <c r="I66" s="528">
        <v>13250</v>
      </c>
      <c r="J66" s="517" t="s">
        <v>712</v>
      </c>
      <c r="K66" s="517">
        <f t="shared" ref="K66" si="59">F66-H66</f>
        <v>-95</v>
      </c>
      <c r="L66" s="518">
        <f t="shared" si="57"/>
        <v>356.21250000000003</v>
      </c>
      <c r="M66" s="519">
        <f t="shared" si="58"/>
        <v>-7481.2124999999996</v>
      </c>
      <c r="N66" s="517">
        <v>75</v>
      </c>
      <c r="O66" s="520" t="s">
        <v>663</v>
      </c>
      <c r="P66" s="521">
        <v>44174</v>
      </c>
      <c r="Q66" s="387"/>
      <c r="R66" s="343"/>
      <c r="S66" s="40"/>
      <c r="Y66" s="40"/>
      <c r="Z66" s="40"/>
    </row>
    <row r="67" spans="1:34" s="393" customFormat="1" ht="13.9" customHeight="1">
      <c r="A67" s="475">
        <v>14</v>
      </c>
      <c r="B67" s="446">
        <v>44174</v>
      </c>
      <c r="C67" s="447"/>
      <c r="D67" s="440" t="s">
        <v>3746</v>
      </c>
      <c r="E67" s="441" t="s">
        <v>600</v>
      </c>
      <c r="F67" s="415" t="s">
        <v>3747</v>
      </c>
      <c r="G67" s="415">
        <v>885</v>
      </c>
      <c r="H67" s="415"/>
      <c r="I67" s="376">
        <v>940</v>
      </c>
      <c r="J67" s="376" t="s">
        <v>601</v>
      </c>
      <c r="K67" s="376"/>
      <c r="L67" s="376"/>
      <c r="M67" s="376"/>
      <c r="N67" s="474"/>
      <c r="O67" s="474"/>
      <c r="P67" s="474"/>
      <c r="Q67" s="387"/>
      <c r="R67" s="343"/>
      <c r="S67" s="40"/>
      <c r="Y67" s="40"/>
      <c r="Z67" s="40"/>
    </row>
    <row r="68" spans="1:34" s="393" customFormat="1" ht="13.9" customHeight="1">
      <c r="A68" s="538"/>
      <c r="B68" s="538"/>
      <c r="C68" s="538"/>
      <c r="D68" s="538"/>
      <c r="E68" s="538"/>
      <c r="F68" s="538"/>
      <c r="G68" s="538"/>
      <c r="H68" s="538"/>
      <c r="I68" s="538"/>
      <c r="J68" s="538"/>
      <c r="K68" s="376"/>
      <c r="L68" s="376"/>
      <c r="M68" s="376"/>
      <c r="N68" s="474"/>
      <c r="O68" s="474"/>
      <c r="P68" s="474"/>
      <c r="Q68" s="387"/>
      <c r="R68" s="343"/>
      <c r="S68" s="40"/>
      <c r="Y68" s="40"/>
      <c r="Z68" s="40"/>
    </row>
    <row r="69" spans="1:34" s="393" customFormat="1" ht="13.9" customHeight="1">
      <c r="A69" s="448"/>
      <c r="B69" s="446"/>
      <c r="C69" s="447"/>
      <c r="D69" s="440"/>
      <c r="E69" s="441"/>
      <c r="F69" s="415"/>
      <c r="G69" s="415"/>
      <c r="H69" s="415"/>
      <c r="I69" s="376"/>
      <c r="J69" s="376"/>
      <c r="K69" s="376"/>
      <c r="L69" s="376"/>
      <c r="M69" s="376"/>
      <c r="N69" s="376"/>
      <c r="O69" s="376"/>
      <c r="P69" s="376"/>
      <c r="Q69" s="387"/>
      <c r="R69" s="343"/>
      <c r="S69" s="40"/>
      <c r="Y69" s="40"/>
      <c r="Z69" s="40"/>
    </row>
    <row r="70" spans="1:34" s="393" customFormat="1" ht="13.9" customHeight="1">
      <c r="A70" s="458"/>
      <c r="B70" s="452"/>
      <c r="C70" s="459"/>
      <c r="D70" s="460"/>
      <c r="E70" s="377"/>
      <c r="F70" s="427"/>
      <c r="G70" s="427"/>
      <c r="H70" s="427"/>
      <c r="I70" s="423"/>
      <c r="J70" s="423"/>
      <c r="K70" s="423"/>
      <c r="L70" s="423"/>
      <c r="M70" s="423"/>
      <c r="N70" s="423"/>
      <c r="O70" s="423"/>
      <c r="P70" s="423"/>
      <c r="Q70" s="387"/>
      <c r="R70" s="343"/>
      <c r="S70" s="40"/>
      <c r="Y70" s="40"/>
      <c r="Z70" s="40"/>
    </row>
    <row r="71" spans="1:34" s="6" customFormat="1">
      <c r="A71" s="44"/>
      <c r="B71" s="45"/>
      <c r="C71" s="46"/>
      <c r="D71" s="47"/>
      <c r="E71" s="48"/>
      <c r="F71" s="49"/>
      <c r="G71" s="49"/>
      <c r="H71" s="49"/>
      <c r="I71" s="49"/>
      <c r="J71" s="17"/>
      <c r="K71" s="91"/>
      <c r="L71" s="91"/>
      <c r="M71" s="17"/>
      <c r="N71" s="16"/>
      <c r="O71" s="92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5">
      <c r="A72" s="50" t="s">
        <v>616</v>
      </c>
      <c r="B72" s="50"/>
      <c r="C72" s="50"/>
      <c r="D72" s="50"/>
      <c r="E72" s="51"/>
      <c r="F72" s="49"/>
      <c r="G72" s="49"/>
      <c r="H72" s="49"/>
      <c r="I72" s="49"/>
      <c r="J72" s="53"/>
      <c r="K72" s="12"/>
      <c r="L72" s="12"/>
      <c r="M72" s="12"/>
      <c r="N72" s="11"/>
      <c r="O72" s="5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38.25">
      <c r="A73" s="21" t="s">
        <v>16</v>
      </c>
      <c r="B73" s="21" t="s">
        <v>575</v>
      </c>
      <c r="C73" s="21"/>
      <c r="D73" s="22" t="s">
        <v>588</v>
      </c>
      <c r="E73" s="21" t="s">
        <v>589</v>
      </c>
      <c r="F73" s="21" t="s">
        <v>590</v>
      </c>
      <c r="G73" s="52" t="s">
        <v>609</v>
      </c>
      <c r="H73" s="21" t="s">
        <v>592</v>
      </c>
      <c r="I73" s="21" t="s">
        <v>593</v>
      </c>
      <c r="J73" s="20" t="s">
        <v>594</v>
      </c>
      <c r="K73" s="20" t="s">
        <v>617</v>
      </c>
      <c r="L73" s="63" t="s">
        <v>3630</v>
      </c>
      <c r="M73" s="77" t="s">
        <v>611</v>
      </c>
      <c r="N73" s="21" t="s">
        <v>612</v>
      </c>
      <c r="O73" s="21" t="s">
        <v>597</v>
      </c>
      <c r="P73" s="22" t="s">
        <v>598</v>
      </c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472" customFormat="1" ht="14.25">
      <c r="A74" s="522">
        <v>1</v>
      </c>
      <c r="B74" s="523">
        <v>44166</v>
      </c>
      <c r="C74" s="524"/>
      <c r="D74" s="525" t="s">
        <v>3652</v>
      </c>
      <c r="E74" s="526" t="s">
        <v>600</v>
      </c>
      <c r="F74" s="527">
        <v>13.5</v>
      </c>
      <c r="G74" s="527">
        <v>8</v>
      </c>
      <c r="H74" s="527">
        <v>8</v>
      </c>
      <c r="I74" s="528" t="s">
        <v>3653</v>
      </c>
      <c r="J74" s="517" t="s">
        <v>3681</v>
      </c>
      <c r="K74" s="528">
        <f t="shared" ref="K74" si="60">H74-F74</f>
        <v>-5.5</v>
      </c>
      <c r="L74" s="533">
        <v>100</v>
      </c>
      <c r="M74" s="528">
        <f t="shared" ref="M74" si="61">(K74*N74)-100</f>
        <v>-5600</v>
      </c>
      <c r="N74" s="528">
        <v>1000</v>
      </c>
      <c r="O74" s="520" t="s">
        <v>663</v>
      </c>
      <c r="P74" s="521">
        <v>44169</v>
      </c>
      <c r="Q74" s="470"/>
      <c r="R74" s="471" t="s">
        <v>3186</v>
      </c>
      <c r="Z74" s="473"/>
      <c r="AA74" s="473"/>
      <c r="AB74" s="473"/>
      <c r="AC74" s="473"/>
      <c r="AD74" s="473"/>
      <c r="AE74" s="473"/>
      <c r="AF74" s="473"/>
      <c r="AG74" s="473"/>
      <c r="AH74" s="473"/>
    </row>
    <row r="75" spans="1:34" s="472" customFormat="1" ht="14.25">
      <c r="A75" s="501">
        <v>2</v>
      </c>
      <c r="B75" s="492">
        <v>44166</v>
      </c>
      <c r="C75" s="447"/>
      <c r="D75" s="502" t="s">
        <v>3654</v>
      </c>
      <c r="E75" s="503" t="s">
        <v>600</v>
      </c>
      <c r="F75" s="495">
        <v>390</v>
      </c>
      <c r="G75" s="495">
        <v>190</v>
      </c>
      <c r="H75" s="495">
        <v>435</v>
      </c>
      <c r="I75" s="498">
        <v>700</v>
      </c>
      <c r="J75" s="498" t="s">
        <v>3659</v>
      </c>
      <c r="K75" s="498">
        <f t="shared" ref="K75" si="62">H75-F75</f>
        <v>45</v>
      </c>
      <c r="L75" s="499">
        <v>100</v>
      </c>
      <c r="M75" s="498">
        <f t="shared" ref="M75" si="63">(K75*N75)-100</f>
        <v>1025</v>
      </c>
      <c r="N75" s="498">
        <v>25</v>
      </c>
      <c r="O75" s="500" t="s">
        <v>599</v>
      </c>
      <c r="P75" s="479">
        <v>44167</v>
      </c>
      <c r="Q75" s="470"/>
      <c r="R75" s="471" t="s">
        <v>602</v>
      </c>
      <c r="Z75" s="473"/>
      <c r="AA75" s="473"/>
      <c r="AB75" s="473"/>
      <c r="AC75" s="473"/>
      <c r="AD75" s="473"/>
      <c r="AE75" s="473"/>
      <c r="AF75" s="473"/>
      <c r="AG75" s="473"/>
      <c r="AH75" s="473"/>
    </row>
    <row r="76" spans="1:34" s="472" customFormat="1" ht="14.25">
      <c r="A76" s="522">
        <v>3</v>
      </c>
      <c r="B76" s="523">
        <v>44168</v>
      </c>
      <c r="C76" s="524"/>
      <c r="D76" s="525" t="s">
        <v>3668</v>
      </c>
      <c r="E76" s="526" t="s">
        <v>600</v>
      </c>
      <c r="F76" s="527">
        <v>235</v>
      </c>
      <c r="G76" s="527">
        <v>80</v>
      </c>
      <c r="H76" s="527">
        <v>80</v>
      </c>
      <c r="I76" s="528">
        <v>500</v>
      </c>
      <c r="J76" s="517" t="s">
        <v>3671</v>
      </c>
      <c r="K76" s="528">
        <f t="shared" ref="K76" si="64">H76-F76</f>
        <v>-155</v>
      </c>
      <c r="L76" s="533">
        <v>100</v>
      </c>
      <c r="M76" s="528">
        <f t="shared" ref="M76" si="65">(K76*N76)-100</f>
        <v>-3975</v>
      </c>
      <c r="N76" s="528">
        <v>25</v>
      </c>
      <c r="O76" s="520" t="s">
        <v>663</v>
      </c>
      <c r="P76" s="521">
        <v>44169</v>
      </c>
      <c r="Q76" s="470"/>
      <c r="R76" s="471" t="s">
        <v>602</v>
      </c>
      <c r="Z76" s="473"/>
      <c r="AA76" s="473"/>
      <c r="AB76" s="473"/>
      <c r="AC76" s="473"/>
      <c r="AD76" s="473"/>
      <c r="AE76" s="473"/>
      <c r="AF76" s="473"/>
      <c r="AG76" s="473"/>
      <c r="AH76" s="473"/>
    </row>
    <row r="77" spans="1:34" s="472" customFormat="1" ht="14.25">
      <c r="A77" s="501">
        <v>4</v>
      </c>
      <c r="B77" s="492">
        <v>44168</v>
      </c>
      <c r="C77" s="447"/>
      <c r="D77" s="502" t="s">
        <v>3669</v>
      </c>
      <c r="E77" s="503" t="s">
        <v>600</v>
      </c>
      <c r="F77" s="495">
        <v>36</v>
      </c>
      <c r="G77" s="495">
        <v>24</v>
      </c>
      <c r="H77" s="495">
        <v>42</v>
      </c>
      <c r="I77" s="498">
        <v>60</v>
      </c>
      <c r="J77" s="498" t="s">
        <v>3660</v>
      </c>
      <c r="K77" s="498">
        <f t="shared" ref="K77:K78" si="66">H77-F77</f>
        <v>6</v>
      </c>
      <c r="L77" s="499">
        <v>100</v>
      </c>
      <c r="M77" s="498">
        <f t="shared" ref="M77:M78" si="67">(K77*N77)-100</f>
        <v>2300</v>
      </c>
      <c r="N77" s="498">
        <v>400</v>
      </c>
      <c r="O77" s="500" t="s">
        <v>599</v>
      </c>
      <c r="P77" s="515">
        <v>44168</v>
      </c>
      <c r="Q77" s="470"/>
      <c r="R77" s="471" t="s">
        <v>602</v>
      </c>
      <c r="Z77" s="473"/>
      <c r="AA77" s="473"/>
      <c r="AB77" s="473"/>
      <c r="AC77" s="473"/>
      <c r="AD77" s="473"/>
      <c r="AE77" s="473"/>
      <c r="AF77" s="473"/>
      <c r="AG77" s="473"/>
      <c r="AH77" s="473"/>
    </row>
    <row r="78" spans="1:34" s="472" customFormat="1" ht="14.25">
      <c r="A78" s="501">
        <v>5</v>
      </c>
      <c r="B78" s="492">
        <v>44168</v>
      </c>
      <c r="C78" s="447"/>
      <c r="D78" s="502" t="s">
        <v>3672</v>
      </c>
      <c r="E78" s="503" t="s">
        <v>600</v>
      </c>
      <c r="F78" s="495">
        <v>41</v>
      </c>
      <c r="G78" s="495">
        <v>18</v>
      </c>
      <c r="H78" s="495">
        <v>55.5</v>
      </c>
      <c r="I78" s="498">
        <v>80</v>
      </c>
      <c r="J78" s="498" t="s">
        <v>3677</v>
      </c>
      <c r="K78" s="498">
        <f t="shared" si="66"/>
        <v>14.5</v>
      </c>
      <c r="L78" s="499">
        <v>100</v>
      </c>
      <c r="M78" s="498">
        <f t="shared" si="67"/>
        <v>987.5</v>
      </c>
      <c r="N78" s="498">
        <v>75</v>
      </c>
      <c r="O78" s="500" t="s">
        <v>599</v>
      </c>
      <c r="P78" s="515">
        <v>44168</v>
      </c>
      <c r="Q78" s="470"/>
      <c r="R78" s="471" t="s">
        <v>602</v>
      </c>
      <c r="Z78" s="473"/>
      <c r="AA78" s="473"/>
      <c r="AB78" s="473"/>
      <c r="AC78" s="473"/>
      <c r="AD78" s="473"/>
      <c r="AE78" s="473"/>
      <c r="AF78" s="473"/>
      <c r="AG78" s="473"/>
      <c r="AH78" s="473"/>
    </row>
    <row r="79" spans="1:34" s="472" customFormat="1" ht="14.25">
      <c r="A79" s="501">
        <v>6</v>
      </c>
      <c r="B79" s="492">
        <v>44168</v>
      </c>
      <c r="C79" s="447"/>
      <c r="D79" s="502" t="s">
        <v>3678</v>
      </c>
      <c r="E79" s="503" t="s">
        <v>600</v>
      </c>
      <c r="F79" s="495">
        <v>55</v>
      </c>
      <c r="G79" s="495">
        <v>18</v>
      </c>
      <c r="H79" s="495">
        <v>65.5</v>
      </c>
      <c r="I79" s="498">
        <v>100</v>
      </c>
      <c r="J79" s="498" t="s">
        <v>3666</v>
      </c>
      <c r="K79" s="498">
        <f t="shared" ref="K79:K81" si="68">H79-F79</f>
        <v>10.5</v>
      </c>
      <c r="L79" s="499">
        <v>100</v>
      </c>
      <c r="M79" s="498">
        <f t="shared" ref="M79:M81" si="69">(K79*N79)-100</f>
        <v>687.5</v>
      </c>
      <c r="N79" s="498">
        <v>75</v>
      </c>
      <c r="O79" s="500" t="s">
        <v>599</v>
      </c>
      <c r="P79" s="515">
        <v>44168</v>
      </c>
      <c r="Q79" s="470"/>
      <c r="R79" s="471" t="s">
        <v>602</v>
      </c>
      <c r="Z79" s="473"/>
      <c r="AA79" s="473"/>
      <c r="AB79" s="473"/>
      <c r="AC79" s="473"/>
      <c r="AD79" s="473"/>
      <c r="AE79" s="473"/>
      <c r="AF79" s="473"/>
      <c r="AG79" s="473"/>
      <c r="AH79" s="473"/>
    </row>
    <row r="80" spans="1:34" s="472" customFormat="1" ht="14.25">
      <c r="A80" s="522">
        <v>7</v>
      </c>
      <c r="B80" s="523">
        <v>44168</v>
      </c>
      <c r="C80" s="524"/>
      <c r="D80" s="525" t="s">
        <v>3678</v>
      </c>
      <c r="E80" s="526" t="s">
        <v>600</v>
      </c>
      <c r="F80" s="527">
        <v>51.5</v>
      </c>
      <c r="G80" s="527">
        <v>18</v>
      </c>
      <c r="H80" s="527">
        <v>18</v>
      </c>
      <c r="I80" s="528">
        <v>100</v>
      </c>
      <c r="J80" s="517" t="s">
        <v>3702</v>
      </c>
      <c r="K80" s="528">
        <f t="shared" si="68"/>
        <v>-33.5</v>
      </c>
      <c r="L80" s="533">
        <v>100</v>
      </c>
      <c r="M80" s="528">
        <f t="shared" si="69"/>
        <v>-2612.5</v>
      </c>
      <c r="N80" s="528">
        <v>75</v>
      </c>
      <c r="O80" s="520" t="s">
        <v>663</v>
      </c>
      <c r="P80" s="521">
        <v>44172</v>
      </c>
      <c r="Q80" s="470"/>
      <c r="R80" s="471" t="s">
        <v>602</v>
      </c>
      <c r="Z80" s="473"/>
      <c r="AA80" s="473"/>
      <c r="AB80" s="473"/>
      <c r="AC80" s="473"/>
      <c r="AD80" s="473"/>
      <c r="AE80" s="473"/>
      <c r="AF80" s="473"/>
      <c r="AG80" s="473"/>
      <c r="AH80" s="473"/>
    </row>
    <row r="81" spans="1:34" s="472" customFormat="1" ht="14.25">
      <c r="A81" s="501">
        <v>8</v>
      </c>
      <c r="B81" s="492">
        <v>44172</v>
      </c>
      <c r="C81" s="447"/>
      <c r="D81" s="502" t="s">
        <v>3700</v>
      </c>
      <c r="E81" s="503" t="s">
        <v>600</v>
      </c>
      <c r="F81" s="495">
        <v>75</v>
      </c>
      <c r="G81" s="495">
        <v>57</v>
      </c>
      <c r="H81" s="495">
        <v>83.5</v>
      </c>
      <c r="I81" s="498" t="s">
        <v>3701</v>
      </c>
      <c r="J81" s="498" t="s">
        <v>3714</v>
      </c>
      <c r="K81" s="498">
        <f t="shared" si="68"/>
        <v>8.5</v>
      </c>
      <c r="L81" s="499">
        <v>100</v>
      </c>
      <c r="M81" s="498">
        <f t="shared" si="69"/>
        <v>2025</v>
      </c>
      <c r="N81" s="498">
        <v>250</v>
      </c>
      <c r="O81" s="500" t="s">
        <v>599</v>
      </c>
      <c r="P81" s="479">
        <v>44173</v>
      </c>
      <c r="Q81" s="470"/>
      <c r="R81" s="471" t="s">
        <v>602</v>
      </c>
      <c r="Z81" s="473"/>
      <c r="AA81" s="473"/>
      <c r="AB81" s="473"/>
      <c r="AC81" s="473"/>
      <c r="AD81" s="473"/>
      <c r="AE81" s="473"/>
      <c r="AF81" s="473"/>
      <c r="AG81" s="473"/>
      <c r="AH81" s="473"/>
    </row>
    <row r="82" spans="1:34" s="472" customFormat="1" ht="14.25">
      <c r="A82" s="501">
        <v>9</v>
      </c>
      <c r="B82" s="492">
        <v>44173</v>
      </c>
      <c r="C82" s="447"/>
      <c r="D82" s="502" t="s">
        <v>3718</v>
      </c>
      <c r="E82" s="503" t="s">
        <v>600</v>
      </c>
      <c r="F82" s="495">
        <v>44</v>
      </c>
      <c r="G82" s="495">
        <v>17</v>
      </c>
      <c r="H82" s="495">
        <v>58</v>
      </c>
      <c r="I82" s="498">
        <v>80</v>
      </c>
      <c r="J82" s="498" t="s">
        <v>3713</v>
      </c>
      <c r="K82" s="498">
        <f t="shared" ref="K82:K83" si="70">H82-F82</f>
        <v>14</v>
      </c>
      <c r="L82" s="499">
        <v>100</v>
      </c>
      <c r="M82" s="498">
        <f t="shared" ref="M82:M83" si="71">(K82*N82)-100</f>
        <v>950</v>
      </c>
      <c r="N82" s="498">
        <v>75</v>
      </c>
      <c r="O82" s="500" t="s">
        <v>599</v>
      </c>
      <c r="P82" s="479">
        <v>44173</v>
      </c>
      <c r="Q82" s="470"/>
      <c r="R82" s="471" t="s">
        <v>602</v>
      </c>
      <c r="Z82" s="473"/>
      <c r="AA82" s="473"/>
      <c r="AB82" s="473"/>
      <c r="AC82" s="473"/>
      <c r="AD82" s="473"/>
      <c r="AE82" s="473"/>
      <c r="AF82" s="473"/>
      <c r="AG82" s="473"/>
      <c r="AH82" s="473"/>
    </row>
    <row r="83" spans="1:34" s="472" customFormat="1" ht="14.25">
      <c r="A83" s="522">
        <v>10</v>
      </c>
      <c r="B83" s="523">
        <v>44173</v>
      </c>
      <c r="C83" s="524"/>
      <c r="D83" s="525" t="s">
        <v>3719</v>
      </c>
      <c r="E83" s="526" t="s">
        <v>600</v>
      </c>
      <c r="F83" s="527">
        <v>49</v>
      </c>
      <c r="G83" s="527">
        <v>19</v>
      </c>
      <c r="H83" s="527">
        <v>19</v>
      </c>
      <c r="I83" s="528">
        <v>100</v>
      </c>
      <c r="J83" s="517" t="s">
        <v>3751</v>
      </c>
      <c r="K83" s="528">
        <f t="shared" si="70"/>
        <v>-30</v>
      </c>
      <c r="L83" s="533">
        <v>100</v>
      </c>
      <c r="M83" s="528">
        <f t="shared" si="71"/>
        <v>-2350</v>
      </c>
      <c r="N83" s="528">
        <v>75</v>
      </c>
      <c r="O83" s="520" t="s">
        <v>663</v>
      </c>
      <c r="P83" s="521">
        <v>44174</v>
      </c>
      <c r="Q83" s="470"/>
      <c r="R83" s="471" t="s">
        <v>602</v>
      </c>
      <c r="Z83" s="473"/>
      <c r="AA83" s="473"/>
      <c r="AB83" s="473"/>
      <c r="AC83" s="473"/>
      <c r="AD83" s="473"/>
      <c r="AE83" s="473"/>
      <c r="AF83" s="473"/>
      <c r="AG83" s="473"/>
      <c r="AH83" s="473"/>
    </row>
    <row r="84" spans="1:34" s="472" customFormat="1" ht="14.25">
      <c r="A84" s="547"/>
      <c r="B84" s="548"/>
      <c r="C84" s="549"/>
      <c r="D84" s="550"/>
      <c r="E84" s="551"/>
      <c r="F84" s="552"/>
      <c r="G84" s="552"/>
      <c r="H84" s="553"/>
      <c r="I84" s="554"/>
      <c r="J84" s="554"/>
      <c r="K84" s="554"/>
      <c r="L84" s="555"/>
      <c r="M84" s="554"/>
      <c r="N84" s="554"/>
      <c r="O84" s="556"/>
      <c r="P84" s="557"/>
      <c r="Q84" s="470"/>
      <c r="R84" s="471"/>
      <c r="Z84" s="473"/>
      <c r="AA84" s="473"/>
      <c r="AB84" s="473"/>
      <c r="AC84" s="473"/>
      <c r="AD84" s="473"/>
      <c r="AE84" s="473"/>
      <c r="AF84" s="473"/>
      <c r="AG84" s="473"/>
      <c r="AH84" s="473"/>
    </row>
    <row r="85" spans="1:34" s="40" customFormat="1" ht="14.25">
      <c r="A85" s="424"/>
      <c r="B85" s="413"/>
      <c r="C85" s="413"/>
      <c r="D85" s="414"/>
      <c r="E85" s="415"/>
      <c r="F85" s="415"/>
      <c r="G85" s="409"/>
      <c r="H85" s="409"/>
      <c r="I85" s="409"/>
      <c r="J85" s="376"/>
      <c r="K85" s="376"/>
      <c r="L85" s="432"/>
      <c r="M85" s="376"/>
      <c r="N85" s="376"/>
      <c r="O85" s="404"/>
      <c r="P85" s="437"/>
      <c r="Q85" s="387"/>
      <c r="R85" s="343"/>
      <c r="Z85" s="393"/>
      <c r="AA85" s="393"/>
      <c r="AB85" s="393"/>
      <c r="AC85" s="393"/>
      <c r="AD85" s="393"/>
      <c r="AE85" s="393"/>
      <c r="AF85" s="393"/>
      <c r="AG85" s="393"/>
      <c r="AH85" s="393"/>
    </row>
    <row r="86" spans="1:34" s="40" customFormat="1" ht="14.25">
      <c r="A86" s="36"/>
      <c r="B86" s="425"/>
      <c r="C86" s="425"/>
      <c r="D86" s="426"/>
      <c r="E86" s="427"/>
      <c r="F86" s="427"/>
      <c r="G86" s="428"/>
      <c r="H86" s="428"/>
      <c r="I86" s="427"/>
      <c r="J86" s="423"/>
      <c r="K86" s="423"/>
      <c r="L86" s="423"/>
      <c r="M86" s="423"/>
      <c r="N86" s="423"/>
      <c r="O86" s="423"/>
      <c r="P86" s="423"/>
      <c r="Q86" s="387"/>
      <c r="R86" s="343"/>
      <c r="Z86" s="393"/>
      <c r="AA86" s="393"/>
      <c r="AB86" s="393"/>
      <c r="AC86" s="393"/>
      <c r="AD86" s="393"/>
      <c r="AE86" s="393"/>
      <c r="AF86" s="393"/>
      <c r="AG86" s="393"/>
      <c r="AH86" s="393"/>
    </row>
    <row r="87" spans="1:34" s="40" customFormat="1" ht="14.25">
      <c r="A87" s="36"/>
      <c r="B87" s="425"/>
      <c r="C87" s="425"/>
      <c r="D87" s="426"/>
      <c r="E87" s="427"/>
      <c r="F87" s="427"/>
      <c r="G87" s="428"/>
      <c r="H87" s="428"/>
      <c r="I87" s="427"/>
      <c r="J87" s="423"/>
      <c r="K87" s="423"/>
      <c r="L87" s="423"/>
      <c r="M87" s="423"/>
      <c r="N87" s="423"/>
      <c r="O87" s="423"/>
      <c r="P87" s="423"/>
      <c r="Q87" s="387"/>
      <c r="R87" s="343"/>
      <c r="Z87" s="393"/>
      <c r="AA87" s="393"/>
      <c r="AB87" s="393"/>
      <c r="AC87" s="393"/>
      <c r="AD87" s="393"/>
      <c r="AE87" s="393"/>
      <c r="AF87" s="393"/>
      <c r="AG87" s="393"/>
      <c r="AH87" s="393"/>
    </row>
    <row r="88" spans="1:34" s="40" customFormat="1" ht="14.25">
      <c r="A88" s="36"/>
      <c r="B88" s="425"/>
      <c r="C88" s="425"/>
      <c r="D88" s="426"/>
      <c r="E88" s="427"/>
      <c r="F88" s="427"/>
      <c r="G88" s="428"/>
      <c r="H88" s="428"/>
      <c r="I88" s="427"/>
      <c r="J88" s="423"/>
      <c r="K88" s="423"/>
      <c r="L88" s="423"/>
      <c r="M88" s="423"/>
      <c r="N88" s="423"/>
      <c r="O88" s="429"/>
      <c r="P88" s="423"/>
      <c r="Q88" s="387"/>
      <c r="R88" s="343"/>
      <c r="Z88" s="393"/>
      <c r="AA88" s="393"/>
      <c r="AB88" s="393"/>
      <c r="AC88" s="393"/>
      <c r="AD88" s="393"/>
      <c r="AE88" s="393"/>
      <c r="AF88" s="393"/>
      <c r="AG88" s="393"/>
      <c r="AH88" s="393"/>
    </row>
    <row r="89" spans="1:34" s="40" customFormat="1" ht="14.25">
      <c r="A89" s="377"/>
      <c r="B89" s="378"/>
      <c r="C89" s="378"/>
      <c r="D89" s="379"/>
      <c r="E89" s="377"/>
      <c r="F89" s="394"/>
      <c r="G89" s="377"/>
      <c r="H89" s="377"/>
      <c r="I89" s="377"/>
      <c r="J89" s="378"/>
      <c r="K89" s="395"/>
      <c r="L89" s="377"/>
      <c r="M89" s="377"/>
      <c r="N89" s="377"/>
      <c r="O89" s="396"/>
      <c r="P89" s="387"/>
      <c r="Q89" s="387"/>
      <c r="R89" s="343"/>
      <c r="Z89" s="393"/>
      <c r="AA89" s="393"/>
      <c r="AB89" s="393"/>
      <c r="AC89" s="393"/>
      <c r="AD89" s="393"/>
      <c r="AE89" s="393"/>
      <c r="AF89" s="393"/>
      <c r="AG89" s="393"/>
      <c r="AH89" s="393"/>
    </row>
    <row r="90" spans="1:34" ht="15">
      <c r="A90" s="99" t="s">
        <v>618</v>
      </c>
      <c r="B90" s="100"/>
      <c r="C90" s="100"/>
      <c r="D90" s="101"/>
      <c r="E90" s="34"/>
      <c r="F90" s="32"/>
      <c r="G90" s="32"/>
      <c r="H90" s="73"/>
      <c r="I90" s="119"/>
      <c r="J90" s="120"/>
      <c r="K90" s="17"/>
      <c r="L90" s="17"/>
      <c r="M90" s="17"/>
      <c r="N90" s="11"/>
      <c r="O90" s="53"/>
      <c r="Q90" s="95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21" t="s">
        <v>591</v>
      </c>
      <c r="H91" s="21" t="s">
        <v>592</v>
      </c>
      <c r="I91" s="21" t="s">
        <v>593</v>
      </c>
      <c r="J91" s="20" t="s">
        <v>594</v>
      </c>
      <c r="K91" s="62" t="s">
        <v>610</v>
      </c>
      <c r="L91" s="420" t="s">
        <v>3630</v>
      </c>
      <c r="M91" s="63" t="s">
        <v>3629</v>
      </c>
      <c r="N91" s="21" t="s">
        <v>597</v>
      </c>
      <c r="O91" s="78" t="s">
        <v>598</v>
      </c>
      <c r="P91" s="97"/>
      <c r="Q91" s="11"/>
      <c r="R91" s="17"/>
      <c r="S91" s="16"/>
      <c r="T91" s="16"/>
      <c r="U91" s="16"/>
      <c r="V91" s="16"/>
      <c r="W91" s="16"/>
      <c r="X91" s="16"/>
      <c r="Y91" s="16"/>
      <c r="Z91" s="16"/>
    </row>
    <row r="92" spans="1:34" s="393" customFormat="1" ht="14.25">
      <c r="A92" s="424">
        <v>1</v>
      </c>
      <c r="B92" s="413">
        <v>44173</v>
      </c>
      <c r="C92" s="413"/>
      <c r="D92" s="414" t="s">
        <v>3721</v>
      </c>
      <c r="E92" s="415" t="s">
        <v>600</v>
      </c>
      <c r="F92" s="415" t="s">
        <v>3722</v>
      </c>
      <c r="G92" s="409">
        <v>1415</v>
      </c>
      <c r="H92" s="409"/>
      <c r="I92" s="415">
        <v>1900</v>
      </c>
      <c r="J92" s="442" t="s">
        <v>601</v>
      </c>
      <c r="K92" s="376"/>
      <c r="L92" s="432"/>
      <c r="M92" s="430"/>
      <c r="N92" s="404"/>
      <c r="O92" s="437"/>
      <c r="P92" s="98"/>
      <c r="Q92" s="444"/>
      <c r="R92" s="566" t="s">
        <v>602</v>
      </c>
      <c r="S92" s="438"/>
      <c r="T92" s="438"/>
      <c r="U92" s="438"/>
      <c r="V92" s="438"/>
      <c r="W92" s="438"/>
      <c r="X92" s="438"/>
      <c r="Y92" s="438"/>
      <c r="Z92" s="438"/>
    </row>
    <row r="93" spans="1:34" s="393" customFormat="1" ht="14.25">
      <c r="A93" s="36">
        <v>2</v>
      </c>
      <c r="B93" s="413">
        <v>44173</v>
      </c>
      <c r="C93" s="425"/>
      <c r="D93" s="414" t="s">
        <v>440</v>
      </c>
      <c r="E93" s="415" t="s">
        <v>600</v>
      </c>
      <c r="F93" s="415" t="s">
        <v>3723</v>
      </c>
      <c r="G93" s="409">
        <v>265</v>
      </c>
      <c r="H93" s="409"/>
      <c r="I93" s="415" t="s">
        <v>3724</v>
      </c>
      <c r="J93" s="376" t="s">
        <v>601</v>
      </c>
      <c r="K93" s="376"/>
      <c r="L93" s="432"/>
      <c r="M93" s="430"/>
      <c r="N93" s="404"/>
      <c r="O93" s="437"/>
      <c r="P93" s="98"/>
      <c r="Q93" s="444"/>
      <c r="R93" s="566" t="s">
        <v>602</v>
      </c>
      <c r="S93" s="438"/>
      <c r="T93" s="438"/>
      <c r="U93" s="438"/>
      <c r="V93" s="438"/>
      <c r="W93" s="438"/>
      <c r="X93" s="438"/>
      <c r="Y93" s="438"/>
      <c r="Z93" s="438"/>
    </row>
    <row r="94" spans="1:34" s="8" customFormat="1">
      <c r="A94" s="388"/>
      <c r="B94" s="389"/>
      <c r="C94" s="390"/>
      <c r="D94" s="391"/>
      <c r="E94" s="424"/>
      <c r="F94" s="424"/>
      <c r="G94" s="564"/>
      <c r="H94" s="564"/>
      <c r="I94" s="424"/>
      <c r="J94" s="565"/>
      <c r="K94" s="560"/>
      <c r="L94" s="561"/>
      <c r="M94" s="562"/>
      <c r="N94" s="563"/>
      <c r="O94" s="392"/>
      <c r="P94" s="123"/>
      <c r="Q94"/>
      <c r="R94" s="94"/>
      <c r="T94" s="57"/>
      <c r="U94" s="57"/>
      <c r="V94" s="57"/>
      <c r="W94" s="57"/>
      <c r="X94" s="57"/>
      <c r="Y94" s="57"/>
      <c r="Z94" s="57"/>
    </row>
    <row r="95" spans="1:34">
      <c r="A95" s="23" t="s">
        <v>603</v>
      </c>
      <c r="B95" s="23"/>
      <c r="C95" s="23"/>
      <c r="D95" s="23"/>
      <c r="E95" s="5"/>
      <c r="F95" s="30" t="s">
        <v>605</v>
      </c>
      <c r="G95" s="82"/>
      <c r="H95" s="82"/>
      <c r="I95" s="38"/>
      <c r="J95" s="85"/>
      <c r="K95" s="83"/>
      <c r="L95" s="84"/>
      <c r="M95" s="85"/>
      <c r="N95" s="86"/>
      <c r="O95" s="124"/>
      <c r="P95" s="11"/>
      <c r="Q95" s="16"/>
      <c r="R95" s="96"/>
      <c r="S95" s="16"/>
      <c r="T95" s="16"/>
      <c r="U95" s="16"/>
      <c r="V95" s="16"/>
      <c r="W95" s="16"/>
      <c r="X95" s="16"/>
      <c r="Y95" s="16"/>
    </row>
    <row r="96" spans="1:34">
      <c r="A96" s="29" t="s">
        <v>604</v>
      </c>
      <c r="B96" s="23"/>
      <c r="C96" s="23"/>
      <c r="D96" s="23"/>
      <c r="E96" s="32"/>
      <c r="F96" s="30" t="s">
        <v>607</v>
      </c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17"/>
      <c r="S96" s="16"/>
      <c r="T96" s="16"/>
      <c r="U96" s="16"/>
      <c r="V96" s="16"/>
      <c r="W96" s="16"/>
      <c r="X96" s="16"/>
      <c r="Y96" s="16"/>
      <c r="Z96" s="16"/>
    </row>
    <row r="97" spans="1:29">
      <c r="A97" s="29"/>
      <c r="B97" s="23"/>
      <c r="C97" s="23"/>
      <c r="D97" s="23"/>
      <c r="E97" s="32"/>
      <c r="F97" s="30"/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82"/>
      <c r="S97" s="16"/>
      <c r="T97" s="16"/>
      <c r="U97" s="16"/>
      <c r="V97" s="16"/>
      <c r="W97" s="16"/>
      <c r="X97" s="16"/>
      <c r="Y97" s="16"/>
      <c r="Z97" s="16"/>
    </row>
    <row r="98" spans="1:29" ht="15">
      <c r="A98" s="11"/>
      <c r="B98" s="33" t="s">
        <v>3635</v>
      </c>
      <c r="C98" s="33"/>
      <c r="D98" s="33"/>
      <c r="E98" s="33"/>
      <c r="F98" s="34"/>
      <c r="G98" s="32"/>
      <c r="H98" s="32"/>
      <c r="I98" s="73"/>
      <c r="J98" s="74"/>
      <c r="K98" s="75"/>
      <c r="L98" s="419"/>
      <c r="M98" s="12"/>
      <c r="N98" s="11"/>
      <c r="O98" s="53"/>
      <c r="Q98" s="7"/>
      <c r="R98" s="82"/>
      <c r="S98" s="16"/>
      <c r="T98" s="16"/>
      <c r="U98" s="16"/>
      <c r="V98" s="16"/>
      <c r="W98" s="16"/>
      <c r="X98" s="16"/>
      <c r="Y98" s="16"/>
      <c r="Z98" s="16"/>
    </row>
    <row r="99" spans="1:29" ht="38.25">
      <c r="A99" s="20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609</v>
      </c>
      <c r="H99" s="21" t="s">
        <v>592</v>
      </c>
      <c r="I99" s="21" t="s">
        <v>593</v>
      </c>
      <c r="J99" s="76" t="s">
        <v>594</v>
      </c>
      <c r="K99" s="62" t="s">
        <v>610</v>
      </c>
      <c r="L99" s="77" t="s">
        <v>611</v>
      </c>
      <c r="M99" s="21" t="s">
        <v>612</v>
      </c>
      <c r="N99" s="420" t="s">
        <v>3630</v>
      </c>
      <c r="O99" s="63" t="s">
        <v>3629</v>
      </c>
      <c r="P99" s="21" t="s">
        <v>597</v>
      </c>
      <c r="Q99" s="78" t="s">
        <v>598</v>
      </c>
      <c r="R99" s="82"/>
      <c r="S99" s="16"/>
      <c r="T99" s="16"/>
      <c r="U99" s="16"/>
      <c r="V99" s="16"/>
      <c r="W99" s="16"/>
      <c r="X99" s="16"/>
      <c r="Y99" s="16"/>
      <c r="Z99" s="16"/>
    </row>
    <row r="100" spans="1:29" ht="14.25">
      <c r="A100" s="382"/>
      <c r="B100" s="397"/>
      <c r="C100" s="401"/>
      <c r="D100" s="411"/>
      <c r="E100" s="402"/>
      <c r="F100" s="431"/>
      <c r="G100" s="409"/>
      <c r="H100" s="402"/>
      <c r="I100" s="399"/>
      <c r="J100" s="442"/>
      <c r="K100" s="442"/>
      <c r="L100" s="443"/>
      <c r="M100" s="441"/>
      <c r="N100" s="443"/>
      <c r="O100" s="430"/>
      <c r="P100" s="403"/>
      <c r="Q100" s="421"/>
      <c r="R100" s="439"/>
      <c r="S100" s="429"/>
      <c r="T100" s="16"/>
      <c r="U100" s="438"/>
      <c r="V100" s="438"/>
      <c r="W100" s="438"/>
      <c r="X100" s="438"/>
      <c r="Y100" s="438"/>
      <c r="Z100" s="438"/>
      <c r="AA100" s="393"/>
      <c r="AB100" s="393"/>
      <c r="AC100" s="393"/>
    </row>
    <row r="101" spans="1:29" ht="14.25">
      <c r="A101" s="382"/>
      <c r="B101" s="397"/>
      <c r="C101" s="401"/>
      <c r="D101" s="411"/>
      <c r="E101" s="402"/>
      <c r="F101" s="431"/>
      <c r="G101" s="409"/>
      <c r="H101" s="402"/>
      <c r="I101" s="399"/>
      <c r="J101" s="442"/>
      <c r="K101" s="442"/>
      <c r="L101" s="443"/>
      <c r="M101" s="441"/>
      <c r="N101" s="443"/>
      <c r="O101" s="430"/>
      <c r="P101" s="403"/>
      <c r="Q101" s="421"/>
      <c r="R101" s="439"/>
      <c r="S101" s="429"/>
      <c r="T101" s="16"/>
      <c r="U101" s="438"/>
      <c r="V101" s="438"/>
      <c r="W101" s="438"/>
      <c r="X101" s="438"/>
      <c r="Y101" s="438"/>
      <c r="Z101" s="438"/>
      <c r="AA101" s="393"/>
      <c r="AB101" s="393"/>
      <c r="AC101" s="393"/>
    </row>
    <row r="102" spans="1:29" s="393" customFormat="1" ht="14.25">
      <c r="A102" s="382"/>
      <c r="B102" s="397"/>
      <c r="C102" s="401"/>
      <c r="D102" s="411"/>
      <c r="E102" s="402"/>
      <c r="F102" s="431"/>
      <c r="G102" s="409"/>
      <c r="H102" s="402"/>
      <c r="I102" s="399"/>
      <c r="J102" s="442"/>
      <c r="K102" s="442"/>
      <c r="L102" s="443"/>
      <c r="M102" s="441"/>
      <c r="N102" s="443"/>
      <c r="O102" s="430"/>
      <c r="P102" s="403"/>
      <c r="Q102" s="421"/>
      <c r="R102" s="436"/>
      <c r="S102" s="438"/>
      <c r="T102" s="438"/>
      <c r="U102" s="438"/>
      <c r="V102" s="438"/>
      <c r="W102" s="438"/>
      <c r="X102" s="438"/>
      <c r="Y102" s="438"/>
      <c r="Z102" s="438"/>
    </row>
    <row r="103" spans="1:29" s="393" customFormat="1" ht="14.25">
      <c r="A103" s="382"/>
      <c r="B103" s="397"/>
      <c r="C103" s="401"/>
      <c r="D103" s="411"/>
      <c r="E103" s="402"/>
      <c r="F103" s="442"/>
      <c r="G103" s="415"/>
      <c r="H103" s="402"/>
      <c r="I103" s="399"/>
      <c r="J103" s="442"/>
      <c r="K103" s="442"/>
      <c r="L103" s="443"/>
      <c r="M103" s="441"/>
      <c r="N103" s="443"/>
      <c r="O103" s="430"/>
      <c r="P103" s="403"/>
      <c r="Q103" s="421"/>
      <c r="R103" s="436"/>
      <c r="S103" s="438"/>
      <c r="T103" s="438"/>
      <c r="U103" s="438"/>
      <c r="V103" s="438"/>
      <c r="W103" s="438"/>
      <c r="X103" s="438"/>
      <c r="Y103" s="438"/>
      <c r="Z103" s="438"/>
    </row>
    <row r="104" spans="1:29" s="393" customFormat="1" ht="14.25">
      <c r="A104" s="382"/>
      <c r="B104" s="397"/>
      <c r="C104" s="401"/>
      <c r="D104" s="411"/>
      <c r="E104" s="402"/>
      <c r="F104" s="442"/>
      <c r="G104" s="415"/>
      <c r="H104" s="402"/>
      <c r="I104" s="399"/>
      <c r="J104" s="442"/>
      <c r="K104" s="442"/>
      <c r="L104" s="443"/>
      <c r="M104" s="441"/>
      <c r="N104" s="443"/>
      <c r="O104" s="430"/>
      <c r="P104" s="403"/>
      <c r="Q104" s="421"/>
      <c r="R104" s="436"/>
      <c r="S104" s="438"/>
      <c r="T104" s="438"/>
      <c r="U104" s="438"/>
      <c r="V104" s="438"/>
      <c r="W104" s="438"/>
      <c r="X104" s="438"/>
      <c r="Y104" s="438"/>
      <c r="Z104" s="438"/>
    </row>
    <row r="105" spans="1:29" s="393" customFormat="1" ht="14.25">
      <c r="A105" s="382"/>
      <c r="B105" s="397"/>
      <c r="C105" s="401"/>
      <c r="D105" s="411"/>
      <c r="E105" s="402"/>
      <c r="F105" s="431"/>
      <c r="G105" s="409"/>
      <c r="H105" s="402"/>
      <c r="I105" s="399"/>
      <c r="J105" s="442"/>
      <c r="K105" s="433"/>
      <c r="L105" s="443"/>
      <c r="M105" s="441"/>
      <c r="N105" s="443"/>
      <c r="O105" s="430"/>
      <c r="P105" s="435"/>
      <c r="Q105" s="421"/>
      <c r="R105" s="436"/>
      <c r="S105" s="438"/>
      <c r="T105" s="438"/>
      <c r="U105" s="438"/>
      <c r="V105" s="438"/>
      <c r="W105" s="438"/>
      <c r="X105" s="438"/>
      <c r="Y105" s="438"/>
      <c r="Z105" s="438"/>
    </row>
    <row r="106" spans="1:29" s="393" customFormat="1" ht="14.25">
      <c r="A106" s="382"/>
      <c r="B106" s="397"/>
      <c r="C106" s="401"/>
      <c r="D106" s="411"/>
      <c r="E106" s="402"/>
      <c r="F106" s="431"/>
      <c r="G106" s="409"/>
      <c r="H106" s="402"/>
      <c r="I106" s="399"/>
      <c r="J106" s="433"/>
      <c r="K106" s="433"/>
      <c r="L106" s="433"/>
      <c r="M106" s="433"/>
      <c r="N106" s="434"/>
      <c r="O106" s="445"/>
      <c r="P106" s="435"/>
      <c r="Q106" s="421"/>
      <c r="R106" s="436"/>
      <c r="S106" s="438"/>
      <c r="T106" s="438"/>
      <c r="U106" s="438"/>
      <c r="V106" s="438"/>
      <c r="W106" s="438"/>
      <c r="X106" s="438"/>
      <c r="Y106" s="438"/>
      <c r="Z106" s="438"/>
    </row>
    <row r="107" spans="1:29" s="393" customFormat="1" ht="14.25">
      <c r="A107" s="382"/>
      <c r="B107" s="397"/>
      <c r="C107" s="401"/>
      <c r="D107" s="411"/>
      <c r="E107" s="402"/>
      <c r="F107" s="442"/>
      <c r="G107" s="415"/>
      <c r="H107" s="402"/>
      <c r="I107" s="399"/>
      <c r="J107" s="442"/>
      <c r="K107" s="442"/>
      <c r="L107" s="443"/>
      <c r="M107" s="441"/>
      <c r="N107" s="443"/>
      <c r="O107" s="430"/>
      <c r="P107" s="403"/>
      <c r="Q107" s="421"/>
      <c r="R107" s="439"/>
      <c r="S107" s="429"/>
      <c r="T107" s="438"/>
      <c r="U107" s="438"/>
      <c r="V107" s="438"/>
      <c r="W107" s="438"/>
      <c r="X107" s="438"/>
      <c r="Y107" s="438"/>
      <c r="Z107" s="438"/>
    </row>
    <row r="108" spans="1:29" s="393" customFormat="1" ht="14.25">
      <c r="A108" s="382"/>
      <c r="B108" s="397"/>
      <c r="C108" s="401"/>
      <c r="D108" s="411"/>
      <c r="E108" s="402"/>
      <c r="F108" s="431"/>
      <c r="G108" s="409"/>
      <c r="H108" s="402"/>
      <c r="I108" s="399"/>
      <c r="J108" s="376"/>
      <c r="K108" s="376"/>
      <c r="L108" s="376"/>
      <c r="M108" s="376"/>
      <c r="N108" s="432"/>
      <c r="O108" s="430"/>
      <c r="P108" s="404"/>
      <c r="Q108" s="421"/>
      <c r="R108" s="439"/>
      <c r="S108" s="429"/>
      <c r="T108" s="438"/>
      <c r="U108" s="438"/>
      <c r="V108" s="438"/>
      <c r="W108" s="438"/>
      <c r="X108" s="438"/>
      <c r="Y108" s="438"/>
      <c r="Z108" s="438"/>
    </row>
    <row r="109" spans="1:29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P109" s="7"/>
      <c r="Q109" s="11"/>
      <c r="R109" s="141"/>
      <c r="S109" s="16"/>
      <c r="T109" s="16"/>
      <c r="U109" s="16"/>
      <c r="V109" s="16"/>
      <c r="W109" s="16"/>
      <c r="X109" s="16"/>
      <c r="Y109" s="16"/>
      <c r="Z109" s="16"/>
    </row>
    <row r="110" spans="1:29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11"/>
      <c r="Q110" s="16"/>
      <c r="R110" s="141"/>
      <c r="S110" s="16"/>
      <c r="T110" s="16"/>
      <c r="U110" s="16"/>
      <c r="V110" s="16"/>
      <c r="W110" s="16"/>
      <c r="X110" s="16"/>
      <c r="Y110" s="16"/>
      <c r="Z110" s="16"/>
    </row>
    <row r="111" spans="1:29">
      <c r="A111" s="37"/>
      <c r="B111" s="45"/>
      <c r="C111" s="102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11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9" ht="15">
      <c r="A112" s="5"/>
      <c r="B112" s="103" t="s">
        <v>619</v>
      </c>
      <c r="C112" s="103"/>
      <c r="D112" s="103"/>
      <c r="E112" s="103"/>
      <c r="F112" s="17"/>
      <c r="G112" s="17"/>
      <c r="H112" s="104"/>
      <c r="I112" s="17"/>
      <c r="J112" s="74"/>
      <c r="K112" s="75"/>
      <c r="L112" s="17"/>
      <c r="M112" s="17"/>
      <c r="N112" s="16"/>
      <c r="O112" s="98"/>
      <c r="P112" s="11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620</v>
      </c>
      <c r="H113" s="21" t="s">
        <v>621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8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1</v>
      </c>
      <c r="B114" s="105">
        <v>41579</v>
      </c>
      <c r="C114" s="105"/>
      <c r="D114" s="106" t="s">
        <v>622</v>
      </c>
      <c r="E114" s="107" t="s">
        <v>623</v>
      </c>
      <c r="F114" s="108">
        <v>82</v>
      </c>
      <c r="G114" s="107" t="s">
        <v>624</v>
      </c>
      <c r="H114" s="107">
        <v>100</v>
      </c>
      <c r="I114" s="125">
        <v>100</v>
      </c>
      <c r="J114" s="126" t="s">
        <v>625</v>
      </c>
      <c r="K114" s="127">
        <f t="shared" ref="K114:K145" si="72">H114-F114</f>
        <v>18</v>
      </c>
      <c r="L114" s="128">
        <f t="shared" ref="L114:L145" si="73">K114/F114</f>
        <v>0.21951219512195122</v>
      </c>
      <c r="M114" s="129" t="s">
        <v>599</v>
      </c>
      <c r="N114" s="130">
        <v>42657</v>
      </c>
      <c r="O114" s="53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2</v>
      </c>
      <c r="B115" s="105">
        <v>41794</v>
      </c>
      <c r="C115" s="105"/>
      <c r="D115" s="106" t="s">
        <v>626</v>
      </c>
      <c r="E115" s="107" t="s">
        <v>600</v>
      </c>
      <c r="F115" s="108">
        <v>257</v>
      </c>
      <c r="G115" s="107" t="s">
        <v>624</v>
      </c>
      <c r="H115" s="107">
        <v>300</v>
      </c>
      <c r="I115" s="125">
        <v>300</v>
      </c>
      <c r="J115" s="126" t="s">
        <v>625</v>
      </c>
      <c r="K115" s="127">
        <f t="shared" si="72"/>
        <v>43</v>
      </c>
      <c r="L115" s="128">
        <f t="shared" si="73"/>
        <v>0.16731517509727625</v>
      </c>
      <c r="M115" s="129" t="s">
        <v>599</v>
      </c>
      <c r="N115" s="130">
        <v>41822</v>
      </c>
      <c r="O115" s="53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3</v>
      </c>
      <c r="B116" s="105">
        <v>41828</v>
      </c>
      <c r="C116" s="105"/>
      <c r="D116" s="106" t="s">
        <v>627</v>
      </c>
      <c r="E116" s="107" t="s">
        <v>600</v>
      </c>
      <c r="F116" s="108">
        <v>393</v>
      </c>
      <c r="G116" s="107" t="s">
        <v>624</v>
      </c>
      <c r="H116" s="107">
        <v>468</v>
      </c>
      <c r="I116" s="125">
        <v>468</v>
      </c>
      <c r="J116" s="126" t="s">
        <v>625</v>
      </c>
      <c r="K116" s="127">
        <f t="shared" si="72"/>
        <v>75</v>
      </c>
      <c r="L116" s="128">
        <f t="shared" si="73"/>
        <v>0.19083969465648856</v>
      </c>
      <c r="M116" s="129" t="s">
        <v>599</v>
      </c>
      <c r="N116" s="130">
        <v>41863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4</v>
      </c>
      <c r="B117" s="105">
        <v>41857</v>
      </c>
      <c r="C117" s="105"/>
      <c r="D117" s="106" t="s">
        <v>628</v>
      </c>
      <c r="E117" s="107" t="s">
        <v>600</v>
      </c>
      <c r="F117" s="108">
        <v>205</v>
      </c>
      <c r="G117" s="107" t="s">
        <v>624</v>
      </c>
      <c r="H117" s="107">
        <v>275</v>
      </c>
      <c r="I117" s="125">
        <v>250</v>
      </c>
      <c r="J117" s="126" t="s">
        <v>625</v>
      </c>
      <c r="K117" s="127">
        <f t="shared" si="72"/>
        <v>70</v>
      </c>
      <c r="L117" s="128">
        <f t="shared" si="73"/>
        <v>0.34146341463414637</v>
      </c>
      <c r="M117" s="129" t="s">
        <v>599</v>
      </c>
      <c r="N117" s="130">
        <v>41962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5</v>
      </c>
      <c r="B118" s="105">
        <v>41886</v>
      </c>
      <c r="C118" s="105"/>
      <c r="D118" s="106" t="s">
        <v>629</v>
      </c>
      <c r="E118" s="107" t="s">
        <v>600</v>
      </c>
      <c r="F118" s="108">
        <v>162</v>
      </c>
      <c r="G118" s="107" t="s">
        <v>624</v>
      </c>
      <c r="H118" s="107">
        <v>190</v>
      </c>
      <c r="I118" s="125">
        <v>190</v>
      </c>
      <c r="J118" s="126" t="s">
        <v>625</v>
      </c>
      <c r="K118" s="127">
        <f t="shared" si="72"/>
        <v>28</v>
      </c>
      <c r="L118" s="128">
        <f t="shared" si="73"/>
        <v>0.1728395061728395</v>
      </c>
      <c r="M118" s="129" t="s">
        <v>599</v>
      </c>
      <c r="N118" s="130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6</v>
      </c>
      <c r="B119" s="105">
        <v>41886</v>
      </c>
      <c r="C119" s="105"/>
      <c r="D119" s="106" t="s">
        <v>630</v>
      </c>
      <c r="E119" s="107" t="s">
        <v>600</v>
      </c>
      <c r="F119" s="108">
        <v>75</v>
      </c>
      <c r="G119" s="107" t="s">
        <v>624</v>
      </c>
      <c r="H119" s="107">
        <v>91.5</v>
      </c>
      <c r="I119" s="125" t="s">
        <v>631</v>
      </c>
      <c r="J119" s="126" t="s">
        <v>632</v>
      </c>
      <c r="K119" s="127">
        <f t="shared" si="72"/>
        <v>16.5</v>
      </c>
      <c r="L119" s="128">
        <f t="shared" si="73"/>
        <v>0.22</v>
      </c>
      <c r="M119" s="129" t="s">
        <v>599</v>
      </c>
      <c r="N119" s="130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7</v>
      </c>
      <c r="B120" s="105">
        <v>41913</v>
      </c>
      <c r="C120" s="105"/>
      <c r="D120" s="106" t="s">
        <v>633</v>
      </c>
      <c r="E120" s="107" t="s">
        <v>600</v>
      </c>
      <c r="F120" s="108">
        <v>850</v>
      </c>
      <c r="G120" s="107" t="s">
        <v>624</v>
      </c>
      <c r="H120" s="107">
        <v>982.5</v>
      </c>
      <c r="I120" s="125">
        <v>1050</v>
      </c>
      <c r="J120" s="126" t="s">
        <v>634</v>
      </c>
      <c r="K120" s="127">
        <f t="shared" si="72"/>
        <v>132.5</v>
      </c>
      <c r="L120" s="128">
        <f t="shared" si="73"/>
        <v>0.15588235294117647</v>
      </c>
      <c r="M120" s="129" t="s">
        <v>599</v>
      </c>
      <c r="N120" s="130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8</v>
      </c>
      <c r="B121" s="105">
        <v>41913</v>
      </c>
      <c r="C121" s="105"/>
      <c r="D121" s="106" t="s">
        <v>635</v>
      </c>
      <c r="E121" s="107" t="s">
        <v>600</v>
      </c>
      <c r="F121" s="108">
        <v>475</v>
      </c>
      <c r="G121" s="107" t="s">
        <v>624</v>
      </c>
      <c r="H121" s="107">
        <v>515</v>
      </c>
      <c r="I121" s="125">
        <v>600</v>
      </c>
      <c r="J121" s="126" t="s">
        <v>636</v>
      </c>
      <c r="K121" s="127">
        <f t="shared" si="72"/>
        <v>40</v>
      </c>
      <c r="L121" s="128">
        <f t="shared" si="73"/>
        <v>8.4210526315789472E-2</v>
      </c>
      <c r="M121" s="129" t="s">
        <v>599</v>
      </c>
      <c r="N121" s="130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9</v>
      </c>
      <c r="B122" s="105">
        <v>41913</v>
      </c>
      <c r="C122" s="105"/>
      <c r="D122" s="106" t="s">
        <v>637</v>
      </c>
      <c r="E122" s="107" t="s">
        <v>600</v>
      </c>
      <c r="F122" s="108">
        <v>86</v>
      </c>
      <c r="G122" s="107" t="s">
        <v>624</v>
      </c>
      <c r="H122" s="107">
        <v>99</v>
      </c>
      <c r="I122" s="125">
        <v>140</v>
      </c>
      <c r="J122" s="126" t="s">
        <v>638</v>
      </c>
      <c r="K122" s="127">
        <f t="shared" si="72"/>
        <v>13</v>
      </c>
      <c r="L122" s="128">
        <f t="shared" si="73"/>
        <v>0.15116279069767441</v>
      </c>
      <c r="M122" s="129" t="s">
        <v>599</v>
      </c>
      <c r="N122" s="130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10</v>
      </c>
      <c r="B123" s="105">
        <v>41926</v>
      </c>
      <c r="C123" s="105"/>
      <c r="D123" s="106" t="s">
        <v>639</v>
      </c>
      <c r="E123" s="107" t="s">
        <v>600</v>
      </c>
      <c r="F123" s="108">
        <v>496.6</v>
      </c>
      <c r="G123" s="107" t="s">
        <v>624</v>
      </c>
      <c r="H123" s="107">
        <v>621</v>
      </c>
      <c r="I123" s="125">
        <v>580</v>
      </c>
      <c r="J123" s="126" t="s">
        <v>625</v>
      </c>
      <c r="K123" s="127">
        <f t="shared" si="72"/>
        <v>124.39999999999998</v>
      </c>
      <c r="L123" s="128">
        <f t="shared" si="73"/>
        <v>0.25050342327829234</v>
      </c>
      <c r="M123" s="129" t="s">
        <v>599</v>
      </c>
      <c r="N123" s="130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11</v>
      </c>
      <c r="B124" s="105">
        <v>41926</v>
      </c>
      <c r="C124" s="105"/>
      <c r="D124" s="106" t="s">
        <v>640</v>
      </c>
      <c r="E124" s="107" t="s">
        <v>600</v>
      </c>
      <c r="F124" s="108">
        <v>2481.9</v>
      </c>
      <c r="G124" s="107" t="s">
        <v>624</v>
      </c>
      <c r="H124" s="107">
        <v>2840</v>
      </c>
      <c r="I124" s="125">
        <v>2870</v>
      </c>
      <c r="J124" s="126" t="s">
        <v>641</v>
      </c>
      <c r="K124" s="127">
        <f t="shared" si="72"/>
        <v>358.09999999999991</v>
      </c>
      <c r="L124" s="128">
        <f t="shared" si="73"/>
        <v>0.14428462065353154</v>
      </c>
      <c r="M124" s="129" t="s">
        <v>599</v>
      </c>
      <c r="N124" s="130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12</v>
      </c>
      <c r="B125" s="105">
        <v>41928</v>
      </c>
      <c r="C125" s="105"/>
      <c r="D125" s="106" t="s">
        <v>642</v>
      </c>
      <c r="E125" s="107" t="s">
        <v>600</v>
      </c>
      <c r="F125" s="108">
        <v>84.5</v>
      </c>
      <c r="G125" s="107" t="s">
        <v>624</v>
      </c>
      <c r="H125" s="107">
        <v>93</v>
      </c>
      <c r="I125" s="125">
        <v>110</v>
      </c>
      <c r="J125" s="126" t="s">
        <v>643</v>
      </c>
      <c r="K125" s="127">
        <f t="shared" si="72"/>
        <v>8.5</v>
      </c>
      <c r="L125" s="128">
        <f t="shared" si="73"/>
        <v>0.10059171597633136</v>
      </c>
      <c r="M125" s="129" t="s">
        <v>599</v>
      </c>
      <c r="N125" s="130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13</v>
      </c>
      <c r="B126" s="105">
        <v>41928</v>
      </c>
      <c r="C126" s="105"/>
      <c r="D126" s="106" t="s">
        <v>644</v>
      </c>
      <c r="E126" s="107" t="s">
        <v>600</v>
      </c>
      <c r="F126" s="108">
        <v>401</v>
      </c>
      <c r="G126" s="107" t="s">
        <v>624</v>
      </c>
      <c r="H126" s="107">
        <v>428</v>
      </c>
      <c r="I126" s="125">
        <v>450</v>
      </c>
      <c r="J126" s="126" t="s">
        <v>645</v>
      </c>
      <c r="K126" s="127">
        <f t="shared" si="72"/>
        <v>27</v>
      </c>
      <c r="L126" s="128">
        <f t="shared" si="73"/>
        <v>6.7331670822942641E-2</v>
      </c>
      <c r="M126" s="129" t="s">
        <v>599</v>
      </c>
      <c r="N126" s="130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14</v>
      </c>
      <c r="B127" s="105">
        <v>41928</v>
      </c>
      <c r="C127" s="105"/>
      <c r="D127" s="106" t="s">
        <v>646</v>
      </c>
      <c r="E127" s="107" t="s">
        <v>600</v>
      </c>
      <c r="F127" s="108">
        <v>101</v>
      </c>
      <c r="G127" s="107" t="s">
        <v>624</v>
      </c>
      <c r="H127" s="107">
        <v>112</v>
      </c>
      <c r="I127" s="125">
        <v>120</v>
      </c>
      <c r="J127" s="126" t="s">
        <v>647</v>
      </c>
      <c r="K127" s="127">
        <f t="shared" si="72"/>
        <v>11</v>
      </c>
      <c r="L127" s="128">
        <f t="shared" si="73"/>
        <v>0.10891089108910891</v>
      </c>
      <c r="M127" s="129" t="s">
        <v>599</v>
      </c>
      <c r="N127" s="130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15</v>
      </c>
      <c r="B128" s="105">
        <v>41954</v>
      </c>
      <c r="C128" s="105"/>
      <c r="D128" s="106" t="s">
        <v>648</v>
      </c>
      <c r="E128" s="107" t="s">
        <v>600</v>
      </c>
      <c r="F128" s="108">
        <v>59</v>
      </c>
      <c r="G128" s="107" t="s">
        <v>624</v>
      </c>
      <c r="H128" s="107">
        <v>76</v>
      </c>
      <c r="I128" s="125">
        <v>76</v>
      </c>
      <c r="J128" s="126" t="s">
        <v>625</v>
      </c>
      <c r="K128" s="127">
        <f t="shared" si="72"/>
        <v>17</v>
      </c>
      <c r="L128" s="128">
        <f t="shared" si="73"/>
        <v>0.28813559322033899</v>
      </c>
      <c r="M128" s="129" t="s">
        <v>599</v>
      </c>
      <c r="N128" s="130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16</v>
      </c>
      <c r="B129" s="105">
        <v>41954</v>
      </c>
      <c r="C129" s="105"/>
      <c r="D129" s="106" t="s">
        <v>637</v>
      </c>
      <c r="E129" s="107" t="s">
        <v>600</v>
      </c>
      <c r="F129" s="108">
        <v>99</v>
      </c>
      <c r="G129" s="107" t="s">
        <v>624</v>
      </c>
      <c r="H129" s="107">
        <v>120</v>
      </c>
      <c r="I129" s="125">
        <v>120</v>
      </c>
      <c r="J129" s="126" t="s">
        <v>649</v>
      </c>
      <c r="K129" s="127">
        <f t="shared" si="72"/>
        <v>21</v>
      </c>
      <c r="L129" s="128">
        <f t="shared" si="73"/>
        <v>0.21212121212121213</v>
      </c>
      <c r="M129" s="129" t="s">
        <v>599</v>
      </c>
      <c r="N129" s="130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17</v>
      </c>
      <c r="B130" s="105">
        <v>41956</v>
      </c>
      <c r="C130" s="105"/>
      <c r="D130" s="106" t="s">
        <v>650</v>
      </c>
      <c r="E130" s="107" t="s">
        <v>600</v>
      </c>
      <c r="F130" s="108">
        <v>22</v>
      </c>
      <c r="G130" s="107" t="s">
        <v>624</v>
      </c>
      <c r="H130" s="107">
        <v>33.549999999999997</v>
      </c>
      <c r="I130" s="125">
        <v>32</v>
      </c>
      <c r="J130" s="126" t="s">
        <v>651</v>
      </c>
      <c r="K130" s="127">
        <f t="shared" si="72"/>
        <v>11.549999999999997</v>
      </c>
      <c r="L130" s="128">
        <f t="shared" si="73"/>
        <v>0.52499999999999991</v>
      </c>
      <c r="M130" s="129" t="s">
        <v>599</v>
      </c>
      <c r="N130" s="130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18</v>
      </c>
      <c r="B131" s="105">
        <v>41976</v>
      </c>
      <c r="C131" s="105"/>
      <c r="D131" s="106" t="s">
        <v>652</v>
      </c>
      <c r="E131" s="107" t="s">
        <v>600</v>
      </c>
      <c r="F131" s="108">
        <v>440</v>
      </c>
      <c r="G131" s="107" t="s">
        <v>624</v>
      </c>
      <c r="H131" s="107">
        <v>520</v>
      </c>
      <c r="I131" s="125">
        <v>520</v>
      </c>
      <c r="J131" s="126" t="s">
        <v>653</v>
      </c>
      <c r="K131" s="127">
        <f t="shared" si="72"/>
        <v>80</v>
      </c>
      <c r="L131" s="128">
        <f t="shared" si="73"/>
        <v>0.18181818181818182</v>
      </c>
      <c r="M131" s="129" t="s">
        <v>599</v>
      </c>
      <c r="N131" s="130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19</v>
      </c>
      <c r="B132" s="105">
        <v>41976</v>
      </c>
      <c r="C132" s="105"/>
      <c r="D132" s="106" t="s">
        <v>654</v>
      </c>
      <c r="E132" s="107" t="s">
        <v>600</v>
      </c>
      <c r="F132" s="108">
        <v>360</v>
      </c>
      <c r="G132" s="107" t="s">
        <v>624</v>
      </c>
      <c r="H132" s="107">
        <v>427</v>
      </c>
      <c r="I132" s="125">
        <v>425</v>
      </c>
      <c r="J132" s="126" t="s">
        <v>655</v>
      </c>
      <c r="K132" s="127">
        <f t="shared" si="72"/>
        <v>67</v>
      </c>
      <c r="L132" s="128">
        <f t="shared" si="73"/>
        <v>0.18611111111111112</v>
      </c>
      <c r="M132" s="129" t="s">
        <v>599</v>
      </c>
      <c r="N132" s="130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20</v>
      </c>
      <c r="B133" s="105">
        <v>42012</v>
      </c>
      <c r="C133" s="105"/>
      <c r="D133" s="106" t="s">
        <v>656</v>
      </c>
      <c r="E133" s="107" t="s">
        <v>600</v>
      </c>
      <c r="F133" s="108">
        <v>360</v>
      </c>
      <c r="G133" s="107" t="s">
        <v>624</v>
      </c>
      <c r="H133" s="107">
        <v>455</v>
      </c>
      <c r="I133" s="125">
        <v>420</v>
      </c>
      <c r="J133" s="126" t="s">
        <v>657</v>
      </c>
      <c r="K133" s="127">
        <f t="shared" si="72"/>
        <v>95</v>
      </c>
      <c r="L133" s="128">
        <f t="shared" si="73"/>
        <v>0.2638888888888889</v>
      </c>
      <c r="M133" s="129" t="s">
        <v>599</v>
      </c>
      <c r="N133" s="130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21</v>
      </c>
      <c r="B134" s="105">
        <v>42012</v>
      </c>
      <c r="C134" s="105"/>
      <c r="D134" s="106" t="s">
        <v>658</v>
      </c>
      <c r="E134" s="107" t="s">
        <v>600</v>
      </c>
      <c r="F134" s="108">
        <v>130</v>
      </c>
      <c r="G134" s="107"/>
      <c r="H134" s="107">
        <v>175.5</v>
      </c>
      <c r="I134" s="125">
        <v>165</v>
      </c>
      <c r="J134" s="126" t="s">
        <v>659</v>
      </c>
      <c r="K134" s="127">
        <f t="shared" si="72"/>
        <v>45.5</v>
      </c>
      <c r="L134" s="128">
        <f t="shared" si="73"/>
        <v>0.35</v>
      </c>
      <c r="M134" s="129" t="s">
        <v>599</v>
      </c>
      <c r="N134" s="130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22</v>
      </c>
      <c r="B135" s="105">
        <v>42040</v>
      </c>
      <c r="C135" s="105"/>
      <c r="D135" s="106" t="s">
        <v>390</v>
      </c>
      <c r="E135" s="107" t="s">
        <v>623</v>
      </c>
      <c r="F135" s="108">
        <v>98</v>
      </c>
      <c r="G135" s="107"/>
      <c r="H135" s="107">
        <v>120</v>
      </c>
      <c r="I135" s="125">
        <v>120</v>
      </c>
      <c r="J135" s="126" t="s">
        <v>625</v>
      </c>
      <c r="K135" s="127">
        <f t="shared" si="72"/>
        <v>22</v>
      </c>
      <c r="L135" s="128">
        <f t="shared" si="73"/>
        <v>0.22448979591836735</v>
      </c>
      <c r="M135" s="129" t="s">
        <v>599</v>
      </c>
      <c r="N135" s="130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23</v>
      </c>
      <c r="B136" s="105">
        <v>42040</v>
      </c>
      <c r="C136" s="105"/>
      <c r="D136" s="106" t="s">
        <v>660</v>
      </c>
      <c r="E136" s="107" t="s">
        <v>623</v>
      </c>
      <c r="F136" s="108">
        <v>196</v>
      </c>
      <c r="G136" s="107"/>
      <c r="H136" s="107">
        <v>262</v>
      </c>
      <c r="I136" s="125">
        <v>255</v>
      </c>
      <c r="J136" s="126" t="s">
        <v>625</v>
      </c>
      <c r="K136" s="127">
        <f t="shared" si="72"/>
        <v>66</v>
      </c>
      <c r="L136" s="128">
        <f t="shared" si="73"/>
        <v>0.33673469387755101</v>
      </c>
      <c r="M136" s="129" t="s">
        <v>599</v>
      </c>
      <c r="N136" s="130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24</v>
      </c>
      <c r="B137" s="109">
        <v>42067</v>
      </c>
      <c r="C137" s="109"/>
      <c r="D137" s="110" t="s">
        <v>389</v>
      </c>
      <c r="E137" s="111" t="s">
        <v>623</v>
      </c>
      <c r="F137" s="112">
        <v>235</v>
      </c>
      <c r="G137" s="112"/>
      <c r="H137" s="113">
        <v>77</v>
      </c>
      <c r="I137" s="131" t="s">
        <v>661</v>
      </c>
      <c r="J137" s="132" t="s">
        <v>662</v>
      </c>
      <c r="K137" s="133">
        <f t="shared" si="72"/>
        <v>-158</v>
      </c>
      <c r="L137" s="134">
        <f t="shared" si="73"/>
        <v>-0.67234042553191486</v>
      </c>
      <c r="M137" s="135" t="s">
        <v>663</v>
      </c>
      <c r="N137" s="136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25</v>
      </c>
      <c r="B138" s="105">
        <v>42067</v>
      </c>
      <c r="C138" s="105"/>
      <c r="D138" s="106" t="s">
        <v>481</v>
      </c>
      <c r="E138" s="107" t="s">
        <v>623</v>
      </c>
      <c r="F138" s="108">
        <v>185</v>
      </c>
      <c r="G138" s="107"/>
      <c r="H138" s="107">
        <v>224</v>
      </c>
      <c r="I138" s="125" t="s">
        <v>664</v>
      </c>
      <c r="J138" s="126" t="s">
        <v>625</v>
      </c>
      <c r="K138" s="127">
        <f t="shared" si="72"/>
        <v>39</v>
      </c>
      <c r="L138" s="128">
        <f t="shared" si="73"/>
        <v>0.21081081081081082</v>
      </c>
      <c r="M138" s="129" t="s">
        <v>599</v>
      </c>
      <c r="N138" s="130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3">
        <v>26</v>
      </c>
      <c r="B139" s="114">
        <v>42090</v>
      </c>
      <c r="C139" s="114"/>
      <c r="D139" s="115" t="s">
        <v>665</v>
      </c>
      <c r="E139" s="116" t="s">
        <v>623</v>
      </c>
      <c r="F139" s="117">
        <v>49.5</v>
      </c>
      <c r="G139" s="118"/>
      <c r="H139" s="118">
        <v>15.85</v>
      </c>
      <c r="I139" s="118">
        <v>67</v>
      </c>
      <c r="J139" s="137" t="s">
        <v>666</v>
      </c>
      <c r="K139" s="118">
        <f t="shared" si="72"/>
        <v>-33.65</v>
      </c>
      <c r="L139" s="138">
        <f t="shared" si="73"/>
        <v>-0.67979797979797973</v>
      </c>
      <c r="M139" s="135" t="s">
        <v>663</v>
      </c>
      <c r="N139" s="139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27</v>
      </c>
      <c r="B140" s="105">
        <v>42093</v>
      </c>
      <c r="C140" s="105"/>
      <c r="D140" s="106" t="s">
        <v>667</v>
      </c>
      <c r="E140" s="107" t="s">
        <v>623</v>
      </c>
      <c r="F140" s="108">
        <v>183.5</v>
      </c>
      <c r="G140" s="107"/>
      <c r="H140" s="107">
        <v>219</v>
      </c>
      <c r="I140" s="125">
        <v>218</v>
      </c>
      <c r="J140" s="126" t="s">
        <v>668</v>
      </c>
      <c r="K140" s="127">
        <f t="shared" si="72"/>
        <v>35.5</v>
      </c>
      <c r="L140" s="128">
        <f t="shared" si="73"/>
        <v>0.19346049046321526</v>
      </c>
      <c r="M140" s="129" t="s">
        <v>599</v>
      </c>
      <c r="N140" s="130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28</v>
      </c>
      <c r="B141" s="105">
        <v>42114</v>
      </c>
      <c r="C141" s="105"/>
      <c r="D141" s="106" t="s">
        <v>669</v>
      </c>
      <c r="E141" s="107" t="s">
        <v>623</v>
      </c>
      <c r="F141" s="108">
        <f>(227+237)/2</f>
        <v>232</v>
      </c>
      <c r="G141" s="107"/>
      <c r="H141" s="107">
        <v>298</v>
      </c>
      <c r="I141" s="125">
        <v>298</v>
      </c>
      <c r="J141" s="126" t="s">
        <v>625</v>
      </c>
      <c r="K141" s="127">
        <f t="shared" si="72"/>
        <v>66</v>
      </c>
      <c r="L141" s="128">
        <f t="shared" si="73"/>
        <v>0.28448275862068967</v>
      </c>
      <c r="M141" s="129" t="s">
        <v>599</v>
      </c>
      <c r="N141" s="130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29</v>
      </c>
      <c r="B142" s="105">
        <v>42128</v>
      </c>
      <c r="C142" s="105"/>
      <c r="D142" s="106" t="s">
        <v>670</v>
      </c>
      <c r="E142" s="107" t="s">
        <v>600</v>
      </c>
      <c r="F142" s="108">
        <v>385</v>
      </c>
      <c r="G142" s="107"/>
      <c r="H142" s="107">
        <f>212.5+331</f>
        <v>543.5</v>
      </c>
      <c r="I142" s="125">
        <v>510</v>
      </c>
      <c r="J142" s="126" t="s">
        <v>671</v>
      </c>
      <c r="K142" s="127">
        <f t="shared" si="72"/>
        <v>158.5</v>
      </c>
      <c r="L142" s="128">
        <f t="shared" si="73"/>
        <v>0.41168831168831171</v>
      </c>
      <c r="M142" s="129" t="s">
        <v>599</v>
      </c>
      <c r="N142" s="130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30</v>
      </c>
      <c r="B143" s="105">
        <v>42128</v>
      </c>
      <c r="C143" s="105"/>
      <c r="D143" s="106" t="s">
        <v>672</v>
      </c>
      <c r="E143" s="107" t="s">
        <v>600</v>
      </c>
      <c r="F143" s="108">
        <v>115.5</v>
      </c>
      <c r="G143" s="107"/>
      <c r="H143" s="107">
        <v>146</v>
      </c>
      <c r="I143" s="125">
        <v>142</v>
      </c>
      <c r="J143" s="126" t="s">
        <v>673</v>
      </c>
      <c r="K143" s="127">
        <f t="shared" si="72"/>
        <v>30.5</v>
      </c>
      <c r="L143" s="128">
        <f t="shared" si="73"/>
        <v>0.26406926406926406</v>
      </c>
      <c r="M143" s="129" t="s">
        <v>599</v>
      </c>
      <c r="N143" s="130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31</v>
      </c>
      <c r="B144" s="105">
        <v>42151</v>
      </c>
      <c r="C144" s="105"/>
      <c r="D144" s="106" t="s">
        <v>674</v>
      </c>
      <c r="E144" s="107" t="s">
        <v>600</v>
      </c>
      <c r="F144" s="108">
        <v>237.5</v>
      </c>
      <c r="G144" s="107"/>
      <c r="H144" s="107">
        <v>279.5</v>
      </c>
      <c r="I144" s="125">
        <v>278</v>
      </c>
      <c r="J144" s="126" t="s">
        <v>625</v>
      </c>
      <c r="K144" s="127">
        <f t="shared" si="72"/>
        <v>42</v>
      </c>
      <c r="L144" s="128">
        <f t="shared" si="73"/>
        <v>0.17684210526315788</v>
      </c>
      <c r="M144" s="129" t="s">
        <v>599</v>
      </c>
      <c r="N144" s="130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32</v>
      </c>
      <c r="B145" s="105">
        <v>42174</v>
      </c>
      <c r="C145" s="105"/>
      <c r="D145" s="106" t="s">
        <v>644</v>
      </c>
      <c r="E145" s="107" t="s">
        <v>623</v>
      </c>
      <c r="F145" s="108">
        <v>340</v>
      </c>
      <c r="G145" s="107"/>
      <c r="H145" s="107">
        <v>448</v>
      </c>
      <c r="I145" s="125">
        <v>448</v>
      </c>
      <c r="J145" s="126" t="s">
        <v>625</v>
      </c>
      <c r="K145" s="127">
        <f t="shared" si="72"/>
        <v>108</v>
      </c>
      <c r="L145" s="128">
        <f t="shared" si="73"/>
        <v>0.31764705882352939</v>
      </c>
      <c r="M145" s="129" t="s">
        <v>599</v>
      </c>
      <c r="N145" s="130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33</v>
      </c>
      <c r="B146" s="105">
        <v>42191</v>
      </c>
      <c r="C146" s="105"/>
      <c r="D146" s="106" t="s">
        <v>675</v>
      </c>
      <c r="E146" s="107" t="s">
        <v>623</v>
      </c>
      <c r="F146" s="108">
        <v>390</v>
      </c>
      <c r="G146" s="107"/>
      <c r="H146" s="107">
        <v>460</v>
      </c>
      <c r="I146" s="125">
        <v>460</v>
      </c>
      <c r="J146" s="126" t="s">
        <v>625</v>
      </c>
      <c r="K146" s="127">
        <f t="shared" ref="K146:K166" si="74">H146-F146</f>
        <v>70</v>
      </c>
      <c r="L146" s="128">
        <f t="shared" ref="L146:L166" si="75">K146/F146</f>
        <v>0.17948717948717949</v>
      </c>
      <c r="M146" s="129" t="s">
        <v>599</v>
      </c>
      <c r="N146" s="130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34</v>
      </c>
      <c r="B147" s="109">
        <v>42195</v>
      </c>
      <c r="C147" s="109"/>
      <c r="D147" s="110" t="s">
        <v>676</v>
      </c>
      <c r="E147" s="111" t="s">
        <v>623</v>
      </c>
      <c r="F147" s="112">
        <v>122.5</v>
      </c>
      <c r="G147" s="112"/>
      <c r="H147" s="113">
        <v>61</v>
      </c>
      <c r="I147" s="131">
        <v>172</v>
      </c>
      <c r="J147" s="132" t="s">
        <v>677</v>
      </c>
      <c r="K147" s="133">
        <f t="shared" si="74"/>
        <v>-61.5</v>
      </c>
      <c r="L147" s="134">
        <f t="shared" si="75"/>
        <v>-0.50204081632653064</v>
      </c>
      <c r="M147" s="135" t="s">
        <v>663</v>
      </c>
      <c r="N147" s="136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35</v>
      </c>
      <c r="B148" s="105">
        <v>42219</v>
      </c>
      <c r="C148" s="105"/>
      <c r="D148" s="106" t="s">
        <v>678</v>
      </c>
      <c r="E148" s="107" t="s">
        <v>623</v>
      </c>
      <c r="F148" s="108">
        <v>297.5</v>
      </c>
      <c r="G148" s="107"/>
      <c r="H148" s="107">
        <v>350</v>
      </c>
      <c r="I148" s="125">
        <v>360</v>
      </c>
      <c r="J148" s="126" t="s">
        <v>679</v>
      </c>
      <c r="K148" s="127">
        <f t="shared" si="74"/>
        <v>52.5</v>
      </c>
      <c r="L148" s="128">
        <f t="shared" si="75"/>
        <v>0.17647058823529413</v>
      </c>
      <c r="M148" s="129" t="s">
        <v>599</v>
      </c>
      <c r="N148" s="130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36</v>
      </c>
      <c r="B149" s="105">
        <v>42219</v>
      </c>
      <c r="C149" s="105"/>
      <c r="D149" s="106" t="s">
        <v>680</v>
      </c>
      <c r="E149" s="107" t="s">
        <v>623</v>
      </c>
      <c r="F149" s="108">
        <v>115.5</v>
      </c>
      <c r="G149" s="107"/>
      <c r="H149" s="107">
        <v>149</v>
      </c>
      <c r="I149" s="125">
        <v>140</v>
      </c>
      <c r="J149" s="140" t="s">
        <v>681</v>
      </c>
      <c r="K149" s="127">
        <f t="shared" si="74"/>
        <v>33.5</v>
      </c>
      <c r="L149" s="128">
        <f t="shared" si="75"/>
        <v>0.29004329004329005</v>
      </c>
      <c r="M149" s="129" t="s">
        <v>599</v>
      </c>
      <c r="N149" s="130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37</v>
      </c>
      <c r="B150" s="105">
        <v>42251</v>
      </c>
      <c r="C150" s="105"/>
      <c r="D150" s="106" t="s">
        <v>674</v>
      </c>
      <c r="E150" s="107" t="s">
        <v>623</v>
      </c>
      <c r="F150" s="108">
        <v>226</v>
      </c>
      <c r="G150" s="107"/>
      <c r="H150" s="107">
        <v>292</v>
      </c>
      <c r="I150" s="125">
        <v>292</v>
      </c>
      <c r="J150" s="126" t="s">
        <v>682</v>
      </c>
      <c r="K150" s="127">
        <f t="shared" si="74"/>
        <v>66</v>
      </c>
      <c r="L150" s="128">
        <f t="shared" si="75"/>
        <v>0.29203539823008851</v>
      </c>
      <c r="M150" s="129" t="s">
        <v>599</v>
      </c>
      <c r="N150" s="130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38</v>
      </c>
      <c r="B151" s="105">
        <v>42254</v>
      </c>
      <c r="C151" s="105"/>
      <c r="D151" s="106" t="s">
        <v>669</v>
      </c>
      <c r="E151" s="107" t="s">
        <v>623</v>
      </c>
      <c r="F151" s="108">
        <v>232.5</v>
      </c>
      <c r="G151" s="107"/>
      <c r="H151" s="107">
        <v>312.5</v>
      </c>
      <c r="I151" s="125">
        <v>310</v>
      </c>
      <c r="J151" s="126" t="s">
        <v>625</v>
      </c>
      <c r="K151" s="127">
        <f t="shared" si="74"/>
        <v>80</v>
      </c>
      <c r="L151" s="128">
        <f t="shared" si="75"/>
        <v>0.34408602150537637</v>
      </c>
      <c r="M151" s="129" t="s">
        <v>599</v>
      </c>
      <c r="N151" s="130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39</v>
      </c>
      <c r="B152" s="105">
        <v>42268</v>
      </c>
      <c r="C152" s="105"/>
      <c r="D152" s="106" t="s">
        <v>683</v>
      </c>
      <c r="E152" s="107" t="s">
        <v>623</v>
      </c>
      <c r="F152" s="108">
        <v>196.5</v>
      </c>
      <c r="G152" s="107"/>
      <c r="H152" s="107">
        <v>238</v>
      </c>
      <c r="I152" s="125">
        <v>238</v>
      </c>
      <c r="J152" s="126" t="s">
        <v>682</v>
      </c>
      <c r="K152" s="127">
        <f t="shared" si="74"/>
        <v>41.5</v>
      </c>
      <c r="L152" s="128">
        <f t="shared" si="75"/>
        <v>0.21119592875318066</v>
      </c>
      <c r="M152" s="129" t="s">
        <v>599</v>
      </c>
      <c r="N152" s="130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40</v>
      </c>
      <c r="B153" s="105">
        <v>42271</v>
      </c>
      <c r="C153" s="105"/>
      <c r="D153" s="106" t="s">
        <v>622</v>
      </c>
      <c r="E153" s="107" t="s">
        <v>623</v>
      </c>
      <c r="F153" s="108">
        <v>65</v>
      </c>
      <c r="G153" s="107"/>
      <c r="H153" s="107">
        <v>82</v>
      </c>
      <c r="I153" s="125">
        <v>82</v>
      </c>
      <c r="J153" s="126" t="s">
        <v>682</v>
      </c>
      <c r="K153" s="127">
        <f t="shared" si="74"/>
        <v>17</v>
      </c>
      <c r="L153" s="128">
        <f t="shared" si="75"/>
        <v>0.26153846153846155</v>
      </c>
      <c r="M153" s="129" t="s">
        <v>599</v>
      </c>
      <c r="N153" s="130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41</v>
      </c>
      <c r="B154" s="105">
        <v>42291</v>
      </c>
      <c r="C154" s="105"/>
      <c r="D154" s="106" t="s">
        <v>684</v>
      </c>
      <c r="E154" s="107" t="s">
        <v>623</v>
      </c>
      <c r="F154" s="108">
        <v>144</v>
      </c>
      <c r="G154" s="107"/>
      <c r="H154" s="107">
        <v>182.5</v>
      </c>
      <c r="I154" s="125">
        <v>181</v>
      </c>
      <c r="J154" s="126" t="s">
        <v>682</v>
      </c>
      <c r="K154" s="127">
        <f t="shared" si="74"/>
        <v>38.5</v>
      </c>
      <c r="L154" s="128">
        <f t="shared" si="75"/>
        <v>0.2673611111111111</v>
      </c>
      <c r="M154" s="129" t="s">
        <v>599</v>
      </c>
      <c r="N154" s="130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42</v>
      </c>
      <c r="B155" s="105">
        <v>42291</v>
      </c>
      <c r="C155" s="105"/>
      <c r="D155" s="106" t="s">
        <v>685</v>
      </c>
      <c r="E155" s="107" t="s">
        <v>623</v>
      </c>
      <c r="F155" s="108">
        <v>264</v>
      </c>
      <c r="G155" s="107"/>
      <c r="H155" s="107">
        <v>311</v>
      </c>
      <c r="I155" s="125">
        <v>311</v>
      </c>
      <c r="J155" s="126" t="s">
        <v>682</v>
      </c>
      <c r="K155" s="127">
        <f t="shared" si="74"/>
        <v>47</v>
      </c>
      <c r="L155" s="128">
        <f t="shared" si="75"/>
        <v>0.17803030303030304</v>
      </c>
      <c r="M155" s="129" t="s">
        <v>599</v>
      </c>
      <c r="N155" s="130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43</v>
      </c>
      <c r="B156" s="105">
        <v>42318</v>
      </c>
      <c r="C156" s="105"/>
      <c r="D156" s="106" t="s">
        <v>686</v>
      </c>
      <c r="E156" s="107" t="s">
        <v>600</v>
      </c>
      <c r="F156" s="108">
        <v>549.5</v>
      </c>
      <c r="G156" s="107"/>
      <c r="H156" s="107">
        <v>630</v>
      </c>
      <c r="I156" s="125">
        <v>630</v>
      </c>
      <c r="J156" s="126" t="s">
        <v>682</v>
      </c>
      <c r="K156" s="127">
        <f t="shared" si="74"/>
        <v>80.5</v>
      </c>
      <c r="L156" s="128">
        <f t="shared" si="75"/>
        <v>0.1464968152866242</v>
      </c>
      <c r="M156" s="129" t="s">
        <v>599</v>
      </c>
      <c r="N156" s="130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44</v>
      </c>
      <c r="B157" s="105">
        <v>42342</v>
      </c>
      <c r="C157" s="105"/>
      <c r="D157" s="106" t="s">
        <v>687</v>
      </c>
      <c r="E157" s="107" t="s">
        <v>623</v>
      </c>
      <c r="F157" s="108">
        <v>1027.5</v>
      </c>
      <c r="G157" s="107"/>
      <c r="H157" s="107">
        <v>1315</v>
      </c>
      <c r="I157" s="125">
        <v>1250</v>
      </c>
      <c r="J157" s="126" t="s">
        <v>682</v>
      </c>
      <c r="K157" s="127">
        <f t="shared" si="74"/>
        <v>287.5</v>
      </c>
      <c r="L157" s="128">
        <f t="shared" si="75"/>
        <v>0.27980535279805352</v>
      </c>
      <c r="M157" s="129" t="s">
        <v>599</v>
      </c>
      <c r="N157" s="130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45</v>
      </c>
      <c r="B158" s="105">
        <v>42367</v>
      </c>
      <c r="C158" s="105"/>
      <c r="D158" s="106" t="s">
        <v>688</v>
      </c>
      <c r="E158" s="107" t="s">
        <v>623</v>
      </c>
      <c r="F158" s="108">
        <v>465</v>
      </c>
      <c r="G158" s="107"/>
      <c r="H158" s="107">
        <v>540</v>
      </c>
      <c r="I158" s="125">
        <v>540</v>
      </c>
      <c r="J158" s="126" t="s">
        <v>682</v>
      </c>
      <c r="K158" s="127">
        <f t="shared" si="74"/>
        <v>75</v>
      </c>
      <c r="L158" s="128">
        <f t="shared" si="75"/>
        <v>0.16129032258064516</v>
      </c>
      <c r="M158" s="129" t="s">
        <v>599</v>
      </c>
      <c r="N158" s="130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46</v>
      </c>
      <c r="B159" s="105">
        <v>42380</v>
      </c>
      <c r="C159" s="105"/>
      <c r="D159" s="106" t="s">
        <v>390</v>
      </c>
      <c r="E159" s="107" t="s">
        <v>600</v>
      </c>
      <c r="F159" s="108">
        <v>81</v>
      </c>
      <c r="G159" s="107"/>
      <c r="H159" s="107">
        <v>110</v>
      </c>
      <c r="I159" s="125">
        <v>110</v>
      </c>
      <c r="J159" s="126" t="s">
        <v>682</v>
      </c>
      <c r="K159" s="127">
        <f t="shared" si="74"/>
        <v>29</v>
      </c>
      <c r="L159" s="128">
        <f t="shared" si="75"/>
        <v>0.35802469135802467</v>
      </c>
      <c r="M159" s="129" t="s">
        <v>599</v>
      </c>
      <c r="N159" s="130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47</v>
      </c>
      <c r="B160" s="105">
        <v>42382</v>
      </c>
      <c r="C160" s="105"/>
      <c r="D160" s="106" t="s">
        <v>689</v>
      </c>
      <c r="E160" s="107" t="s">
        <v>600</v>
      </c>
      <c r="F160" s="108">
        <v>417.5</v>
      </c>
      <c r="G160" s="107"/>
      <c r="H160" s="107">
        <v>547</v>
      </c>
      <c r="I160" s="125">
        <v>535</v>
      </c>
      <c r="J160" s="126" t="s">
        <v>682</v>
      </c>
      <c r="K160" s="127">
        <f t="shared" si="74"/>
        <v>129.5</v>
      </c>
      <c r="L160" s="128">
        <f t="shared" si="75"/>
        <v>0.31017964071856285</v>
      </c>
      <c r="M160" s="129" t="s">
        <v>599</v>
      </c>
      <c r="N160" s="130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48</v>
      </c>
      <c r="B161" s="105">
        <v>42408</v>
      </c>
      <c r="C161" s="105"/>
      <c r="D161" s="106" t="s">
        <v>690</v>
      </c>
      <c r="E161" s="107" t="s">
        <v>623</v>
      </c>
      <c r="F161" s="108">
        <v>650</v>
      </c>
      <c r="G161" s="107"/>
      <c r="H161" s="107">
        <v>800</v>
      </c>
      <c r="I161" s="125">
        <v>800</v>
      </c>
      <c r="J161" s="126" t="s">
        <v>682</v>
      </c>
      <c r="K161" s="127">
        <f t="shared" si="74"/>
        <v>150</v>
      </c>
      <c r="L161" s="128">
        <f t="shared" si="75"/>
        <v>0.23076923076923078</v>
      </c>
      <c r="M161" s="129" t="s">
        <v>599</v>
      </c>
      <c r="N161" s="130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49</v>
      </c>
      <c r="B162" s="105">
        <v>42433</v>
      </c>
      <c r="C162" s="105"/>
      <c r="D162" s="106" t="s">
        <v>197</v>
      </c>
      <c r="E162" s="107" t="s">
        <v>623</v>
      </c>
      <c r="F162" s="108">
        <v>437.5</v>
      </c>
      <c r="G162" s="107"/>
      <c r="H162" s="107">
        <v>504.5</v>
      </c>
      <c r="I162" s="125">
        <v>522</v>
      </c>
      <c r="J162" s="126" t="s">
        <v>691</v>
      </c>
      <c r="K162" s="127">
        <f t="shared" si="74"/>
        <v>67</v>
      </c>
      <c r="L162" s="128">
        <f t="shared" si="75"/>
        <v>0.15314285714285714</v>
      </c>
      <c r="M162" s="129" t="s">
        <v>599</v>
      </c>
      <c r="N162" s="130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50</v>
      </c>
      <c r="B163" s="105">
        <v>42438</v>
      </c>
      <c r="C163" s="105"/>
      <c r="D163" s="106" t="s">
        <v>692</v>
      </c>
      <c r="E163" s="107" t="s">
        <v>623</v>
      </c>
      <c r="F163" s="108">
        <v>189.5</v>
      </c>
      <c r="G163" s="107"/>
      <c r="H163" s="107">
        <v>218</v>
      </c>
      <c r="I163" s="125">
        <v>218</v>
      </c>
      <c r="J163" s="126" t="s">
        <v>682</v>
      </c>
      <c r="K163" s="127">
        <f t="shared" si="74"/>
        <v>28.5</v>
      </c>
      <c r="L163" s="128">
        <f t="shared" si="75"/>
        <v>0.15039577836411611</v>
      </c>
      <c r="M163" s="129" t="s">
        <v>599</v>
      </c>
      <c r="N163" s="130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3">
        <v>51</v>
      </c>
      <c r="B164" s="114">
        <v>42471</v>
      </c>
      <c r="C164" s="114"/>
      <c r="D164" s="115" t="s">
        <v>693</v>
      </c>
      <c r="E164" s="116" t="s">
        <v>623</v>
      </c>
      <c r="F164" s="117">
        <v>36.5</v>
      </c>
      <c r="G164" s="118"/>
      <c r="H164" s="118">
        <v>15.85</v>
      </c>
      <c r="I164" s="118">
        <v>60</v>
      </c>
      <c r="J164" s="137" t="s">
        <v>694</v>
      </c>
      <c r="K164" s="133">
        <f t="shared" si="74"/>
        <v>-20.65</v>
      </c>
      <c r="L164" s="167">
        <f t="shared" si="75"/>
        <v>-0.5657534246575342</v>
      </c>
      <c r="M164" s="135" t="s">
        <v>663</v>
      </c>
      <c r="N164" s="168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52</v>
      </c>
      <c r="B165" s="105">
        <v>42472</v>
      </c>
      <c r="C165" s="105"/>
      <c r="D165" s="106" t="s">
        <v>695</v>
      </c>
      <c r="E165" s="107" t="s">
        <v>623</v>
      </c>
      <c r="F165" s="108">
        <v>93</v>
      </c>
      <c r="G165" s="107"/>
      <c r="H165" s="107">
        <v>149</v>
      </c>
      <c r="I165" s="125">
        <v>140</v>
      </c>
      <c r="J165" s="140" t="s">
        <v>696</v>
      </c>
      <c r="K165" s="127">
        <f t="shared" si="74"/>
        <v>56</v>
      </c>
      <c r="L165" s="128">
        <f t="shared" si="75"/>
        <v>0.60215053763440862</v>
      </c>
      <c r="M165" s="129" t="s">
        <v>599</v>
      </c>
      <c r="N165" s="130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53</v>
      </c>
      <c r="B166" s="105">
        <v>42472</v>
      </c>
      <c r="C166" s="105"/>
      <c r="D166" s="106" t="s">
        <v>697</v>
      </c>
      <c r="E166" s="107" t="s">
        <v>623</v>
      </c>
      <c r="F166" s="108">
        <v>130</v>
      </c>
      <c r="G166" s="107"/>
      <c r="H166" s="107">
        <v>150</v>
      </c>
      <c r="I166" s="125" t="s">
        <v>698</v>
      </c>
      <c r="J166" s="126" t="s">
        <v>682</v>
      </c>
      <c r="K166" s="127">
        <f t="shared" si="74"/>
        <v>20</v>
      </c>
      <c r="L166" s="128">
        <f t="shared" si="75"/>
        <v>0.15384615384615385</v>
      </c>
      <c r="M166" s="129" t="s">
        <v>599</v>
      </c>
      <c r="N166" s="130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54</v>
      </c>
      <c r="B167" s="105">
        <v>42473</v>
      </c>
      <c r="C167" s="105"/>
      <c r="D167" s="106" t="s">
        <v>354</v>
      </c>
      <c r="E167" s="107" t="s">
        <v>623</v>
      </c>
      <c r="F167" s="108">
        <v>196</v>
      </c>
      <c r="G167" s="107"/>
      <c r="H167" s="107">
        <v>299</v>
      </c>
      <c r="I167" s="125">
        <v>299</v>
      </c>
      <c r="J167" s="126" t="s">
        <v>682</v>
      </c>
      <c r="K167" s="127">
        <v>103</v>
      </c>
      <c r="L167" s="128">
        <v>0.52551020408163296</v>
      </c>
      <c r="M167" s="129" t="s">
        <v>599</v>
      </c>
      <c r="N167" s="130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55</v>
      </c>
      <c r="B168" s="105">
        <v>42473</v>
      </c>
      <c r="C168" s="105"/>
      <c r="D168" s="106" t="s">
        <v>756</v>
      </c>
      <c r="E168" s="107" t="s">
        <v>623</v>
      </c>
      <c r="F168" s="108">
        <v>88</v>
      </c>
      <c r="G168" s="107"/>
      <c r="H168" s="107">
        <v>103</v>
      </c>
      <c r="I168" s="125">
        <v>103</v>
      </c>
      <c r="J168" s="126" t="s">
        <v>682</v>
      </c>
      <c r="K168" s="127">
        <v>15</v>
      </c>
      <c r="L168" s="128">
        <v>0.170454545454545</v>
      </c>
      <c r="M168" s="129" t="s">
        <v>599</v>
      </c>
      <c r="N168" s="130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56</v>
      </c>
      <c r="B169" s="105">
        <v>42492</v>
      </c>
      <c r="C169" s="105"/>
      <c r="D169" s="106" t="s">
        <v>699</v>
      </c>
      <c r="E169" s="107" t="s">
        <v>623</v>
      </c>
      <c r="F169" s="108">
        <v>127.5</v>
      </c>
      <c r="G169" s="107"/>
      <c r="H169" s="107">
        <v>148</v>
      </c>
      <c r="I169" s="125" t="s">
        <v>700</v>
      </c>
      <c r="J169" s="126" t="s">
        <v>682</v>
      </c>
      <c r="K169" s="127">
        <f>H169-F169</f>
        <v>20.5</v>
      </c>
      <c r="L169" s="128">
        <f>K169/F169</f>
        <v>0.16078431372549021</v>
      </c>
      <c r="M169" s="129" t="s">
        <v>599</v>
      </c>
      <c r="N169" s="130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57</v>
      </c>
      <c r="B170" s="105">
        <v>42493</v>
      </c>
      <c r="C170" s="105"/>
      <c r="D170" s="106" t="s">
        <v>701</v>
      </c>
      <c r="E170" s="107" t="s">
        <v>623</v>
      </c>
      <c r="F170" s="108">
        <v>675</v>
      </c>
      <c r="G170" s="107"/>
      <c r="H170" s="107">
        <v>815</v>
      </c>
      <c r="I170" s="125" t="s">
        <v>702</v>
      </c>
      <c r="J170" s="126" t="s">
        <v>682</v>
      </c>
      <c r="K170" s="127">
        <f>H170-F170</f>
        <v>140</v>
      </c>
      <c r="L170" s="128">
        <f>K170/F170</f>
        <v>0.2074074074074074</v>
      </c>
      <c r="M170" s="129" t="s">
        <v>599</v>
      </c>
      <c r="N170" s="130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58</v>
      </c>
      <c r="B171" s="109">
        <v>42522</v>
      </c>
      <c r="C171" s="109"/>
      <c r="D171" s="110" t="s">
        <v>757</v>
      </c>
      <c r="E171" s="111" t="s">
        <v>623</v>
      </c>
      <c r="F171" s="112">
        <v>500</v>
      </c>
      <c r="G171" s="112"/>
      <c r="H171" s="113">
        <v>232.5</v>
      </c>
      <c r="I171" s="131" t="s">
        <v>758</v>
      </c>
      <c r="J171" s="132" t="s">
        <v>759</v>
      </c>
      <c r="K171" s="133">
        <f>H171-F171</f>
        <v>-267.5</v>
      </c>
      <c r="L171" s="134">
        <f>K171/F171</f>
        <v>-0.53500000000000003</v>
      </c>
      <c r="M171" s="135" t="s">
        <v>663</v>
      </c>
      <c r="N171" s="136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59</v>
      </c>
      <c r="B172" s="105">
        <v>42527</v>
      </c>
      <c r="C172" s="105"/>
      <c r="D172" s="106" t="s">
        <v>703</v>
      </c>
      <c r="E172" s="107" t="s">
        <v>623</v>
      </c>
      <c r="F172" s="108">
        <v>110</v>
      </c>
      <c r="G172" s="107"/>
      <c r="H172" s="107">
        <v>126.5</v>
      </c>
      <c r="I172" s="125">
        <v>125</v>
      </c>
      <c r="J172" s="126" t="s">
        <v>632</v>
      </c>
      <c r="K172" s="127">
        <f>H172-F172</f>
        <v>16.5</v>
      </c>
      <c r="L172" s="128">
        <f>K172/F172</f>
        <v>0.15</v>
      </c>
      <c r="M172" s="129" t="s">
        <v>599</v>
      </c>
      <c r="N172" s="130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60</v>
      </c>
      <c r="B173" s="105">
        <v>42538</v>
      </c>
      <c r="C173" s="105"/>
      <c r="D173" s="106" t="s">
        <v>704</v>
      </c>
      <c r="E173" s="107" t="s">
        <v>623</v>
      </c>
      <c r="F173" s="108">
        <v>44</v>
      </c>
      <c r="G173" s="107"/>
      <c r="H173" s="107">
        <v>69.5</v>
      </c>
      <c r="I173" s="125">
        <v>69.5</v>
      </c>
      <c r="J173" s="126" t="s">
        <v>705</v>
      </c>
      <c r="K173" s="127">
        <f>H173-F173</f>
        <v>25.5</v>
      </c>
      <c r="L173" s="128">
        <f>K173/F173</f>
        <v>0.57954545454545459</v>
      </c>
      <c r="M173" s="129" t="s">
        <v>599</v>
      </c>
      <c r="N173" s="130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61</v>
      </c>
      <c r="B174" s="105">
        <v>42549</v>
      </c>
      <c r="C174" s="105"/>
      <c r="D174" s="147" t="s">
        <v>760</v>
      </c>
      <c r="E174" s="107" t="s">
        <v>623</v>
      </c>
      <c r="F174" s="108">
        <v>262.5</v>
      </c>
      <c r="G174" s="107"/>
      <c r="H174" s="107">
        <v>340</v>
      </c>
      <c r="I174" s="125">
        <v>333</v>
      </c>
      <c r="J174" s="126" t="s">
        <v>761</v>
      </c>
      <c r="K174" s="127">
        <v>77.5</v>
      </c>
      <c r="L174" s="128">
        <v>0.29523809523809502</v>
      </c>
      <c r="M174" s="129" t="s">
        <v>599</v>
      </c>
      <c r="N174" s="130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62</v>
      </c>
      <c r="B175" s="105">
        <v>42549</v>
      </c>
      <c r="C175" s="105"/>
      <c r="D175" s="147" t="s">
        <v>762</v>
      </c>
      <c r="E175" s="107" t="s">
        <v>623</v>
      </c>
      <c r="F175" s="108">
        <v>840</v>
      </c>
      <c r="G175" s="107"/>
      <c r="H175" s="107">
        <v>1230</v>
      </c>
      <c r="I175" s="125">
        <v>1230</v>
      </c>
      <c r="J175" s="126" t="s">
        <v>682</v>
      </c>
      <c r="K175" s="127">
        <v>390</v>
      </c>
      <c r="L175" s="128">
        <v>0.46428571428571402</v>
      </c>
      <c r="M175" s="129" t="s">
        <v>599</v>
      </c>
      <c r="N175" s="130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4">
        <v>63</v>
      </c>
      <c r="B176" s="142">
        <v>42556</v>
      </c>
      <c r="C176" s="142"/>
      <c r="D176" s="143" t="s">
        <v>706</v>
      </c>
      <c r="E176" s="144" t="s">
        <v>623</v>
      </c>
      <c r="F176" s="145">
        <v>395</v>
      </c>
      <c r="G176" s="146"/>
      <c r="H176" s="146">
        <f>(468.5+342.5)/2</f>
        <v>405.5</v>
      </c>
      <c r="I176" s="146">
        <v>510</v>
      </c>
      <c r="J176" s="169" t="s">
        <v>707</v>
      </c>
      <c r="K176" s="170">
        <f t="shared" ref="K176:K182" si="76">H176-F176</f>
        <v>10.5</v>
      </c>
      <c r="L176" s="171">
        <f t="shared" ref="L176:L182" si="77">K176/F176</f>
        <v>2.6582278481012658E-2</v>
      </c>
      <c r="M176" s="172" t="s">
        <v>708</v>
      </c>
      <c r="N176" s="173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64</v>
      </c>
      <c r="B177" s="109">
        <v>42584</v>
      </c>
      <c r="C177" s="109"/>
      <c r="D177" s="110" t="s">
        <v>709</v>
      </c>
      <c r="E177" s="111" t="s">
        <v>600</v>
      </c>
      <c r="F177" s="112">
        <f>169.5-12.8</f>
        <v>156.69999999999999</v>
      </c>
      <c r="G177" s="112"/>
      <c r="H177" s="113">
        <v>77</v>
      </c>
      <c r="I177" s="131" t="s">
        <v>710</v>
      </c>
      <c r="J177" s="383" t="s">
        <v>3401</v>
      </c>
      <c r="K177" s="133">
        <f t="shared" si="76"/>
        <v>-79.699999999999989</v>
      </c>
      <c r="L177" s="134">
        <f t="shared" si="77"/>
        <v>-0.50861518825781749</v>
      </c>
      <c r="M177" s="135" t="s">
        <v>663</v>
      </c>
      <c r="N177" s="136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65</v>
      </c>
      <c r="B178" s="109">
        <v>42586</v>
      </c>
      <c r="C178" s="109"/>
      <c r="D178" s="110" t="s">
        <v>711</v>
      </c>
      <c r="E178" s="111" t="s">
        <v>623</v>
      </c>
      <c r="F178" s="112">
        <v>400</v>
      </c>
      <c r="G178" s="112"/>
      <c r="H178" s="113">
        <v>305</v>
      </c>
      <c r="I178" s="131">
        <v>475</v>
      </c>
      <c r="J178" s="132" t="s">
        <v>712</v>
      </c>
      <c r="K178" s="133">
        <f t="shared" si="76"/>
        <v>-95</v>
      </c>
      <c r="L178" s="134">
        <f t="shared" si="77"/>
        <v>-0.23749999999999999</v>
      </c>
      <c r="M178" s="135" t="s">
        <v>663</v>
      </c>
      <c r="N178" s="136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66</v>
      </c>
      <c r="B179" s="105">
        <v>42593</v>
      </c>
      <c r="C179" s="105"/>
      <c r="D179" s="106" t="s">
        <v>713</v>
      </c>
      <c r="E179" s="107" t="s">
        <v>623</v>
      </c>
      <c r="F179" s="108">
        <v>86.5</v>
      </c>
      <c r="G179" s="107"/>
      <c r="H179" s="107">
        <v>130</v>
      </c>
      <c r="I179" s="125">
        <v>130</v>
      </c>
      <c r="J179" s="140" t="s">
        <v>714</v>
      </c>
      <c r="K179" s="127">
        <f t="shared" si="76"/>
        <v>43.5</v>
      </c>
      <c r="L179" s="128">
        <f t="shared" si="77"/>
        <v>0.50289017341040465</v>
      </c>
      <c r="M179" s="129" t="s">
        <v>599</v>
      </c>
      <c r="N179" s="130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67</v>
      </c>
      <c r="B180" s="109">
        <v>42600</v>
      </c>
      <c r="C180" s="109"/>
      <c r="D180" s="110" t="s">
        <v>381</v>
      </c>
      <c r="E180" s="111" t="s">
        <v>623</v>
      </c>
      <c r="F180" s="112">
        <v>133.5</v>
      </c>
      <c r="G180" s="112"/>
      <c r="H180" s="113">
        <v>126.5</v>
      </c>
      <c r="I180" s="131">
        <v>178</v>
      </c>
      <c r="J180" s="132" t="s">
        <v>715</v>
      </c>
      <c r="K180" s="133">
        <f t="shared" si="76"/>
        <v>-7</v>
      </c>
      <c r="L180" s="134">
        <f t="shared" si="77"/>
        <v>-5.2434456928838954E-2</v>
      </c>
      <c r="M180" s="135" t="s">
        <v>663</v>
      </c>
      <c r="N180" s="136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68</v>
      </c>
      <c r="B181" s="105">
        <v>42613</v>
      </c>
      <c r="C181" s="105"/>
      <c r="D181" s="106" t="s">
        <v>716</v>
      </c>
      <c r="E181" s="107" t="s">
        <v>623</v>
      </c>
      <c r="F181" s="108">
        <v>560</v>
      </c>
      <c r="G181" s="107"/>
      <c r="H181" s="107">
        <v>725</v>
      </c>
      <c r="I181" s="125">
        <v>725</v>
      </c>
      <c r="J181" s="126" t="s">
        <v>625</v>
      </c>
      <c r="K181" s="127">
        <f t="shared" si="76"/>
        <v>165</v>
      </c>
      <c r="L181" s="128">
        <f t="shared" si="77"/>
        <v>0.29464285714285715</v>
      </c>
      <c r="M181" s="129" t="s">
        <v>599</v>
      </c>
      <c r="N181" s="130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69</v>
      </c>
      <c r="B182" s="105">
        <v>42614</v>
      </c>
      <c r="C182" s="105"/>
      <c r="D182" s="106" t="s">
        <v>717</v>
      </c>
      <c r="E182" s="107" t="s">
        <v>623</v>
      </c>
      <c r="F182" s="108">
        <v>160.5</v>
      </c>
      <c r="G182" s="107"/>
      <c r="H182" s="107">
        <v>210</v>
      </c>
      <c r="I182" s="125">
        <v>210</v>
      </c>
      <c r="J182" s="126" t="s">
        <v>625</v>
      </c>
      <c r="K182" s="127">
        <f t="shared" si="76"/>
        <v>49.5</v>
      </c>
      <c r="L182" s="128">
        <f t="shared" si="77"/>
        <v>0.30841121495327101</v>
      </c>
      <c r="M182" s="129" t="s">
        <v>599</v>
      </c>
      <c r="N182" s="130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70</v>
      </c>
      <c r="B183" s="105">
        <v>42646</v>
      </c>
      <c r="C183" s="105"/>
      <c r="D183" s="147" t="s">
        <v>405</v>
      </c>
      <c r="E183" s="107" t="s">
        <v>623</v>
      </c>
      <c r="F183" s="108">
        <v>430</v>
      </c>
      <c r="G183" s="107"/>
      <c r="H183" s="107">
        <v>596</v>
      </c>
      <c r="I183" s="125">
        <v>575</v>
      </c>
      <c r="J183" s="126" t="s">
        <v>763</v>
      </c>
      <c r="K183" s="127">
        <v>166</v>
      </c>
      <c r="L183" s="128">
        <v>0.38604651162790699</v>
      </c>
      <c r="M183" s="129" t="s">
        <v>599</v>
      </c>
      <c r="N183" s="130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71</v>
      </c>
      <c r="B184" s="105">
        <v>42657</v>
      </c>
      <c r="C184" s="105"/>
      <c r="D184" s="106" t="s">
        <v>718</v>
      </c>
      <c r="E184" s="107" t="s">
        <v>623</v>
      </c>
      <c r="F184" s="108">
        <v>280</v>
      </c>
      <c r="G184" s="107"/>
      <c r="H184" s="107">
        <v>345</v>
      </c>
      <c r="I184" s="125">
        <v>345</v>
      </c>
      <c r="J184" s="126" t="s">
        <v>625</v>
      </c>
      <c r="K184" s="127">
        <f t="shared" ref="K184:K189" si="78">H184-F184</f>
        <v>65</v>
      </c>
      <c r="L184" s="128">
        <f>K184/F184</f>
        <v>0.23214285714285715</v>
      </c>
      <c r="M184" s="129" t="s">
        <v>599</v>
      </c>
      <c r="N184" s="130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72</v>
      </c>
      <c r="B185" s="105">
        <v>42657</v>
      </c>
      <c r="C185" s="105"/>
      <c r="D185" s="106" t="s">
        <v>719</v>
      </c>
      <c r="E185" s="107" t="s">
        <v>623</v>
      </c>
      <c r="F185" s="108">
        <v>245</v>
      </c>
      <c r="G185" s="107"/>
      <c r="H185" s="107">
        <v>325.5</v>
      </c>
      <c r="I185" s="125">
        <v>330</v>
      </c>
      <c r="J185" s="126" t="s">
        <v>720</v>
      </c>
      <c r="K185" s="127">
        <f t="shared" si="78"/>
        <v>80.5</v>
      </c>
      <c r="L185" s="128">
        <f>K185/F185</f>
        <v>0.32857142857142857</v>
      </c>
      <c r="M185" s="129" t="s">
        <v>599</v>
      </c>
      <c r="N185" s="130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73</v>
      </c>
      <c r="B186" s="105">
        <v>42660</v>
      </c>
      <c r="C186" s="105"/>
      <c r="D186" s="106" t="s">
        <v>349</v>
      </c>
      <c r="E186" s="107" t="s">
        <v>623</v>
      </c>
      <c r="F186" s="108">
        <v>125</v>
      </c>
      <c r="G186" s="107"/>
      <c r="H186" s="107">
        <v>160</v>
      </c>
      <c r="I186" s="125">
        <v>160</v>
      </c>
      <c r="J186" s="126" t="s">
        <v>682</v>
      </c>
      <c r="K186" s="127">
        <f t="shared" si="78"/>
        <v>35</v>
      </c>
      <c r="L186" s="128">
        <v>0.28000000000000003</v>
      </c>
      <c r="M186" s="129" t="s">
        <v>599</v>
      </c>
      <c r="N186" s="130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74</v>
      </c>
      <c r="B187" s="105">
        <v>42660</v>
      </c>
      <c r="C187" s="105"/>
      <c r="D187" s="106" t="s">
        <v>483</v>
      </c>
      <c r="E187" s="107" t="s">
        <v>623</v>
      </c>
      <c r="F187" s="108">
        <v>114</v>
      </c>
      <c r="G187" s="107"/>
      <c r="H187" s="107">
        <v>145</v>
      </c>
      <c r="I187" s="125">
        <v>145</v>
      </c>
      <c r="J187" s="126" t="s">
        <v>682</v>
      </c>
      <c r="K187" s="127">
        <f t="shared" si="78"/>
        <v>31</v>
      </c>
      <c r="L187" s="128">
        <f>K187/F187</f>
        <v>0.27192982456140352</v>
      </c>
      <c r="M187" s="129" t="s">
        <v>599</v>
      </c>
      <c r="N187" s="130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75</v>
      </c>
      <c r="B188" s="105">
        <v>42660</v>
      </c>
      <c r="C188" s="105"/>
      <c r="D188" s="106" t="s">
        <v>721</v>
      </c>
      <c r="E188" s="107" t="s">
        <v>623</v>
      </c>
      <c r="F188" s="108">
        <v>212</v>
      </c>
      <c r="G188" s="107"/>
      <c r="H188" s="107">
        <v>280</v>
      </c>
      <c r="I188" s="125">
        <v>276</v>
      </c>
      <c r="J188" s="126" t="s">
        <v>722</v>
      </c>
      <c r="K188" s="127">
        <f t="shared" si="78"/>
        <v>68</v>
      </c>
      <c r="L188" s="128">
        <f>K188/F188</f>
        <v>0.32075471698113206</v>
      </c>
      <c r="M188" s="129" t="s">
        <v>599</v>
      </c>
      <c r="N188" s="130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76</v>
      </c>
      <c r="B189" s="105">
        <v>42678</v>
      </c>
      <c r="C189" s="105"/>
      <c r="D189" s="106" t="s">
        <v>151</v>
      </c>
      <c r="E189" s="107" t="s">
        <v>623</v>
      </c>
      <c r="F189" s="108">
        <v>155</v>
      </c>
      <c r="G189" s="107"/>
      <c r="H189" s="107">
        <v>210</v>
      </c>
      <c r="I189" s="125">
        <v>210</v>
      </c>
      <c r="J189" s="126" t="s">
        <v>723</v>
      </c>
      <c r="K189" s="127">
        <f t="shared" si="78"/>
        <v>55</v>
      </c>
      <c r="L189" s="128">
        <f>K189/F189</f>
        <v>0.35483870967741937</v>
      </c>
      <c r="M189" s="129" t="s">
        <v>599</v>
      </c>
      <c r="N189" s="130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77</v>
      </c>
      <c r="B190" s="109">
        <v>42710</v>
      </c>
      <c r="C190" s="109"/>
      <c r="D190" s="110" t="s">
        <v>764</v>
      </c>
      <c r="E190" s="111" t="s">
        <v>623</v>
      </c>
      <c r="F190" s="112">
        <v>150.5</v>
      </c>
      <c r="G190" s="112"/>
      <c r="H190" s="113">
        <v>72.5</v>
      </c>
      <c r="I190" s="131">
        <v>174</v>
      </c>
      <c r="J190" s="132" t="s">
        <v>765</v>
      </c>
      <c r="K190" s="133">
        <v>-78</v>
      </c>
      <c r="L190" s="134">
        <v>-0.51827242524916906</v>
      </c>
      <c r="M190" s="135" t="s">
        <v>663</v>
      </c>
      <c r="N190" s="136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78</v>
      </c>
      <c r="B191" s="105">
        <v>42712</v>
      </c>
      <c r="C191" s="105"/>
      <c r="D191" s="106" t="s">
        <v>125</v>
      </c>
      <c r="E191" s="107" t="s">
        <v>623</v>
      </c>
      <c r="F191" s="108">
        <v>380</v>
      </c>
      <c r="G191" s="107"/>
      <c r="H191" s="107">
        <v>478</v>
      </c>
      <c r="I191" s="125">
        <v>468</v>
      </c>
      <c r="J191" s="126" t="s">
        <v>682</v>
      </c>
      <c r="K191" s="127">
        <f>H191-F191</f>
        <v>98</v>
      </c>
      <c r="L191" s="128">
        <f>K191/F191</f>
        <v>0.25789473684210529</v>
      </c>
      <c r="M191" s="129" t="s">
        <v>599</v>
      </c>
      <c r="N191" s="130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79</v>
      </c>
      <c r="B192" s="105">
        <v>42734</v>
      </c>
      <c r="C192" s="105"/>
      <c r="D192" s="106" t="s">
        <v>248</v>
      </c>
      <c r="E192" s="107" t="s">
        <v>623</v>
      </c>
      <c r="F192" s="108">
        <v>305</v>
      </c>
      <c r="G192" s="107"/>
      <c r="H192" s="107">
        <v>375</v>
      </c>
      <c r="I192" s="125">
        <v>375</v>
      </c>
      <c r="J192" s="126" t="s">
        <v>682</v>
      </c>
      <c r="K192" s="127">
        <f>H192-F192</f>
        <v>70</v>
      </c>
      <c r="L192" s="128">
        <f>K192/F192</f>
        <v>0.22950819672131148</v>
      </c>
      <c r="M192" s="129" t="s">
        <v>599</v>
      </c>
      <c r="N192" s="130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80</v>
      </c>
      <c r="B193" s="105">
        <v>42739</v>
      </c>
      <c r="C193" s="105"/>
      <c r="D193" s="106" t="s">
        <v>351</v>
      </c>
      <c r="E193" s="107" t="s">
        <v>623</v>
      </c>
      <c r="F193" s="108">
        <v>99.5</v>
      </c>
      <c r="G193" s="107"/>
      <c r="H193" s="107">
        <v>158</v>
      </c>
      <c r="I193" s="125">
        <v>158</v>
      </c>
      <c r="J193" s="126" t="s">
        <v>682</v>
      </c>
      <c r="K193" s="127">
        <f>H193-F193</f>
        <v>58.5</v>
      </c>
      <c r="L193" s="128">
        <f>K193/F193</f>
        <v>0.5879396984924623</v>
      </c>
      <c r="M193" s="129" t="s">
        <v>599</v>
      </c>
      <c r="N193" s="130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81</v>
      </c>
      <c r="B194" s="105">
        <v>42739</v>
      </c>
      <c r="C194" s="105"/>
      <c r="D194" s="106" t="s">
        <v>351</v>
      </c>
      <c r="E194" s="107" t="s">
        <v>623</v>
      </c>
      <c r="F194" s="108">
        <v>99.5</v>
      </c>
      <c r="G194" s="107"/>
      <c r="H194" s="107">
        <v>158</v>
      </c>
      <c r="I194" s="125">
        <v>158</v>
      </c>
      <c r="J194" s="126" t="s">
        <v>682</v>
      </c>
      <c r="K194" s="127">
        <v>58.5</v>
      </c>
      <c r="L194" s="128">
        <v>0.58793969849246197</v>
      </c>
      <c r="M194" s="129" t="s">
        <v>599</v>
      </c>
      <c r="N194" s="130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82</v>
      </c>
      <c r="B195" s="105">
        <v>42786</v>
      </c>
      <c r="C195" s="105"/>
      <c r="D195" s="106" t="s">
        <v>169</v>
      </c>
      <c r="E195" s="107" t="s">
        <v>623</v>
      </c>
      <c r="F195" s="108">
        <v>140.5</v>
      </c>
      <c r="G195" s="107"/>
      <c r="H195" s="107">
        <v>220</v>
      </c>
      <c r="I195" s="125">
        <v>220</v>
      </c>
      <c r="J195" s="126" t="s">
        <v>682</v>
      </c>
      <c r="K195" s="127">
        <f>H195-F195</f>
        <v>79.5</v>
      </c>
      <c r="L195" s="128">
        <f>K195/F195</f>
        <v>0.5658362989323843</v>
      </c>
      <c r="M195" s="129" t="s">
        <v>599</v>
      </c>
      <c r="N195" s="130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83</v>
      </c>
      <c r="B196" s="105">
        <v>42786</v>
      </c>
      <c r="C196" s="105"/>
      <c r="D196" s="106" t="s">
        <v>766</v>
      </c>
      <c r="E196" s="107" t="s">
        <v>623</v>
      </c>
      <c r="F196" s="108">
        <v>202.5</v>
      </c>
      <c r="G196" s="107"/>
      <c r="H196" s="107">
        <v>234</v>
      </c>
      <c r="I196" s="125">
        <v>234</v>
      </c>
      <c r="J196" s="126" t="s">
        <v>682</v>
      </c>
      <c r="K196" s="127">
        <v>31.5</v>
      </c>
      <c r="L196" s="128">
        <v>0.155555555555556</v>
      </c>
      <c r="M196" s="129" t="s">
        <v>599</v>
      </c>
      <c r="N196" s="130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84</v>
      </c>
      <c r="B197" s="105">
        <v>42818</v>
      </c>
      <c r="C197" s="105"/>
      <c r="D197" s="106" t="s">
        <v>557</v>
      </c>
      <c r="E197" s="107" t="s">
        <v>623</v>
      </c>
      <c r="F197" s="108">
        <v>300.5</v>
      </c>
      <c r="G197" s="107"/>
      <c r="H197" s="107">
        <v>417.5</v>
      </c>
      <c r="I197" s="125">
        <v>420</v>
      </c>
      <c r="J197" s="126" t="s">
        <v>724</v>
      </c>
      <c r="K197" s="127">
        <f>H197-F197</f>
        <v>117</v>
      </c>
      <c r="L197" s="128">
        <f>K197/F197</f>
        <v>0.38935108153078202</v>
      </c>
      <c r="M197" s="129" t="s">
        <v>599</v>
      </c>
      <c r="N197" s="130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85</v>
      </c>
      <c r="B198" s="105">
        <v>42818</v>
      </c>
      <c r="C198" s="105"/>
      <c r="D198" s="106" t="s">
        <v>762</v>
      </c>
      <c r="E198" s="107" t="s">
        <v>623</v>
      </c>
      <c r="F198" s="108">
        <v>850</v>
      </c>
      <c r="G198" s="107"/>
      <c r="H198" s="107">
        <v>1042.5</v>
      </c>
      <c r="I198" s="125">
        <v>1023</v>
      </c>
      <c r="J198" s="126" t="s">
        <v>767</v>
      </c>
      <c r="K198" s="127">
        <v>192.5</v>
      </c>
      <c r="L198" s="128">
        <v>0.22647058823529401</v>
      </c>
      <c r="M198" s="129" t="s">
        <v>599</v>
      </c>
      <c r="N198" s="130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86</v>
      </c>
      <c r="B199" s="105">
        <v>42830</v>
      </c>
      <c r="C199" s="105"/>
      <c r="D199" s="106" t="s">
        <v>501</v>
      </c>
      <c r="E199" s="107" t="s">
        <v>623</v>
      </c>
      <c r="F199" s="108">
        <v>785</v>
      </c>
      <c r="G199" s="107"/>
      <c r="H199" s="107">
        <v>930</v>
      </c>
      <c r="I199" s="125">
        <v>920</v>
      </c>
      <c r="J199" s="126" t="s">
        <v>725</v>
      </c>
      <c r="K199" s="127">
        <f>H199-F199</f>
        <v>145</v>
      </c>
      <c r="L199" s="128">
        <f>K199/F199</f>
        <v>0.18471337579617833</v>
      </c>
      <c r="M199" s="129" t="s">
        <v>599</v>
      </c>
      <c r="N199" s="130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87</v>
      </c>
      <c r="B200" s="109">
        <v>42831</v>
      </c>
      <c r="C200" s="109"/>
      <c r="D200" s="110" t="s">
        <v>768</v>
      </c>
      <c r="E200" s="111" t="s">
        <v>623</v>
      </c>
      <c r="F200" s="112">
        <v>40</v>
      </c>
      <c r="G200" s="112"/>
      <c r="H200" s="113">
        <v>13.1</v>
      </c>
      <c r="I200" s="131">
        <v>60</v>
      </c>
      <c r="J200" s="137" t="s">
        <v>769</v>
      </c>
      <c r="K200" s="133">
        <v>-26.9</v>
      </c>
      <c r="L200" s="134">
        <v>-0.67249999999999999</v>
      </c>
      <c r="M200" s="135" t="s">
        <v>663</v>
      </c>
      <c r="N200" s="136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88</v>
      </c>
      <c r="B201" s="105">
        <v>42837</v>
      </c>
      <c r="C201" s="105"/>
      <c r="D201" s="106" t="s">
        <v>88</v>
      </c>
      <c r="E201" s="107" t="s">
        <v>623</v>
      </c>
      <c r="F201" s="108">
        <v>289.5</v>
      </c>
      <c r="G201" s="107"/>
      <c r="H201" s="107">
        <v>354</v>
      </c>
      <c r="I201" s="125">
        <v>360</v>
      </c>
      <c r="J201" s="126" t="s">
        <v>726</v>
      </c>
      <c r="K201" s="127">
        <f t="shared" ref="K201:K209" si="79">H201-F201</f>
        <v>64.5</v>
      </c>
      <c r="L201" s="128">
        <f t="shared" ref="L201:L209" si="80">K201/F201</f>
        <v>0.22279792746113988</v>
      </c>
      <c r="M201" s="129" t="s">
        <v>599</v>
      </c>
      <c r="N201" s="130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89</v>
      </c>
      <c r="B202" s="105">
        <v>42845</v>
      </c>
      <c r="C202" s="105"/>
      <c r="D202" s="106" t="s">
        <v>438</v>
      </c>
      <c r="E202" s="107" t="s">
        <v>623</v>
      </c>
      <c r="F202" s="108">
        <v>700</v>
      </c>
      <c r="G202" s="107"/>
      <c r="H202" s="107">
        <v>840</v>
      </c>
      <c r="I202" s="125">
        <v>840</v>
      </c>
      <c r="J202" s="126" t="s">
        <v>727</v>
      </c>
      <c r="K202" s="127">
        <f t="shared" si="79"/>
        <v>140</v>
      </c>
      <c r="L202" s="128">
        <f t="shared" si="80"/>
        <v>0.2</v>
      </c>
      <c r="M202" s="129" t="s">
        <v>599</v>
      </c>
      <c r="N202" s="130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90</v>
      </c>
      <c r="B203" s="105">
        <v>42887</v>
      </c>
      <c r="C203" s="105"/>
      <c r="D203" s="147" t="s">
        <v>363</v>
      </c>
      <c r="E203" s="107" t="s">
        <v>623</v>
      </c>
      <c r="F203" s="108">
        <v>130</v>
      </c>
      <c r="G203" s="107"/>
      <c r="H203" s="107">
        <v>144.25</v>
      </c>
      <c r="I203" s="125">
        <v>170</v>
      </c>
      <c r="J203" s="126" t="s">
        <v>728</v>
      </c>
      <c r="K203" s="127">
        <f t="shared" si="79"/>
        <v>14.25</v>
      </c>
      <c r="L203" s="128">
        <f t="shared" si="80"/>
        <v>0.10961538461538461</v>
      </c>
      <c r="M203" s="129" t="s">
        <v>599</v>
      </c>
      <c r="N203" s="130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91</v>
      </c>
      <c r="B204" s="105">
        <v>42901</v>
      </c>
      <c r="C204" s="105"/>
      <c r="D204" s="147" t="s">
        <v>729</v>
      </c>
      <c r="E204" s="107" t="s">
        <v>623</v>
      </c>
      <c r="F204" s="108">
        <v>214.5</v>
      </c>
      <c r="G204" s="107"/>
      <c r="H204" s="107">
        <v>262</v>
      </c>
      <c r="I204" s="125">
        <v>262</v>
      </c>
      <c r="J204" s="126" t="s">
        <v>730</v>
      </c>
      <c r="K204" s="127">
        <f t="shared" si="79"/>
        <v>47.5</v>
      </c>
      <c r="L204" s="128">
        <f t="shared" si="80"/>
        <v>0.22144522144522144</v>
      </c>
      <c r="M204" s="129" t="s">
        <v>599</v>
      </c>
      <c r="N204" s="130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92</v>
      </c>
      <c r="B205" s="153">
        <v>42933</v>
      </c>
      <c r="C205" s="153"/>
      <c r="D205" s="154" t="s">
        <v>731</v>
      </c>
      <c r="E205" s="155" t="s">
        <v>623</v>
      </c>
      <c r="F205" s="156">
        <v>370</v>
      </c>
      <c r="G205" s="155"/>
      <c r="H205" s="155">
        <v>447.5</v>
      </c>
      <c r="I205" s="177">
        <v>450</v>
      </c>
      <c r="J205" s="230" t="s">
        <v>682</v>
      </c>
      <c r="K205" s="127">
        <f t="shared" si="79"/>
        <v>77.5</v>
      </c>
      <c r="L205" s="179">
        <f t="shared" si="80"/>
        <v>0.20945945945945946</v>
      </c>
      <c r="M205" s="180" t="s">
        <v>599</v>
      </c>
      <c r="N205" s="181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93</v>
      </c>
      <c r="B206" s="153">
        <v>42943</v>
      </c>
      <c r="C206" s="153"/>
      <c r="D206" s="154" t="s">
        <v>167</v>
      </c>
      <c r="E206" s="155" t="s">
        <v>623</v>
      </c>
      <c r="F206" s="156">
        <v>657.5</v>
      </c>
      <c r="G206" s="155"/>
      <c r="H206" s="155">
        <v>825</v>
      </c>
      <c r="I206" s="177">
        <v>820</v>
      </c>
      <c r="J206" s="230" t="s">
        <v>682</v>
      </c>
      <c r="K206" s="127">
        <f t="shared" si="79"/>
        <v>167.5</v>
      </c>
      <c r="L206" s="179">
        <f t="shared" si="80"/>
        <v>0.25475285171102663</v>
      </c>
      <c r="M206" s="180" t="s">
        <v>599</v>
      </c>
      <c r="N206" s="181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94</v>
      </c>
      <c r="B207" s="105">
        <v>42964</v>
      </c>
      <c r="C207" s="105"/>
      <c r="D207" s="106" t="s">
        <v>368</v>
      </c>
      <c r="E207" s="107" t="s">
        <v>623</v>
      </c>
      <c r="F207" s="108">
        <v>605</v>
      </c>
      <c r="G207" s="107"/>
      <c r="H207" s="107">
        <v>750</v>
      </c>
      <c r="I207" s="125">
        <v>750</v>
      </c>
      <c r="J207" s="126" t="s">
        <v>725</v>
      </c>
      <c r="K207" s="127">
        <f t="shared" si="79"/>
        <v>145</v>
      </c>
      <c r="L207" s="128">
        <f t="shared" si="80"/>
        <v>0.23966942148760331</v>
      </c>
      <c r="M207" s="129" t="s">
        <v>599</v>
      </c>
      <c r="N207" s="130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5">
        <v>95</v>
      </c>
      <c r="B208" s="148">
        <v>42979</v>
      </c>
      <c r="C208" s="148"/>
      <c r="D208" s="149" t="s">
        <v>509</v>
      </c>
      <c r="E208" s="150" t="s">
        <v>623</v>
      </c>
      <c r="F208" s="151">
        <v>255</v>
      </c>
      <c r="G208" s="152"/>
      <c r="H208" s="152">
        <v>217.25</v>
      </c>
      <c r="I208" s="152">
        <v>320</v>
      </c>
      <c r="J208" s="174" t="s">
        <v>732</v>
      </c>
      <c r="K208" s="133">
        <f t="shared" si="79"/>
        <v>-37.75</v>
      </c>
      <c r="L208" s="175">
        <f t="shared" si="80"/>
        <v>-0.14803921568627451</v>
      </c>
      <c r="M208" s="135" t="s">
        <v>663</v>
      </c>
      <c r="N208" s="176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96</v>
      </c>
      <c r="B209" s="105">
        <v>42997</v>
      </c>
      <c r="C209" s="105"/>
      <c r="D209" s="106" t="s">
        <v>733</v>
      </c>
      <c r="E209" s="107" t="s">
        <v>623</v>
      </c>
      <c r="F209" s="108">
        <v>215</v>
      </c>
      <c r="G209" s="107"/>
      <c r="H209" s="107">
        <v>258</v>
      </c>
      <c r="I209" s="125">
        <v>258</v>
      </c>
      <c r="J209" s="126" t="s">
        <v>682</v>
      </c>
      <c r="K209" s="127">
        <f t="shared" si="79"/>
        <v>43</v>
      </c>
      <c r="L209" s="128">
        <f t="shared" si="80"/>
        <v>0.2</v>
      </c>
      <c r="M209" s="129" t="s">
        <v>599</v>
      </c>
      <c r="N209" s="130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97</v>
      </c>
      <c r="B210" s="105">
        <v>42997</v>
      </c>
      <c r="C210" s="105"/>
      <c r="D210" s="106" t="s">
        <v>733</v>
      </c>
      <c r="E210" s="107" t="s">
        <v>623</v>
      </c>
      <c r="F210" s="108">
        <v>215</v>
      </c>
      <c r="G210" s="107"/>
      <c r="H210" s="107">
        <v>258</v>
      </c>
      <c r="I210" s="125">
        <v>258</v>
      </c>
      <c r="J210" s="230" t="s">
        <v>682</v>
      </c>
      <c r="K210" s="127">
        <v>43</v>
      </c>
      <c r="L210" s="128">
        <v>0.2</v>
      </c>
      <c r="M210" s="129" t="s">
        <v>599</v>
      </c>
      <c r="N210" s="130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98</v>
      </c>
      <c r="B211" s="206">
        <v>42998</v>
      </c>
      <c r="C211" s="206"/>
      <c r="D211" s="374" t="s">
        <v>2979</v>
      </c>
      <c r="E211" s="207" t="s">
        <v>623</v>
      </c>
      <c r="F211" s="208">
        <v>75</v>
      </c>
      <c r="G211" s="207"/>
      <c r="H211" s="207">
        <v>90</v>
      </c>
      <c r="I211" s="231">
        <v>90</v>
      </c>
      <c r="J211" s="126" t="s">
        <v>734</v>
      </c>
      <c r="K211" s="127">
        <f t="shared" ref="K211:K216" si="81">H211-F211</f>
        <v>15</v>
      </c>
      <c r="L211" s="128">
        <f t="shared" ref="L211:L216" si="82">K211/F211</f>
        <v>0.2</v>
      </c>
      <c r="M211" s="129" t="s">
        <v>599</v>
      </c>
      <c r="N211" s="130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99</v>
      </c>
      <c r="B212" s="153">
        <v>43011</v>
      </c>
      <c r="C212" s="153"/>
      <c r="D212" s="154" t="s">
        <v>735</v>
      </c>
      <c r="E212" s="155" t="s">
        <v>623</v>
      </c>
      <c r="F212" s="156">
        <v>315</v>
      </c>
      <c r="G212" s="155"/>
      <c r="H212" s="155">
        <v>392</v>
      </c>
      <c r="I212" s="177">
        <v>384</v>
      </c>
      <c r="J212" s="230" t="s">
        <v>736</v>
      </c>
      <c r="K212" s="127">
        <f t="shared" si="81"/>
        <v>77</v>
      </c>
      <c r="L212" s="179">
        <f t="shared" si="82"/>
        <v>0.24444444444444444</v>
      </c>
      <c r="M212" s="180" t="s">
        <v>599</v>
      </c>
      <c r="N212" s="181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100</v>
      </c>
      <c r="B213" s="153">
        <v>43013</v>
      </c>
      <c r="C213" s="153"/>
      <c r="D213" s="154" t="s">
        <v>737</v>
      </c>
      <c r="E213" s="155" t="s">
        <v>623</v>
      </c>
      <c r="F213" s="156">
        <v>145</v>
      </c>
      <c r="G213" s="155"/>
      <c r="H213" s="155">
        <v>179</v>
      </c>
      <c r="I213" s="177">
        <v>180</v>
      </c>
      <c r="J213" s="230" t="s">
        <v>613</v>
      </c>
      <c r="K213" s="127">
        <f t="shared" si="81"/>
        <v>34</v>
      </c>
      <c r="L213" s="179">
        <f t="shared" si="82"/>
        <v>0.23448275862068965</v>
      </c>
      <c r="M213" s="180" t="s">
        <v>599</v>
      </c>
      <c r="N213" s="181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101</v>
      </c>
      <c r="B214" s="153">
        <v>43014</v>
      </c>
      <c r="C214" s="153"/>
      <c r="D214" s="154" t="s">
        <v>339</v>
      </c>
      <c r="E214" s="155" t="s">
        <v>623</v>
      </c>
      <c r="F214" s="156">
        <v>256</v>
      </c>
      <c r="G214" s="155"/>
      <c r="H214" s="155">
        <v>323</v>
      </c>
      <c r="I214" s="177">
        <v>320</v>
      </c>
      <c r="J214" s="230" t="s">
        <v>682</v>
      </c>
      <c r="K214" s="127">
        <f t="shared" si="81"/>
        <v>67</v>
      </c>
      <c r="L214" s="179">
        <f t="shared" si="82"/>
        <v>0.26171875</v>
      </c>
      <c r="M214" s="180" t="s">
        <v>599</v>
      </c>
      <c r="N214" s="181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102</v>
      </c>
      <c r="B215" s="153">
        <v>43017</v>
      </c>
      <c r="C215" s="153"/>
      <c r="D215" s="154" t="s">
        <v>360</v>
      </c>
      <c r="E215" s="155" t="s">
        <v>623</v>
      </c>
      <c r="F215" s="156">
        <v>137.5</v>
      </c>
      <c r="G215" s="155"/>
      <c r="H215" s="155">
        <v>184</v>
      </c>
      <c r="I215" s="177">
        <v>183</v>
      </c>
      <c r="J215" s="178" t="s">
        <v>738</v>
      </c>
      <c r="K215" s="127">
        <f t="shared" si="81"/>
        <v>46.5</v>
      </c>
      <c r="L215" s="179">
        <f t="shared" si="82"/>
        <v>0.33818181818181819</v>
      </c>
      <c r="M215" s="180" t="s">
        <v>599</v>
      </c>
      <c r="N215" s="181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103</v>
      </c>
      <c r="B216" s="153">
        <v>43018</v>
      </c>
      <c r="C216" s="153"/>
      <c r="D216" s="154" t="s">
        <v>739</v>
      </c>
      <c r="E216" s="155" t="s">
        <v>623</v>
      </c>
      <c r="F216" s="156">
        <v>125.5</v>
      </c>
      <c r="G216" s="155"/>
      <c r="H216" s="155">
        <v>158</v>
      </c>
      <c r="I216" s="177">
        <v>155</v>
      </c>
      <c r="J216" s="178" t="s">
        <v>740</v>
      </c>
      <c r="K216" s="127">
        <f t="shared" si="81"/>
        <v>32.5</v>
      </c>
      <c r="L216" s="179">
        <f t="shared" si="82"/>
        <v>0.25896414342629481</v>
      </c>
      <c r="M216" s="180" t="s">
        <v>599</v>
      </c>
      <c r="N216" s="181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104</v>
      </c>
      <c r="B217" s="153">
        <v>43018</v>
      </c>
      <c r="C217" s="153"/>
      <c r="D217" s="154" t="s">
        <v>770</v>
      </c>
      <c r="E217" s="155" t="s">
        <v>623</v>
      </c>
      <c r="F217" s="156">
        <v>895</v>
      </c>
      <c r="G217" s="155"/>
      <c r="H217" s="155">
        <v>1122.5</v>
      </c>
      <c r="I217" s="177">
        <v>1078</v>
      </c>
      <c r="J217" s="178" t="s">
        <v>771</v>
      </c>
      <c r="K217" s="127">
        <v>227.5</v>
      </c>
      <c r="L217" s="179">
        <v>0.25418994413407803</v>
      </c>
      <c r="M217" s="180" t="s">
        <v>599</v>
      </c>
      <c r="N217" s="181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105</v>
      </c>
      <c r="B218" s="153">
        <v>43020</v>
      </c>
      <c r="C218" s="153"/>
      <c r="D218" s="154" t="s">
        <v>347</v>
      </c>
      <c r="E218" s="155" t="s">
        <v>623</v>
      </c>
      <c r="F218" s="156">
        <v>525</v>
      </c>
      <c r="G218" s="155"/>
      <c r="H218" s="155">
        <v>629</v>
      </c>
      <c r="I218" s="177">
        <v>629</v>
      </c>
      <c r="J218" s="230" t="s">
        <v>682</v>
      </c>
      <c r="K218" s="127">
        <v>104</v>
      </c>
      <c r="L218" s="179">
        <v>0.19809523809523799</v>
      </c>
      <c r="M218" s="180" t="s">
        <v>599</v>
      </c>
      <c r="N218" s="181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106</v>
      </c>
      <c r="B219" s="153">
        <v>43046</v>
      </c>
      <c r="C219" s="153"/>
      <c r="D219" s="154" t="s">
        <v>393</v>
      </c>
      <c r="E219" s="155" t="s">
        <v>623</v>
      </c>
      <c r="F219" s="156">
        <v>740</v>
      </c>
      <c r="G219" s="155"/>
      <c r="H219" s="155">
        <v>892.5</v>
      </c>
      <c r="I219" s="177">
        <v>900</v>
      </c>
      <c r="J219" s="178" t="s">
        <v>741</v>
      </c>
      <c r="K219" s="127">
        <f>H219-F219</f>
        <v>152.5</v>
      </c>
      <c r="L219" s="179">
        <f>K219/F219</f>
        <v>0.20608108108108109</v>
      </c>
      <c r="M219" s="180" t="s">
        <v>599</v>
      </c>
      <c r="N219" s="181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107</v>
      </c>
      <c r="B220" s="105">
        <v>43073</v>
      </c>
      <c r="C220" s="105"/>
      <c r="D220" s="106" t="s">
        <v>742</v>
      </c>
      <c r="E220" s="107" t="s">
        <v>623</v>
      </c>
      <c r="F220" s="108">
        <v>118.5</v>
      </c>
      <c r="G220" s="107"/>
      <c r="H220" s="107">
        <v>143.5</v>
      </c>
      <c r="I220" s="125">
        <v>145</v>
      </c>
      <c r="J220" s="140" t="s">
        <v>743</v>
      </c>
      <c r="K220" s="127">
        <f>H220-F220</f>
        <v>25</v>
      </c>
      <c r="L220" s="128">
        <f>K220/F220</f>
        <v>0.2109704641350211</v>
      </c>
      <c r="M220" s="129" t="s">
        <v>599</v>
      </c>
      <c r="N220" s="130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108</v>
      </c>
      <c r="B221" s="109">
        <v>43090</v>
      </c>
      <c r="C221" s="109"/>
      <c r="D221" s="157" t="s">
        <v>443</v>
      </c>
      <c r="E221" s="111" t="s">
        <v>623</v>
      </c>
      <c r="F221" s="112">
        <v>715</v>
      </c>
      <c r="G221" s="112"/>
      <c r="H221" s="113">
        <v>500</v>
      </c>
      <c r="I221" s="131">
        <v>872</v>
      </c>
      <c r="J221" s="137" t="s">
        <v>744</v>
      </c>
      <c r="K221" s="133">
        <f>H221-F221</f>
        <v>-215</v>
      </c>
      <c r="L221" s="134">
        <f>K221/F221</f>
        <v>-0.30069930069930068</v>
      </c>
      <c r="M221" s="135" t="s">
        <v>663</v>
      </c>
      <c r="N221" s="136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109</v>
      </c>
      <c r="B222" s="105">
        <v>43098</v>
      </c>
      <c r="C222" s="105"/>
      <c r="D222" s="106" t="s">
        <v>735</v>
      </c>
      <c r="E222" s="107" t="s">
        <v>623</v>
      </c>
      <c r="F222" s="108">
        <v>435</v>
      </c>
      <c r="G222" s="107"/>
      <c r="H222" s="107">
        <v>542.5</v>
      </c>
      <c r="I222" s="125">
        <v>539</v>
      </c>
      <c r="J222" s="140" t="s">
        <v>682</v>
      </c>
      <c r="K222" s="127">
        <v>107.5</v>
      </c>
      <c r="L222" s="128">
        <v>0.247126436781609</v>
      </c>
      <c r="M222" s="129" t="s">
        <v>599</v>
      </c>
      <c r="N222" s="130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110</v>
      </c>
      <c r="B223" s="105">
        <v>43098</v>
      </c>
      <c r="C223" s="105"/>
      <c r="D223" s="106" t="s">
        <v>571</v>
      </c>
      <c r="E223" s="107" t="s">
        <v>623</v>
      </c>
      <c r="F223" s="108">
        <v>885</v>
      </c>
      <c r="G223" s="107"/>
      <c r="H223" s="107">
        <v>1090</v>
      </c>
      <c r="I223" s="125">
        <v>1084</v>
      </c>
      <c r="J223" s="140" t="s">
        <v>682</v>
      </c>
      <c r="K223" s="127">
        <v>205</v>
      </c>
      <c r="L223" s="128">
        <v>0.23163841807909599</v>
      </c>
      <c r="M223" s="129" t="s">
        <v>599</v>
      </c>
      <c r="N223" s="130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6">
        <v>111</v>
      </c>
      <c r="B224" s="347">
        <v>43192</v>
      </c>
      <c r="C224" s="347"/>
      <c r="D224" s="115" t="s">
        <v>752</v>
      </c>
      <c r="E224" s="350" t="s">
        <v>623</v>
      </c>
      <c r="F224" s="353">
        <v>478.5</v>
      </c>
      <c r="G224" s="350"/>
      <c r="H224" s="350">
        <v>442</v>
      </c>
      <c r="I224" s="356">
        <v>613</v>
      </c>
      <c r="J224" s="383" t="s">
        <v>3403</v>
      </c>
      <c r="K224" s="133">
        <f>H224-F224</f>
        <v>-36.5</v>
      </c>
      <c r="L224" s="134">
        <f>K224/F224</f>
        <v>-7.6280041797283177E-2</v>
      </c>
      <c r="M224" s="135" t="s">
        <v>663</v>
      </c>
      <c r="N224" s="136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112</v>
      </c>
      <c r="B225" s="109">
        <v>43194</v>
      </c>
      <c r="C225" s="109"/>
      <c r="D225" s="373" t="s">
        <v>2978</v>
      </c>
      <c r="E225" s="111" t="s">
        <v>623</v>
      </c>
      <c r="F225" s="112">
        <f>141.5-7.3</f>
        <v>134.19999999999999</v>
      </c>
      <c r="G225" s="112"/>
      <c r="H225" s="113">
        <v>77</v>
      </c>
      <c r="I225" s="131">
        <v>180</v>
      </c>
      <c r="J225" s="383" t="s">
        <v>3402</v>
      </c>
      <c r="K225" s="133">
        <f>H225-F225</f>
        <v>-57.199999999999989</v>
      </c>
      <c r="L225" s="134">
        <f>K225/F225</f>
        <v>-0.42622950819672129</v>
      </c>
      <c r="M225" s="135" t="s">
        <v>663</v>
      </c>
      <c r="N225" s="136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113</v>
      </c>
      <c r="B226" s="109">
        <v>43209</v>
      </c>
      <c r="C226" s="109"/>
      <c r="D226" s="110" t="s">
        <v>745</v>
      </c>
      <c r="E226" s="111" t="s">
        <v>623</v>
      </c>
      <c r="F226" s="112">
        <v>430</v>
      </c>
      <c r="G226" s="112"/>
      <c r="H226" s="113">
        <v>220</v>
      </c>
      <c r="I226" s="131">
        <v>537</v>
      </c>
      <c r="J226" s="137" t="s">
        <v>746</v>
      </c>
      <c r="K226" s="133">
        <f>H226-F226</f>
        <v>-210</v>
      </c>
      <c r="L226" s="134">
        <f>K226/F226</f>
        <v>-0.48837209302325579</v>
      </c>
      <c r="M226" s="135" t="s">
        <v>663</v>
      </c>
      <c r="N226" s="136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7">
        <v>114</v>
      </c>
      <c r="B227" s="158">
        <v>43220</v>
      </c>
      <c r="C227" s="158"/>
      <c r="D227" s="159" t="s">
        <v>394</v>
      </c>
      <c r="E227" s="160" t="s">
        <v>623</v>
      </c>
      <c r="F227" s="162">
        <v>153.5</v>
      </c>
      <c r="G227" s="162"/>
      <c r="H227" s="162">
        <v>196</v>
      </c>
      <c r="I227" s="162">
        <v>196</v>
      </c>
      <c r="J227" s="358" t="s">
        <v>3494</v>
      </c>
      <c r="K227" s="182">
        <f>H227-F227</f>
        <v>42.5</v>
      </c>
      <c r="L227" s="183">
        <f>K227/F227</f>
        <v>0.27687296416938112</v>
      </c>
      <c r="M227" s="161" t="s">
        <v>599</v>
      </c>
      <c r="N227" s="184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115</v>
      </c>
      <c r="B228" s="109">
        <v>43306</v>
      </c>
      <c r="C228" s="109"/>
      <c r="D228" s="110" t="s">
        <v>768</v>
      </c>
      <c r="E228" s="111" t="s">
        <v>623</v>
      </c>
      <c r="F228" s="112">
        <v>27.5</v>
      </c>
      <c r="G228" s="112"/>
      <c r="H228" s="113">
        <v>13.1</v>
      </c>
      <c r="I228" s="131">
        <v>60</v>
      </c>
      <c r="J228" s="137" t="s">
        <v>772</v>
      </c>
      <c r="K228" s="133">
        <v>-14.4</v>
      </c>
      <c r="L228" s="134">
        <v>-0.52363636363636401</v>
      </c>
      <c r="M228" s="135" t="s">
        <v>663</v>
      </c>
      <c r="N228" s="136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6">
        <v>116</v>
      </c>
      <c r="B229" s="347">
        <v>43318</v>
      </c>
      <c r="C229" s="347"/>
      <c r="D229" s="115" t="s">
        <v>747</v>
      </c>
      <c r="E229" s="350" t="s">
        <v>623</v>
      </c>
      <c r="F229" s="350">
        <v>148.5</v>
      </c>
      <c r="G229" s="350"/>
      <c r="H229" s="350">
        <v>102</v>
      </c>
      <c r="I229" s="356">
        <v>182</v>
      </c>
      <c r="J229" s="137" t="s">
        <v>3493</v>
      </c>
      <c r="K229" s="133">
        <f>H229-F229</f>
        <v>-46.5</v>
      </c>
      <c r="L229" s="134">
        <f>K229/F229</f>
        <v>-0.31313131313131315</v>
      </c>
      <c r="M229" s="135" t="s">
        <v>663</v>
      </c>
      <c r="N229" s="136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117</v>
      </c>
      <c r="B230" s="105">
        <v>43335</v>
      </c>
      <c r="C230" s="105"/>
      <c r="D230" s="106" t="s">
        <v>773</v>
      </c>
      <c r="E230" s="107" t="s">
        <v>623</v>
      </c>
      <c r="F230" s="155">
        <v>285</v>
      </c>
      <c r="G230" s="107"/>
      <c r="H230" s="107">
        <v>355</v>
      </c>
      <c r="I230" s="125">
        <v>364</v>
      </c>
      <c r="J230" s="140" t="s">
        <v>774</v>
      </c>
      <c r="K230" s="127">
        <v>70</v>
      </c>
      <c r="L230" s="128">
        <v>0.24561403508771901</v>
      </c>
      <c r="M230" s="129" t="s">
        <v>599</v>
      </c>
      <c r="N230" s="130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118</v>
      </c>
      <c r="B231" s="105">
        <v>43341</v>
      </c>
      <c r="C231" s="105"/>
      <c r="D231" s="106" t="s">
        <v>384</v>
      </c>
      <c r="E231" s="107" t="s">
        <v>623</v>
      </c>
      <c r="F231" s="155">
        <v>525</v>
      </c>
      <c r="G231" s="107"/>
      <c r="H231" s="107">
        <v>585</v>
      </c>
      <c r="I231" s="125">
        <v>635</v>
      </c>
      <c r="J231" s="140" t="s">
        <v>748</v>
      </c>
      <c r="K231" s="127">
        <f t="shared" ref="K231:K243" si="83">H231-F231</f>
        <v>60</v>
      </c>
      <c r="L231" s="128">
        <f t="shared" ref="L231:L243" si="84">K231/F231</f>
        <v>0.11428571428571428</v>
      </c>
      <c r="M231" s="129" t="s">
        <v>599</v>
      </c>
      <c r="N231" s="130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119</v>
      </c>
      <c r="B232" s="105">
        <v>43395</v>
      </c>
      <c r="C232" s="105"/>
      <c r="D232" s="106" t="s">
        <v>368</v>
      </c>
      <c r="E232" s="107" t="s">
        <v>623</v>
      </c>
      <c r="F232" s="155">
        <v>475</v>
      </c>
      <c r="G232" s="107"/>
      <c r="H232" s="107">
        <v>574</v>
      </c>
      <c r="I232" s="125">
        <v>570</v>
      </c>
      <c r="J232" s="140" t="s">
        <v>682</v>
      </c>
      <c r="K232" s="127">
        <f t="shared" si="83"/>
        <v>99</v>
      </c>
      <c r="L232" s="128">
        <f t="shared" si="84"/>
        <v>0.20842105263157895</v>
      </c>
      <c r="M232" s="129" t="s">
        <v>599</v>
      </c>
      <c r="N232" s="130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120</v>
      </c>
      <c r="B233" s="153">
        <v>43397</v>
      </c>
      <c r="C233" s="153"/>
      <c r="D233" s="400" t="s">
        <v>391</v>
      </c>
      <c r="E233" s="155" t="s">
        <v>623</v>
      </c>
      <c r="F233" s="155">
        <v>707.5</v>
      </c>
      <c r="G233" s="155"/>
      <c r="H233" s="155">
        <v>872</v>
      </c>
      <c r="I233" s="177">
        <v>872</v>
      </c>
      <c r="J233" s="178" t="s">
        <v>682</v>
      </c>
      <c r="K233" s="127">
        <f t="shared" si="83"/>
        <v>164.5</v>
      </c>
      <c r="L233" s="179">
        <f t="shared" si="84"/>
        <v>0.23250883392226149</v>
      </c>
      <c r="M233" s="180" t="s">
        <v>599</v>
      </c>
      <c r="N233" s="181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121</v>
      </c>
      <c r="B234" s="153">
        <v>43398</v>
      </c>
      <c r="C234" s="153"/>
      <c r="D234" s="400" t="s">
        <v>348</v>
      </c>
      <c r="E234" s="155" t="s">
        <v>623</v>
      </c>
      <c r="F234" s="155">
        <v>162</v>
      </c>
      <c r="G234" s="155"/>
      <c r="H234" s="155">
        <v>204</v>
      </c>
      <c r="I234" s="177">
        <v>209</v>
      </c>
      <c r="J234" s="178" t="s">
        <v>3492</v>
      </c>
      <c r="K234" s="127">
        <f t="shared" si="83"/>
        <v>42</v>
      </c>
      <c r="L234" s="179">
        <f t="shared" si="84"/>
        <v>0.25925925925925924</v>
      </c>
      <c r="M234" s="180" t="s">
        <v>599</v>
      </c>
      <c r="N234" s="181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122</v>
      </c>
      <c r="B235" s="206">
        <v>43399</v>
      </c>
      <c r="C235" s="206"/>
      <c r="D235" s="154" t="s">
        <v>495</v>
      </c>
      <c r="E235" s="207" t="s">
        <v>623</v>
      </c>
      <c r="F235" s="207">
        <v>240</v>
      </c>
      <c r="G235" s="207"/>
      <c r="H235" s="207">
        <v>297</v>
      </c>
      <c r="I235" s="231">
        <v>297</v>
      </c>
      <c r="J235" s="178" t="s">
        <v>682</v>
      </c>
      <c r="K235" s="232">
        <f t="shared" si="83"/>
        <v>57</v>
      </c>
      <c r="L235" s="233">
        <f t="shared" si="84"/>
        <v>0.23749999999999999</v>
      </c>
      <c r="M235" s="234" t="s">
        <v>599</v>
      </c>
      <c r="N235" s="235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123</v>
      </c>
      <c r="B236" s="105">
        <v>43439</v>
      </c>
      <c r="C236" s="105"/>
      <c r="D236" s="147" t="s">
        <v>749</v>
      </c>
      <c r="E236" s="107" t="s">
        <v>623</v>
      </c>
      <c r="F236" s="107">
        <v>202.5</v>
      </c>
      <c r="G236" s="107"/>
      <c r="H236" s="107">
        <v>255</v>
      </c>
      <c r="I236" s="125">
        <v>252</v>
      </c>
      <c r="J236" s="140" t="s">
        <v>682</v>
      </c>
      <c r="K236" s="127">
        <f t="shared" si="83"/>
        <v>52.5</v>
      </c>
      <c r="L236" s="128">
        <f t="shared" si="84"/>
        <v>0.25925925925925924</v>
      </c>
      <c r="M236" s="129" t="s">
        <v>599</v>
      </c>
      <c r="N236" s="130">
        <v>43542</v>
      </c>
      <c r="O236" s="57"/>
      <c r="P236" s="16"/>
      <c r="Q236" s="16"/>
      <c r="R236" s="93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124</v>
      </c>
      <c r="B237" s="206">
        <v>43465</v>
      </c>
      <c r="C237" s="105"/>
      <c r="D237" s="400" t="s">
        <v>423</v>
      </c>
      <c r="E237" s="207" t="s">
        <v>623</v>
      </c>
      <c r="F237" s="207">
        <v>710</v>
      </c>
      <c r="G237" s="207"/>
      <c r="H237" s="207">
        <v>866</v>
      </c>
      <c r="I237" s="231">
        <v>866</v>
      </c>
      <c r="J237" s="178" t="s">
        <v>682</v>
      </c>
      <c r="K237" s="127">
        <f t="shared" si="83"/>
        <v>156</v>
      </c>
      <c r="L237" s="128">
        <f t="shared" si="84"/>
        <v>0.21971830985915494</v>
      </c>
      <c r="M237" s="129" t="s">
        <v>599</v>
      </c>
      <c r="N237" s="361">
        <v>43553</v>
      </c>
      <c r="O237" s="57"/>
      <c r="P237" s="16"/>
      <c r="Q237" s="16"/>
      <c r="R237" s="17" t="s">
        <v>751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125</v>
      </c>
      <c r="B238" s="206">
        <v>43522</v>
      </c>
      <c r="C238" s="206"/>
      <c r="D238" s="400" t="s">
        <v>141</v>
      </c>
      <c r="E238" s="207" t="s">
        <v>623</v>
      </c>
      <c r="F238" s="207">
        <v>337.25</v>
      </c>
      <c r="G238" s="207"/>
      <c r="H238" s="207">
        <v>398.5</v>
      </c>
      <c r="I238" s="231">
        <v>411</v>
      </c>
      <c r="J238" s="140" t="s">
        <v>3491</v>
      </c>
      <c r="K238" s="127">
        <f t="shared" si="83"/>
        <v>61.25</v>
      </c>
      <c r="L238" s="128">
        <f t="shared" si="84"/>
        <v>0.1816160118606375</v>
      </c>
      <c r="M238" s="129" t="s">
        <v>599</v>
      </c>
      <c r="N238" s="361">
        <v>43760</v>
      </c>
      <c r="O238" s="57"/>
      <c r="P238" s="16"/>
      <c r="Q238" s="16"/>
      <c r="R238" s="93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8">
        <v>126</v>
      </c>
      <c r="B239" s="163">
        <v>43559</v>
      </c>
      <c r="C239" s="163"/>
      <c r="D239" s="164" t="s">
        <v>410</v>
      </c>
      <c r="E239" s="165" t="s">
        <v>623</v>
      </c>
      <c r="F239" s="165">
        <v>130</v>
      </c>
      <c r="G239" s="165"/>
      <c r="H239" s="165">
        <v>65</v>
      </c>
      <c r="I239" s="185">
        <v>158</v>
      </c>
      <c r="J239" s="137" t="s">
        <v>750</v>
      </c>
      <c r="K239" s="133">
        <f t="shared" si="83"/>
        <v>-65</v>
      </c>
      <c r="L239" s="134">
        <f t="shared" si="84"/>
        <v>-0.5</v>
      </c>
      <c r="M239" s="135" t="s">
        <v>663</v>
      </c>
      <c r="N239" s="136">
        <v>43726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9">
        <v>127</v>
      </c>
      <c r="B240" s="186">
        <v>43017</v>
      </c>
      <c r="C240" s="186"/>
      <c r="D240" s="187" t="s">
        <v>169</v>
      </c>
      <c r="E240" s="188" t="s">
        <v>623</v>
      </c>
      <c r="F240" s="189">
        <v>141.5</v>
      </c>
      <c r="G240" s="190"/>
      <c r="H240" s="190">
        <v>183.5</v>
      </c>
      <c r="I240" s="190">
        <v>210</v>
      </c>
      <c r="J240" s="217" t="s">
        <v>3440</v>
      </c>
      <c r="K240" s="218">
        <f t="shared" si="83"/>
        <v>42</v>
      </c>
      <c r="L240" s="219">
        <f t="shared" si="84"/>
        <v>0.29681978798586572</v>
      </c>
      <c r="M240" s="189" t="s">
        <v>599</v>
      </c>
      <c r="N240" s="220">
        <v>43042</v>
      </c>
      <c r="O240" s="57"/>
      <c r="P240" s="16"/>
      <c r="Q240" s="16"/>
      <c r="R240" s="93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128</v>
      </c>
      <c r="B241" s="163">
        <v>43074</v>
      </c>
      <c r="C241" s="163"/>
      <c r="D241" s="164" t="s">
        <v>303</v>
      </c>
      <c r="E241" s="165" t="s">
        <v>623</v>
      </c>
      <c r="F241" s="166">
        <v>172</v>
      </c>
      <c r="G241" s="165"/>
      <c r="H241" s="165">
        <v>155.25</v>
      </c>
      <c r="I241" s="185">
        <v>230</v>
      </c>
      <c r="J241" s="383" t="s">
        <v>3400</v>
      </c>
      <c r="K241" s="133">
        <f t="shared" ref="K241" si="85">H241-F241</f>
        <v>-16.75</v>
      </c>
      <c r="L241" s="134">
        <f t="shared" ref="L241" si="86">K241/F241</f>
        <v>-9.7383720930232565E-2</v>
      </c>
      <c r="M241" s="135" t="s">
        <v>663</v>
      </c>
      <c r="N241" s="136">
        <v>43787</v>
      </c>
      <c r="O241" s="57"/>
      <c r="P241" s="16"/>
      <c r="Q241" s="16"/>
      <c r="R241" s="17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9">
        <v>129</v>
      </c>
      <c r="B242" s="186">
        <v>43398</v>
      </c>
      <c r="C242" s="186"/>
      <c r="D242" s="187" t="s">
        <v>104</v>
      </c>
      <c r="E242" s="188" t="s">
        <v>623</v>
      </c>
      <c r="F242" s="190">
        <v>698.5</v>
      </c>
      <c r="G242" s="190"/>
      <c r="H242" s="190">
        <v>850</v>
      </c>
      <c r="I242" s="190">
        <v>890</v>
      </c>
      <c r="J242" s="221" t="s">
        <v>3488</v>
      </c>
      <c r="K242" s="218">
        <f t="shared" si="83"/>
        <v>151.5</v>
      </c>
      <c r="L242" s="219">
        <f t="shared" si="84"/>
        <v>0.21689334287759485</v>
      </c>
      <c r="M242" s="189" t="s">
        <v>599</v>
      </c>
      <c r="N242" s="220">
        <v>43453</v>
      </c>
      <c r="O242" s="57"/>
      <c r="P242" s="16"/>
      <c r="Q242" s="16"/>
      <c r="R242" s="17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130</v>
      </c>
      <c r="B243" s="158">
        <v>42877</v>
      </c>
      <c r="C243" s="158"/>
      <c r="D243" s="159" t="s">
        <v>383</v>
      </c>
      <c r="E243" s="160" t="s">
        <v>623</v>
      </c>
      <c r="F243" s="161">
        <v>127.6</v>
      </c>
      <c r="G243" s="162"/>
      <c r="H243" s="162">
        <v>138</v>
      </c>
      <c r="I243" s="162">
        <v>190</v>
      </c>
      <c r="J243" s="384" t="s">
        <v>3404</v>
      </c>
      <c r="K243" s="182">
        <f t="shared" si="83"/>
        <v>10.400000000000006</v>
      </c>
      <c r="L243" s="183">
        <f t="shared" si="84"/>
        <v>8.1504702194357417E-2</v>
      </c>
      <c r="M243" s="161" t="s">
        <v>599</v>
      </c>
      <c r="N243" s="184">
        <v>43774</v>
      </c>
      <c r="O243" s="57"/>
      <c r="P243" s="16"/>
      <c r="Q243" s="16"/>
      <c r="R243" s="93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131</v>
      </c>
      <c r="B244" s="194">
        <v>43158</v>
      </c>
      <c r="C244" s="194"/>
      <c r="D244" s="191" t="s">
        <v>754</v>
      </c>
      <c r="E244" s="195" t="s">
        <v>623</v>
      </c>
      <c r="F244" s="196">
        <v>317</v>
      </c>
      <c r="G244" s="195"/>
      <c r="H244" s="195"/>
      <c r="I244" s="224">
        <v>398</v>
      </c>
      <c r="J244" s="237" t="s">
        <v>601</v>
      </c>
      <c r="K244" s="193"/>
      <c r="L244" s="192"/>
      <c r="M244" s="223" t="s">
        <v>601</v>
      </c>
      <c r="N244" s="222"/>
      <c r="O244" s="57"/>
      <c r="P244" s="16"/>
      <c r="Q244" s="16"/>
      <c r="R244" s="341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8">
        <v>132</v>
      </c>
      <c r="B245" s="163">
        <v>43164</v>
      </c>
      <c r="C245" s="163"/>
      <c r="D245" s="164" t="s">
        <v>135</v>
      </c>
      <c r="E245" s="165" t="s">
        <v>623</v>
      </c>
      <c r="F245" s="166">
        <f>510-14.4</f>
        <v>495.6</v>
      </c>
      <c r="G245" s="165"/>
      <c r="H245" s="165">
        <v>350</v>
      </c>
      <c r="I245" s="185">
        <v>672</v>
      </c>
      <c r="J245" s="383" t="s">
        <v>3461</v>
      </c>
      <c r="K245" s="133">
        <f t="shared" ref="K245" si="87">H245-F245</f>
        <v>-145.60000000000002</v>
      </c>
      <c r="L245" s="134">
        <f t="shared" ref="L245" si="88">K245/F245</f>
        <v>-0.29378531073446329</v>
      </c>
      <c r="M245" s="135" t="s">
        <v>663</v>
      </c>
      <c r="N245" s="136">
        <v>43887</v>
      </c>
      <c r="O245" s="57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8">
        <v>133</v>
      </c>
      <c r="B246" s="163">
        <v>43237</v>
      </c>
      <c r="C246" s="163"/>
      <c r="D246" s="164" t="s">
        <v>489</v>
      </c>
      <c r="E246" s="165" t="s">
        <v>623</v>
      </c>
      <c r="F246" s="166">
        <v>230.3</v>
      </c>
      <c r="G246" s="165"/>
      <c r="H246" s="165">
        <v>102.5</v>
      </c>
      <c r="I246" s="185">
        <v>348</v>
      </c>
      <c r="J246" s="383" t="s">
        <v>3482</v>
      </c>
      <c r="K246" s="133">
        <f t="shared" ref="K246" si="89">H246-F246</f>
        <v>-127.80000000000001</v>
      </c>
      <c r="L246" s="134">
        <f t="shared" ref="L246" si="90">K246/F246</f>
        <v>-0.55492835432045162</v>
      </c>
      <c r="M246" s="135" t="s">
        <v>663</v>
      </c>
      <c r="N246" s="136">
        <v>43896</v>
      </c>
      <c r="O246" s="57"/>
      <c r="P246" s="16"/>
      <c r="Q246" s="16"/>
      <c r="R246" s="343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4">
        <v>134</v>
      </c>
      <c r="B247" s="197">
        <v>43258</v>
      </c>
      <c r="C247" s="197"/>
      <c r="D247" s="200" t="s">
        <v>449</v>
      </c>
      <c r="E247" s="198" t="s">
        <v>623</v>
      </c>
      <c r="F247" s="196">
        <f>342.5-5.1</f>
        <v>337.4</v>
      </c>
      <c r="G247" s="198"/>
      <c r="H247" s="198"/>
      <c r="I247" s="225">
        <v>439</v>
      </c>
      <c r="J247" s="237" t="s">
        <v>601</v>
      </c>
      <c r="K247" s="227"/>
      <c r="L247" s="228"/>
      <c r="M247" s="226" t="s">
        <v>601</v>
      </c>
      <c r="N247" s="229"/>
      <c r="O247" s="57"/>
      <c r="P247" s="16"/>
      <c r="Q247" s="16"/>
      <c r="R247" s="341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4">
        <v>135</v>
      </c>
      <c r="B248" s="197">
        <v>43285</v>
      </c>
      <c r="C248" s="197"/>
      <c r="D248" s="201" t="s">
        <v>49</v>
      </c>
      <c r="E248" s="198" t="s">
        <v>623</v>
      </c>
      <c r="F248" s="196">
        <f>127.5-5.53</f>
        <v>121.97</v>
      </c>
      <c r="G248" s="198"/>
      <c r="H248" s="198"/>
      <c r="I248" s="225">
        <v>170</v>
      </c>
      <c r="J248" s="237" t="s">
        <v>601</v>
      </c>
      <c r="K248" s="227"/>
      <c r="L248" s="228"/>
      <c r="M248" s="226" t="s">
        <v>601</v>
      </c>
      <c r="N248" s="229"/>
      <c r="O248" s="57"/>
      <c r="P248" s="16"/>
      <c r="Q248" s="16"/>
      <c r="R248" s="17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136</v>
      </c>
      <c r="B249" s="163">
        <v>43294</v>
      </c>
      <c r="C249" s="163"/>
      <c r="D249" s="164" t="s">
        <v>243</v>
      </c>
      <c r="E249" s="165" t="s">
        <v>623</v>
      </c>
      <c r="F249" s="166">
        <v>46.5</v>
      </c>
      <c r="G249" s="165"/>
      <c r="H249" s="165">
        <v>17</v>
      </c>
      <c r="I249" s="185">
        <v>59</v>
      </c>
      <c r="J249" s="383" t="s">
        <v>3460</v>
      </c>
      <c r="K249" s="133">
        <f t="shared" ref="K249" si="91">H249-F249</f>
        <v>-29.5</v>
      </c>
      <c r="L249" s="134">
        <f t="shared" ref="L249" si="92">K249/F249</f>
        <v>-0.63440860215053763</v>
      </c>
      <c r="M249" s="135" t="s">
        <v>663</v>
      </c>
      <c r="N249" s="136">
        <v>43887</v>
      </c>
      <c r="O249" s="57"/>
      <c r="P249" s="16"/>
      <c r="Q249" s="16"/>
      <c r="R249" s="17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0">
        <v>137</v>
      </c>
      <c r="B250" s="194">
        <v>43396</v>
      </c>
      <c r="C250" s="194"/>
      <c r="D250" s="201" t="s">
        <v>425</v>
      </c>
      <c r="E250" s="198" t="s">
        <v>623</v>
      </c>
      <c r="F250" s="199">
        <v>156.5</v>
      </c>
      <c r="G250" s="198"/>
      <c r="H250" s="198"/>
      <c r="I250" s="225">
        <v>191</v>
      </c>
      <c r="J250" s="237" t="s">
        <v>601</v>
      </c>
      <c r="K250" s="227"/>
      <c r="L250" s="228"/>
      <c r="M250" s="226" t="s">
        <v>601</v>
      </c>
      <c r="N250" s="229"/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0">
        <v>138</v>
      </c>
      <c r="B251" s="194">
        <v>43439</v>
      </c>
      <c r="C251" s="194"/>
      <c r="D251" s="201" t="s">
        <v>330</v>
      </c>
      <c r="E251" s="198" t="s">
        <v>623</v>
      </c>
      <c r="F251" s="199">
        <v>259.5</v>
      </c>
      <c r="G251" s="198"/>
      <c r="H251" s="198"/>
      <c r="I251" s="225">
        <v>321</v>
      </c>
      <c r="J251" s="237" t="s">
        <v>601</v>
      </c>
      <c r="K251" s="227"/>
      <c r="L251" s="228"/>
      <c r="M251" s="226" t="s">
        <v>601</v>
      </c>
      <c r="N251" s="229"/>
      <c r="O251" s="16"/>
      <c r="P251" s="16"/>
      <c r="Q251" s="16"/>
      <c r="R251" s="17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139</v>
      </c>
      <c r="B252" s="163">
        <v>43439</v>
      </c>
      <c r="C252" s="163"/>
      <c r="D252" s="164" t="s">
        <v>775</v>
      </c>
      <c r="E252" s="165" t="s">
        <v>623</v>
      </c>
      <c r="F252" s="165">
        <v>715</v>
      </c>
      <c r="G252" s="165"/>
      <c r="H252" s="165">
        <v>445</v>
      </c>
      <c r="I252" s="185">
        <v>840</v>
      </c>
      <c r="J252" s="137" t="s">
        <v>2994</v>
      </c>
      <c r="K252" s="133">
        <f t="shared" ref="K252:K255" si="93">H252-F252</f>
        <v>-270</v>
      </c>
      <c r="L252" s="134">
        <f t="shared" ref="L252:L255" si="94">K252/F252</f>
        <v>-0.3776223776223776</v>
      </c>
      <c r="M252" s="135" t="s">
        <v>663</v>
      </c>
      <c r="N252" s="136">
        <v>43800</v>
      </c>
      <c r="O252" s="57"/>
      <c r="P252" s="16"/>
      <c r="Q252" s="16"/>
      <c r="R252" s="17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140</v>
      </c>
      <c r="B253" s="206">
        <v>43469</v>
      </c>
      <c r="C253" s="206"/>
      <c r="D253" s="154" t="s">
        <v>145</v>
      </c>
      <c r="E253" s="207" t="s">
        <v>623</v>
      </c>
      <c r="F253" s="207">
        <v>875</v>
      </c>
      <c r="G253" s="207"/>
      <c r="H253" s="207">
        <v>1165</v>
      </c>
      <c r="I253" s="231">
        <v>1185</v>
      </c>
      <c r="J253" s="140" t="s">
        <v>3489</v>
      </c>
      <c r="K253" s="127">
        <f t="shared" si="93"/>
        <v>290</v>
      </c>
      <c r="L253" s="128">
        <f t="shared" si="94"/>
        <v>0.33142857142857141</v>
      </c>
      <c r="M253" s="129" t="s">
        <v>599</v>
      </c>
      <c r="N253" s="361">
        <v>43847</v>
      </c>
      <c r="O253" s="57"/>
      <c r="P253" s="16"/>
      <c r="Q253" s="16"/>
      <c r="R253" s="343" t="s">
        <v>751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141</v>
      </c>
      <c r="B254" s="206">
        <v>43559</v>
      </c>
      <c r="C254" s="206"/>
      <c r="D254" s="400" t="s">
        <v>345</v>
      </c>
      <c r="E254" s="207" t="s">
        <v>623</v>
      </c>
      <c r="F254" s="207">
        <f>387-14.63</f>
        <v>372.37</v>
      </c>
      <c r="G254" s="207"/>
      <c r="H254" s="207">
        <v>490</v>
      </c>
      <c r="I254" s="231">
        <v>490</v>
      </c>
      <c r="J254" s="140" t="s">
        <v>682</v>
      </c>
      <c r="K254" s="127">
        <f t="shared" si="93"/>
        <v>117.63</v>
      </c>
      <c r="L254" s="128">
        <f t="shared" si="94"/>
        <v>0.31589548030185027</v>
      </c>
      <c r="M254" s="129" t="s">
        <v>599</v>
      </c>
      <c r="N254" s="361">
        <v>43850</v>
      </c>
      <c r="O254" s="57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8">
        <v>142</v>
      </c>
      <c r="B255" s="163">
        <v>43578</v>
      </c>
      <c r="C255" s="163"/>
      <c r="D255" s="164" t="s">
        <v>776</v>
      </c>
      <c r="E255" s="165" t="s">
        <v>600</v>
      </c>
      <c r="F255" s="165">
        <v>220</v>
      </c>
      <c r="G255" s="165"/>
      <c r="H255" s="165">
        <v>127.5</v>
      </c>
      <c r="I255" s="185">
        <v>284</v>
      </c>
      <c r="J255" s="383" t="s">
        <v>3483</v>
      </c>
      <c r="K255" s="133">
        <f t="shared" si="93"/>
        <v>-92.5</v>
      </c>
      <c r="L255" s="134">
        <f t="shared" si="94"/>
        <v>-0.42045454545454547</v>
      </c>
      <c r="M255" s="135" t="s">
        <v>663</v>
      </c>
      <c r="N255" s="136">
        <v>43896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143</v>
      </c>
      <c r="B256" s="206">
        <v>43622</v>
      </c>
      <c r="C256" s="206"/>
      <c r="D256" s="400" t="s">
        <v>496</v>
      </c>
      <c r="E256" s="207" t="s">
        <v>600</v>
      </c>
      <c r="F256" s="207">
        <v>332.8</v>
      </c>
      <c r="G256" s="207"/>
      <c r="H256" s="207">
        <v>405</v>
      </c>
      <c r="I256" s="231">
        <v>419</v>
      </c>
      <c r="J256" s="140" t="s">
        <v>3490</v>
      </c>
      <c r="K256" s="127">
        <f t="shared" ref="K256" si="95">H256-F256</f>
        <v>72.199999999999989</v>
      </c>
      <c r="L256" s="128">
        <f t="shared" ref="L256" si="96">K256/F256</f>
        <v>0.21694711538461534</v>
      </c>
      <c r="M256" s="129" t="s">
        <v>599</v>
      </c>
      <c r="N256" s="361">
        <v>43860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3">
        <v>144</v>
      </c>
      <c r="B257" s="142">
        <v>43641</v>
      </c>
      <c r="C257" s="142"/>
      <c r="D257" s="143" t="s">
        <v>139</v>
      </c>
      <c r="E257" s="144" t="s">
        <v>623</v>
      </c>
      <c r="F257" s="145">
        <v>386</v>
      </c>
      <c r="G257" s="146"/>
      <c r="H257" s="146">
        <v>395</v>
      </c>
      <c r="I257" s="146">
        <v>452</v>
      </c>
      <c r="J257" s="169" t="s">
        <v>3405</v>
      </c>
      <c r="K257" s="170">
        <f t="shared" ref="K257" si="97">H257-F257</f>
        <v>9</v>
      </c>
      <c r="L257" s="171">
        <f t="shared" ref="L257" si="98">K257/F257</f>
        <v>2.3316062176165803E-2</v>
      </c>
      <c r="M257" s="172" t="s">
        <v>708</v>
      </c>
      <c r="N257" s="173">
        <v>43868</v>
      </c>
      <c r="O257" s="16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145</v>
      </c>
      <c r="B258" s="194">
        <v>43707</v>
      </c>
      <c r="C258" s="194"/>
      <c r="D258" s="201" t="s">
        <v>260</v>
      </c>
      <c r="E258" s="198" t="s">
        <v>623</v>
      </c>
      <c r="F258" s="198" t="s">
        <v>755</v>
      </c>
      <c r="G258" s="198"/>
      <c r="H258" s="198"/>
      <c r="I258" s="225">
        <v>190</v>
      </c>
      <c r="J258" s="237" t="s">
        <v>601</v>
      </c>
      <c r="K258" s="227"/>
      <c r="L258" s="228"/>
      <c r="M258" s="357" t="s">
        <v>601</v>
      </c>
      <c r="N258" s="229"/>
      <c r="O258" s="16"/>
      <c r="P258" s="16"/>
      <c r="Q258" s="16"/>
      <c r="R258" s="343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146</v>
      </c>
      <c r="B259" s="206">
        <v>43731</v>
      </c>
      <c r="C259" s="206"/>
      <c r="D259" s="154" t="s">
        <v>440</v>
      </c>
      <c r="E259" s="207" t="s">
        <v>623</v>
      </c>
      <c r="F259" s="207">
        <v>235</v>
      </c>
      <c r="G259" s="207"/>
      <c r="H259" s="207">
        <v>295</v>
      </c>
      <c r="I259" s="231">
        <v>296</v>
      </c>
      <c r="J259" s="140" t="s">
        <v>3147</v>
      </c>
      <c r="K259" s="127">
        <f t="shared" ref="K259" si="99">H259-F259</f>
        <v>60</v>
      </c>
      <c r="L259" s="128">
        <f t="shared" ref="L259" si="100">K259/F259</f>
        <v>0.25531914893617019</v>
      </c>
      <c r="M259" s="129" t="s">
        <v>599</v>
      </c>
      <c r="N259" s="361">
        <v>43844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147</v>
      </c>
      <c r="B260" s="206">
        <v>43752</v>
      </c>
      <c r="C260" s="206"/>
      <c r="D260" s="154" t="s">
        <v>2977</v>
      </c>
      <c r="E260" s="207" t="s">
        <v>623</v>
      </c>
      <c r="F260" s="207">
        <v>277.5</v>
      </c>
      <c r="G260" s="207"/>
      <c r="H260" s="207">
        <v>333</v>
      </c>
      <c r="I260" s="231">
        <v>333</v>
      </c>
      <c r="J260" s="140" t="s">
        <v>3148</v>
      </c>
      <c r="K260" s="127">
        <f t="shared" ref="K260" si="101">H260-F260</f>
        <v>55.5</v>
      </c>
      <c r="L260" s="128">
        <f t="shared" ref="L260" si="102">K260/F260</f>
        <v>0.2</v>
      </c>
      <c r="M260" s="129" t="s">
        <v>599</v>
      </c>
      <c r="N260" s="361">
        <v>43846</v>
      </c>
      <c r="O260" s="57"/>
      <c r="P260" s="16"/>
      <c r="Q260" s="16"/>
      <c r="R260" s="343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148</v>
      </c>
      <c r="B261" s="206">
        <v>43752</v>
      </c>
      <c r="C261" s="206"/>
      <c r="D261" s="154" t="s">
        <v>2976</v>
      </c>
      <c r="E261" s="207" t="s">
        <v>623</v>
      </c>
      <c r="F261" s="207">
        <v>930</v>
      </c>
      <c r="G261" s="207"/>
      <c r="H261" s="207">
        <v>1165</v>
      </c>
      <c r="I261" s="231">
        <v>1200</v>
      </c>
      <c r="J261" s="140" t="s">
        <v>3150</v>
      </c>
      <c r="K261" s="127">
        <f t="shared" ref="K261" si="103">H261-F261</f>
        <v>235</v>
      </c>
      <c r="L261" s="128">
        <f t="shared" ref="L261" si="104">K261/F261</f>
        <v>0.25268817204301075</v>
      </c>
      <c r="M261" s="129" t="s">
        <v>599</v>
      </c>
      <c r="N261" s="361">
        <v>43847</v>
      </c>
      <c r="O261" s="57"/>
      <c r="P261" s="16"/>
      <c r="Q261" s="16"/>
      <c r="R261" s="34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0">
        <v>149</v>
      </c>
      <c r="B262" s="346">
        <v>43753</v>
      </c>
      <c r="C262" s="211"/>
      <c r="D262" s="372" t="s">
        <v>2975</v>
      </c>
      <c r="E262" s="349" t="s">
        <v>623</v>
      </c>
      <c r="F262" s="352">
        <v>111</v>
      </c>
      <c r="G262" s="349"/>
      <c r="H262" s="349"/>
      <c r="I262" s="355">
        <v>141</v>
      </c>
      <c r="J262" s="237" t="s">
        <v>601</v>
      </c>
      <c r="K262" s="237"/>
      <c r="L262" s="122"/>
      <c r="M262" s="360" t="s">
        <v>601</v>
      </c>
      <c r="N262" s="239"/>
      <c r="O262" s="16"/>
      <c r="P262" s="16"/>
      <c r="Q262" s="16"/>
      <c r="R262" s="343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150</v>
      </c>
      <c r="B263" s="206">
        <v>43753</v>
      </c>
      <c r="C263" s="206"/>
      <c r="D263" s="154" t="s">
        <v>2974</v>
      </c>
      <c r="E263" s="207" t="s">
        <v>623</v>
      </c>
      <c r="F263" s="208">
        <v>296</v>
      </c>
      <c r="G263" s="207"/>
      <c r="H263" s="207">
        <v>370</v>
      </c>
      <c r="I263" s="231">
        <v>370</v>
      </c>
      <c r="J263" s="140" t="s">
        <v>682</v>
      </c>
      <c r="K263" s="127">
        <f t="shared" ref="K263" si="105">H263-F263</f>
        <v>74</v>
      </c>
      <c r="L263" s="128">
        <f t="shared" ref="L263" si="106">K263/F263</f>
        <v>0.25</v>
      </c>
      <c r="M263" s="129" t="s">
        <v>599</v>
      </c>
      <c r="N263" s="361">
        <v>43853</v>
      </c>
      <c r="O263" s="57"/>
      <c r="P263" s="16"/>
      <c r="Q263" s="16"/>
      <c r="R263" s="34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151</v>
      </c>
      <c r="B264" s="210">
        <v>43754</v>
      </c>
      <c r="C264" s="210"/>
      <c r="D264" s="191" t="s">
        <v>2973</v>
      </c>
      <c r="E264" s="348" t="s">
        <v>623</v>
      </c>
      <c r="F264" s="351" t="s">
        <v>2939</v>
      </c>
      <c r="G264" s="348"/>
      <c r="H264" s="348"/>
      <c r="I264" s="354">
        <v>344</v>
      </c>
      <c r="J264" s="237" t="s">
        <v>601</v>
      </c>
      <c r="K264" s="240"/>
      <c r="L264" s="359"/>
      <c r="M264" s="342" t="s">
        <v>601</v>
      </c>
      <c r="N264" s="362"/>
      <c r="O264" s="16"/>
      <c r="P264" s="16"/>
      <c r="Q264" s="16"/>
      <c r="R264" s="343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5">
        <v>152</v>
      </c>
      <c r="B265" s="211">
        <v>43832</v>
      </c>
      <c r="C265" s="211"/>
      <c r="D265" s="215" t="s">
        <v>2253</v>
      </c>
      <c r="E265" s="212" t="s">
        <v>623</v>
      </c>
      <c r="F265" s="213" t="s">
        <v>3135</v>
      </c>
      <c r="G265" s="212"/>
      <c r="H265" s="212"/>
      <c r="I265" s="236">
        <v>590</v>
      </c>
      <c r="J265" s="237" t="s">
        <v>601</v>
      </c>
      <c r="K265" s="237"/>
      <c r="L265" s="122"/>
      <c r="M265" s="342" t="s">
        <v>601</v>
      </c>
      <c r="N265" s="239"/>
      <c r="O265" s="16"/>
      <c r="P265" s="16"/>
      <c r="Q265" s="16"/>
      <c r="R265" s="343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153</v>
      </c>
      <c r="B266" s="206">
        <v>43966</v>
      </c>
      <c r="C266" s="206"/>
      <c r="D266" s="154" t="s">
        <v>65</v>
      </c>
      <c r="E266" s="207" t="s">
        <v>623</v>
      </c>
      <c r="F266" s="208">
        <v>67.5</v>
      </c>
      <c r="G266" s="207"/>
      <c r="H266" s="207">
        <v>86</v>
      </c>
      <c r="I266" s="231">
        <v>86</v>
      </c>
      <c r="J266" s="140" t="s">
        <v>3628</v>
      </c>
      <c r="K266" s="127">
        <f t="shared" ref="K266" si="107">H266-F266</f>
        <v>18.5</v>
      </c>
      <c r="L266" s="128">
        <f t="shared" ref="L266" si="108">K266/F266</f>
        <v>0.27407407407407408</v>
      </c>
      <c r="M266" s="129" t="s">
        <v>599</v>
      </c>
      <c r="N266" s="361">
        <v>44008</v>
      </c>
      <c r="O266" s="57"/>
      <c r="P266" s="16"/>
      <c r="Q266" s="16"/>
      <c r="R266" s="343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9">
        <v>154</v>
      </c>
      <c r="B267" s="211">
        <v>44035</v>
      </c>
      <c r="C267" s="211"/>
      <c r="D267" s="215" t="s">
        <v>495</v>
      </c>
      <c r="E267" s="212" t="s">
        <v>623</v>
      </c>
      <c r="F267" s="213" t="s">
        <v>3631</v>
      </c>
      <c r="G267" s="212"/>
      <c r="H267" s="212"/>
      <c r="I267" s="236">
        <v>296</v>
      </c>
      <c r="J267" s="237" t="s">
        <v>601</v>
      </c>
      <c r="K267" s="237"/>
      <c r="L267" s="122"/>
      <c r="M267" s="238"/>
      <c r="N267" s="239"/>
      <c r="O267" s="16"/>
      <c r="P267" s="16"/>
      <c r="Q267" s="16"/>
      <c r="R267" s="343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9">
        <v>155</v>
      </c>
      <c r="B268" s="211">
        <v>44092</v>
      </c>
      <c r="C268" s="211"/>
      <c r="D268" s="215" t="s">
        <v>416</v>
      </c>
      <c r="E268" s="212" t="s">
        <v>623</v>
      </c>
      <c r="F268" s="213" t="s">
        <v>3636</v>
      </c>
      <c r="G268" s="212"/>
      <c r="H268" s="212"/>
      <c r="I268" s="236">
        <v>248</v>
      </c>
      <c r="J268" s="237" t="s">
        <v>601</v>
      </c>
      <c r="K268" s="237"/>
      <c r="L268" s="122"/>
      <c r="M268" s="238"/>
      <c r="N268" s="239"/>
      <c r="O268" s="16"/>
      <c r="P268" s="16"/>
      <c r="Q268" s="16"/>
      <c r="R268" s="343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156</v>
      </c>
      <c r="B269" s="186">
        <v>44140</v>
      </c>
      <c r="C269" s="186"/>
      <c r="D269" s="187" t="s">
        <v>416</v>
      </c>
      <c r="E269" s="188" t="s">
        <v>623</v>
      </c>
      <c r="F269" s="190">
        <v>182.5</v>
      </c>
      <c r="G269" s="190"/>
      <c r="H269" s="190">
        <v>221</v>
      </c>
      <c r="I269" s="190">
        <v>248</v>
      </c>
      <c r="J269" s="508" t="s">
        <v>3661</v>
      </c>
      <c r="K269" s="218">
        <f t="shared" ref="K269" si="109">H269-F269</f>
        <v>38.5</v>
      </c>
      <c r="L269" s="219">
        <f t="shared" ref="L269" si="110">K269/F269</f>
        <v>0.21095890410958903</v>
      </c>
      <c r="M269" s="189" t="s">
        <v>599</v>
      </c>
      <c r="N269" s="220">
        <v>44167</v>
      </c>
      <c r="O269" s="16"/>
      <c r="P269" s="16"/>
      <c r="Q269" s="16"/>
      <c r="R269" s="343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9">
        <v>157</v>
      </c>
      <c r="B270" s="211">
        <v>44140</v>
      </c>
      <c r="C270" s="211"/>
      <c r="D270" s="215" t="s">
        <v>330</v>
      </c>
      <c r="E270" s="212" t="s">
        <v>623</v>
      </c>
      <c r="F270" s="213" t="s">
        <v>3637</v>
      </c>
      <c r="G270" s="212"/>
      <c r="H270" s="212"/>
      <c r="I270" s="236">
        <v>320</v>
      </c>
      <c r="J270" s="237" t="s">
        <v>601</v>
      </c>
      <c r="K270" s="237"/>
      <c r="L270" s="122"/>
      <c r="M270" s="238"/>
      <c r="N270" s="239"/>
      <c r="O270" s="16"/>
      <c r="P270" s="16"/>
      <c r="Q270" s="16"/>
      <c r="R270" s="343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9">
        <v>158</v>
      </c>
      <c r="B271" s="211">
        <v>44140</v>
      </c>
      <c r="C271" s="211"/>
      <c r="D271" s="215" t="s">
        <v>491</v>
      </c>
      <c r="E271" s="212" t="s">
        <v>623</v>
      </c>
      <c r="F271" s="213" t="s">
        <v>3638</v>
      </c>
      <c r="G271" s="212"/>
      <c r="H271" s="212"/>
      <c r="I271" s="236">
        <v>1093</v>
      </c>
      <c r="J271" s="237" t="s">
        <v>601</v>
      </c>
      <c r="K271" s="237"/>
      <c r="L271" s="122"/>
      <c r="M271" s="238"/>
      <c r="N271" s="239"/>
      <c r="O271" s="16"/>
      <c r="P271" s="16"/>
      <c r="Q271" s="16"/>
      <c r="R271" s="343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9">
        <v>159</v>
      </c>
      <c r="B272" s="211">
        <v>44140</v>
      </c>
      <c r="C272" s="211"/>
      <c r="D272" s="215" t="s">
        <v>345</v>
      </c>
      <c r="E272" s="212" t="s">
        <v>623</v>
      </c>
      <c r="F272" s="213" t="s">
        <v>3639</v>
      </c>
      <c r="G272" s="212"/>
      <c r="H272" s="212"/>
      <c r="I272" s="236">
        <v>406</v>
      </c>
      <c r="J272" s="237" t="s">
        <v>601</v>
      </c>
      <c r="K272" s="237"/>
      <c r="L272" s="122"/>
      <c r="M272" s="238"/>
      <c r="N272" s="239"/>
      <c r="O272" s="16"/>
      <c r="P272" s="16"/>
      <c r="Q272" s="16"/>
      <c r="R272" s="343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9">
        <v>160</v>
      </c>
      <c r="B273" s="211">
        <v>44141</v>
      </c>
      <c r="C273" s="211"/>
      <c r="D273" s="215" t="s">
        <v>495</v>
      </c>
      <c r="E273" s="212" t="s">
        <v>623</v>
      </c>
      <c r="F273" s="213" t="s">
        <v>3640</v>
      </c>
      <c r="G273" s="212"/>
      <c r="H273" s="212"/>
      <c r="I273" s="236">
        <v>290</v>
      </c>
      <c r="J273" s="237" t="s">
        <v>601</v>
      </c>
      <c r="K273" s="237"/>
      <c r="L273" s="122"/>
      <c r="M273" s="238"/>
      <c r="N273" s="239"/>
      <c r="O273" s="16"/>
      <c r="P273" s="16"/>
      <c r="Q273" s="16"/>
      <c r="R273" s="343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9"/>
      <c r="B274" s="211"/>
      <c r="C274" s="211"/>
      <c r="D274" s="215"/>
      <c r="E274" s="212"/>
      <c r="F274" s="213"/>
      <c r="G274" s="212"/>
      <c r="H274" s="212"/>
      <c r="I274" s="236"/>
      <c r="J274" s="237"/>
      <c r="K274" s="237"/>
      <c r="L274" s="122"/>
      <c r="M274" s="238"/>
      <c r="N274" s="239"/>
      <c r="O274" s="16"/>
      <c r="P274" s="16"/>
      <c r="Q274" s="16"/>
      <c r="R274" s="343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9"/>
      <c r="B275" s="211"/>
      <c r="C275" s="211"/>
      <c r="D275" s="215"/>
      <c r="E275" s="212"/>
      <c r="F275" s="213"/>
      <c r="G275" s="212"/>
      <c r="H275" s="212"/>
      <c r="I275" s="236"/>
      <c r="J275" s="237"/>
      <c r="K275" s="237"/>
      <c r="L275" s="122"/>
      <c r="M275" s="238"/>
      <c r="N275" s="239"/>
      <c r="O275" s="16"/>
      <c r="P275" s="16"/>
      <c r="R275" s="343"/>
    </row>
    <row r="276" spans="1:26">
      <c r="A276" s="209"/>
      <c r="B276" s="211"/>
      <c r="C276" s="211"/>
      <c r="D276" s="215"/>
      <c r="E276" s="212"/>
      <c r="F276" s="213"/>
      <c r="G276" s="212"/>
      <c r="H276" s="212"/>
      <c r="I276" s="236"/>
      <c r="J276" s="237"/>
      <c r="K276" s="237"/>
      <c r="L276" s="122"/>
      <c r="M276" s="238"/>
      <c r="N276" s="239"/>
      <c r="O276" s="16"/>
      <c r="R276" s="241"/>
    </row>
    <row r="277" spans="1:26">
      <c r="A277" s="209"/>
      <c r="B277" s="211"/>
      <c r="C277" s="211"/>
      <c r="D277" s="215"/>
      <c r="E277" s="212"/>
      <c r="F277" s="213"/>
      <c r="G277" s="212"/>
      <c r="H277" s="212"/>
      <c r="I277" s="236"/>
      <c r="J277" s="237"/>
      <c r="K277" s="237"/>
      <c r="L277" s="122"/>
      <c r="M277" s="238"/>
      <c r="N277" s="239"/>
      <c r="O277" s="16"/>
      <c r="R277" s="241"/>
    </row>
    <row r="278" spans="1:26">
      <c r="A278" s="209"/>
      <c r="B278" s="211"/>
      <c r="C278" s="211"/>
      <c r="D278" s="215"/>
      <c r="E278" s="212"/>
      <c r="F278" s="213"/>
      <c r="G278" s="212"/>
      <c r="H278" s="212"/>
      <c r="I278" s="236"/>
      <c r="J278" s="237"/>
      <c r="K278" s="237"/>
      <c r="L278" s="122"/>
      <c r="M278" s="238"/>
      <c r="N278" s="239"/>
      <c r="O278" s="16"/>
      <c r="R278" s="241"/>
    </row>
    <row r="279" spans="1:26">
      <c r="A279" s="209"/>
      <c r="B279" s="199" t="s">
        <v>2980</v>
      </c>
      <c r="O279" s="16"/>
      <c r="R279" s="241"/>
    </row>
    <row r="280" spans="1:26">
      <c r="R280" s="241"/>
    </row>
    <row r="281" spans="1:26">
      <c r="R281" s="241"/>
    </row>
    <row r="282" spans="1:26">
      <c r="R282" s="241"/>
    </row>
    <row r="283" spans="1:26">
      <c r="R283" s="241"/>
    </row>
    <row r="284" spans="1:26">
      <c r="R284" s="241"/>
    </row>
    <row r="285" spans="1:26">
      <c r="R285" s="241"/>
    </row>
    <row r="286" spans="1:26">
      <c r="R286" s="241"/>
    </row>
    <row r="296" spans="1:1">
      <c r="A296" s="216"/>
    </row>
    <row r="297" spans="1:1">
      <c r="A297" s="216"/>
    </row>
    <row r="298" spans="1:1">
      <c r="A298" s="212"/>
    </row>
  </sheetData>
  <autoFilter ref="R1:R294"/>
  <mergeCells count="7">
    <mergeCell ref="O53:O54"/>
    <mergeCell ref="P53:P54"/>
    <mergeCell ref="A53:A54"/>
    <mergeCell ref="B53:B54"/>
    <mergeCell ref="J53:J54"/>
    <mergeCell ref="M53:M54"/>
    <mergeCell ref="N53:N5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2020-12-10T02:34:15Z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