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F&amp;O)'!$R$1:$R$302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47" i="7"/>
  <c r="K47"/>
  <c r="L17"/>
  <c r="K17"/>
  <c r="L14"/>
  <c r="K14"/>
  <c r="K88"/>
  <c r="M88" s="1"/>
  <c r="K90"/>
  <c r="M90" s="1"/>
  <c r="L45"/>
  <c r="K45"/>
  <c r="L39"/>
  <c r="K39"/>
  <c r="K87"/>
  <c r="M87" s="1"/>
  <c r="K89"/>
  <c r="M89" s="1"/>
  <c r="L72"/>
  <c r="K72"/>
  <c r="L71"/>
  <c r="K71"/>
  <c r="L44"/>
  <c r="K44"/>
  <c r="L46"/>
  <c r="K46"/>
  <c r="L43"/>
  <c r="K43"/>
  <c r="L42"/>
  <c r="K42"/>
  <c r="L41"/>
  <c r="K41"/>
  <c r="K86"/>
  <c r="M86" s="1"/>
  <c r="L40"/>
  <c r="K40"/>
  <c r="L67"/>
  <c r="K67"/>
  <c r="L70"/>
  <c r="K70"/>
  <c r="L69"/>
  <c r="K69"/>
  <c r="L33"/>
  <c r="K33"/>
  <c r="L68"/>
  <c r="K68"/>
  <c r="L66"/>
  <c r="K66"/>
  <c r="L65"/>
  <c r="K65"/>
  <c r="L63"/>
  <c r="K63"/>
  <c r="L64"/>
  <c r="K64"/>
  <c r="K85"/>
  <c r="M85" s="1"/>
  <c r="L37"/>
  <c r="K83"/>
  <c r="M83" s="1"/>
  <c r="L60"/>
  <c r="K60"/>
  <c r="L38"/>
  <c r="K38"/>
  <c r="L35"/>
  <c r="K35"/>
  <c r="L36"/>
  <c r="K36"/>
  <c r="L15"/>
  <c r="L19"/>
  <c r="K19"/>
  <c r="M65" l="1"/>
  <c r="M45"/>
  <c r="M47"/>
  <c r="M14"/>
  <c r="M39"/>
  <c r="M17"/>
  <c r="M63"/>
  <c r="M33"/>
  <c r="M38"/>
  <c r="M40"/>
  <c r="M43"/>
  <c r="M71"/>
  <c r="M44"/>
  <c r="M72"/>
  <c r="M42"/>
  <c r="M46"/>
  <c r="M41"/>
  <c r="M70"/>
  <c r="M69"/>
  <c r="M67"/>
  <c r="M35"/>
  <c r="M68"/>
  <c r="M64"/>
  <c r="M66"/>
  <c r="M36"/>
  <c r="M19"/>
  <c r="M60"/>
  <c r="L62" l="1"/>
  <c r="K62"/>
  <c r="K84"/>
  <c r="M84" s="1"/>
  <c r="L34"/>
  <c r="K34"/>
  <c r="K37"/>
  <c r="L59"/>
  <c r="K59"/>
  <c r="L61"/>
  <c r="K61"/>
  <c r="M34" l="1"/>
  <c r="M37"/>
  <c r="M62"/>
  <c r="M61"/>
  <c r="M59"/>
  <c r="K82" l="1"/>
  <c r="M82" s="1"/>
  <c r="K15"/>
  <c r="L11"/>
  <c r="K11"/>
  <c r="M15" l="1"/>
  <c r="M11"/>
  <c r="L10" l="1"/>
  <c r="K10"/>
  <c r="M10" l="1"/>
  <c r="K274" l="1"/>
  <c r="L274" s="1"/>
  <c r="M7" l="1"/>
  <c r="F262" l="1"/>
  <c r="K263"/>
  <c r="L263" s="1"/>
  <c r="K254"/>
  <c r="L254" s="1"/>
  <c r="K257"/>
  <c r="L257" s="1"/>
  <c r="K265" l="1"/>
  <c r="L265" s="1"/>
  <c r="F256"/>
  <c r="F255"/>
  <c r="F253"/>
  <c r="K253" s="1"/>
  <c r="L253" s="1"/>
  <c r="F233"/>
  <c r="F185"/>
  <c r="K264" l="1"/>
  <c r="L264" s="1"/>
  <c r="K262"/>
  <c r="L262" s="1"/>
  <c r="K268"/>
  <c r="L268" s="1"/>
  <c r="K269"/>
  <c r="L269" s="1"/>
  <c r="K261"/>
  <c r="L261" s="1"/>
  <c r="K271"/>
  <c r="L271" s="1"/>
  <c r="K267"/>
  <c r="L267" s="1"/>
  <c r="K260" l="1"/>
  <c r="L260" s="1"/>
  <c r="K249"/>
  <c r="L249" s="1"/>
  <c r="K251"/>
  <c r="L251" s="1"/>
  <c r="K248"/>
  <c r="L248" s="1"/>
  <c r="K250"/>
  <c r="L250" s="1"/>
  <c r="K179"/>
  <c r="L179" s="1"/>
  <c r="K232"/>
  <c r="L232" s="1"/>
  <c r="K246"/>
  <c r="L246" s="1"/>
  <c r="K247"/>
  <c r="L247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7"/>
  <c r="L237" s="1"/>
  <c r="K235"/>
  <c r="L235" s="1"/>
  <c r="K234"/>
  <c r="L234" s="1"/>
  <c r="K233"/>
  <c r="L233" s="1"/>
  <c r="K229"/>
  <c r="L229" s="1"/>
  <c r="K228"/>
  <c r="L228" s="1"/>
  <c r="K227"/>
  <c r="L227" s="1"/>
  <c r="K224"/>
  <c r="L224" s="1"/>
  <c r="K223"/>
  <c r="L223" s="1"/>
  <c r="K222"/>
  <c r="L222" s="1"/>
  <c r="K221"/>
  <c r="L221" s="1"/>
  <c r="K220"/>
  <c r="L220" s="1"/>
  <c r="K219"/>
  <c r="L219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7"/>
  <c r="L207" s="1"/>
  <c r="K205"/>
  <c r="L205" s="1"/>
  <c r="K203"/>
  <c r="L203" s="1"/>
  <c r="K201"/>
  <c r="L201" s="1"/>
  <c r="K200"/>
  <c r="L200" s="1"/>
  <c r="K199"/>
  <c r="L199" s="1"/>
  <c r="K197"/>
  <c r="L197" s="1"/>
  <c r="K196"/>
  <c r="L196" s="1"/>
  <c r="K195"/>
  <c r="L195" s="1"/>
  <c r="K194"/>
  <c r="K193"/>
  <c r="L193" s="1"/>
  <c r="K192"/>
  <c r="L192" s="1"/>
  <c r="K190"/>
  <c r="L190" s="1"/>
  <c r="K189"/>
  <c r="L189" s="1"/>
  <c r="K188"/>
  <c r="L188" s="1"/>
  <c r="K187"/>
  <c r="L187" s="1"/>
  <c r="K186"/>
  <c r="L186" s="1"/>
  <c r="K185"/>
  <c r="L185" s="1"/>
  <c r="H184"/>
  <c r="K184" s="1"/>
  <c r="L184" s="1"/>
  <c r="K181"/>
  <c r="L181" s="1"/>
  <c r="K180"/>
  <c r="L180" s="1"/>
  <c r="K178"/>
  <c r="L178" s="1"/>
  <c r="K177"/>
  <c r="L177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H150"/>
  <c r="K150" s="1"/>
  <c r="L150" s="1"/>
  <c r="F149"/>
  <c r="K149" s="1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D7" i="6"/>
  <c r="K6" i="4"/>
  <c r="K6" i="3"/>
  <c r="L6" i="2"/>
</calcChain>
</file>

<file path=xl/sharedStrings.xml><?xml version="1.0" encoding="utf-8"?>
<sst xmlns="http://schemas.openxmlformats.org/spreadsheetml/2006/main" count="7419" uniqueCount="3792">
  <si>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</si>
  <si>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</si>
  <si>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</si>
  <si>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</si>
  <si>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</si>
  <si>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</si>
  <si>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</si>
  <si>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</si>
  <si>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</si>
  <si>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</si>
  <si>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</si>
  <si>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</si>
  <si>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</si>
  <si>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</si>
  <si>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</si>
  <si>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</si>
  <si>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</si>
  <si>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</si>
  <si>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</si>
  <si>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</si>
  <si>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</si>
  <si>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</si>
  <si>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</si>
  <si>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</si>
  <si>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</si>
  <si>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</si>
  <si>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</si>
  <si>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</si>
  <si>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</si>
  <si>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</si>
  <si>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</si>
  <si>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</si>
  <si>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</si>
  <si>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</si>
  <si>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</si>
  <si>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</si>
  <si>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</si>
  <si>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</si>
  <si>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</si>
  <si>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</si>
  <si>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</si>
  <si>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</si>
  <si>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</si>
  <si>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</si>
  <si>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</si>
  <si>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</si>
  <si>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</si>
  <si>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</si>
  <si>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</si>
  <si>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</si>
  <si>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</si>
  <si>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</si>
  <si>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</si>
  <si>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</si>
  <si>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</si>
  <si>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</si>
  <si>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</si>
  <si>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</si>
  <si>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</si>
  <si>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</si>
  <si>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</si>
  <si>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</si>
  <si>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</si>
  <si>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</si>
  <si>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</si>
  <si>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</si>
  <si>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</si>
  <si>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</si>
  <si>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</si>
  <si>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</si>
  <si>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</si>
  <si>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</si>
  <si>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</si>
  <si>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</si>
  <si>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</si>
  <si>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</si>
  <si>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</si>
  <si>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</si>
  <si>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</si>
  <si>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</si>
  <si>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</si>
  <si>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</si>
  <si>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</si>
  <si>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</si>
  <si>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</si>
  <si>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</si>
  <si>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</si>
  <si>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</si>
  <si>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</si>
  <si>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</si>
  <si>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</si>
  <si>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</si>
  <si>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</si>
  <si>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</si>
  <si>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</si>
  <si>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</si>
  <si>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</si>
  <si>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</si>
  <si>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</si>
  <si>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</si>
  <si>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</si>
  <si>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</si>
  <si>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</si>
  <si>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</si>
  <si>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</si>
  <si>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</si>
  <si>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</si>
  <si>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</si>
  <si>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</si>
  <si>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</si>
  <si>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</si>
  <si>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</si>
  <si>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</si>
  <si>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</si>
  <si>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</si>
  <si>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</si>
  <si>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</si>
  <si>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</si>
  <si>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</si>
  <si>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</si>
  <si>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</si>
  <si>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</si>
  <si>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</si>
  <si>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</si>
  <si>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</si>
  <si>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</si>
  <si>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</si>
  <si>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</si>
  <si>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</si>
  <si>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</si>
  <si>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</si>
  <si>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</si>
  <si>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</si>
  <si>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</si>
  <si>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</si>
  <si>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</si>
  <si>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</si>
  <si>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</si>
  <si>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</si>
  <si>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</si>
  <si>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</si>
  <si>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</si>
  <si>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</si>
  <si>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</si>
  <si>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</si>
  <si>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</si>
  <si>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</si>
  <si>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</si>
  <si>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</si>
  <si>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</si>
  <si>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</si>
  <si>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</si>
  <si>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</si>
  <si>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</si>
  <si>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</si>
  <si>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</si>
  <si>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</si>
  <si>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</si>
  <si>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</si>
  <si>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</si>
  <si>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</si>
  <si>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</si>
  <si>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</si>
  <si>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</si>
  <si>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</si>
  <si>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</si>
  <si>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</si>
  <si>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</si>
  <si>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</si>
  <si>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</si>
  <si>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</si>
  <si>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</si>
  <si>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</si>
  <si>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</si>
  <si>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</si>
  <si>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</si>
  <si>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</si>
  <si>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</si>
  <si>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</si>
  <si>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</si>
  <si>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</si>
  <si>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</si>
  <si>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</si>
  <si>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</si>
  <si>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</si>
  <si>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</si>
  <si>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</si>
  <si>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</si>
  <si>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</si>
  <si>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</si>
  <si>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</si>
  <si>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</si>
  <si>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</si>
  <si>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</si>
  <si>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</si>
  <si>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</si>
  <si>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</si>
  <si>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</si>
  <si>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</si>
  <si>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</si>
  <si>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</si>
  <si>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</si>
  <si>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</si>
  <si>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</si>
  <si>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</si>
  <si>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</si>
  <si>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</si>
  <si>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</si>
  <si>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</si>
  <si>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</si>
  <si>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</si>
  <si>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</si>
  <si>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</si>
  <si>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</si>
  <si>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</si>
  <si>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</si>
  <si>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</si>
  <si>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</si>
  <si>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</si>
  <si>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</si>
  <si>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</si>
  <si>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</si>
  <si>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</si>
  <si>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</si>
  <si>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</si>
  <si>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</si>
  <si>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</si>
  <si>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</si>
  <si>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</si>
  <si>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</si>
  <si>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</si>
  <si>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</si>
  <si>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</si>
  <si>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</si>
  <si>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</si>
  <si>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</si>
  <si>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</si>
  <si>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</si>
  <si>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</si>
  <si>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</si>
  <si>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</si>
  <si>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</si>
  <si>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</si>
  <si>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</si>
  <si>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</si>
  <si>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</si>
  <si>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</si>
  <si>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</si>
  <si>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</si>
  <si>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</si>
  <si>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</si>
  <si>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</si>
  <si>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</si>
  <si>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</si>
  <si>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</si>
  <si>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</si>
  <si>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</si>
  <si>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</si>
  <si>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</si>
  <si>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</si>
  <si>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</si>
  <si>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</si>
  <si>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</si>
  <si>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</si>
  <si>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</si>
  <si>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</si>
  <si>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</si>
  <si>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</si>
  <si>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</si>
  <si>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</si>
  <si>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</si>
  <si>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</si>
  <si>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</si>
  <si>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</si>
  <si>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</si>
  <si>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</si>
  <si>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</si>
  <si>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</si>
  <si>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</si>
  <si>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</si>
  <si>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</si>
  <si>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</si>
  <si>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</si>
  <si>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</si>
  <si>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</si>
  <si>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</si>
  <si>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</si>
  <si>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</si>
  <si>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</si>
  <si>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</si>
  <si>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</si>
  <si>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</si>
  <si>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</si>
  <si>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</si>
  <si>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</si>
  <si>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</si>
  <si>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</si>
  <si>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</si>
  <si>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</si>
  <si>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</si>
  <si>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</si>
  <si>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</si>
  <si>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</si>
  <si>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</si>
  <si>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</si>
  <si>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</si>
  <si>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</si>
  <si>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</si>
  <si>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</si>
  <si>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</si>
  <si>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</si>
  <si>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</si>
  <si>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</si>
  <si>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</si>
  <si>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</si>
  <si>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</si>
  <si>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</si>
  <si>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</si>
  <si>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</si>
  <si>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</si>
  <si>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</si>
  <si>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</si>
  <si>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</si>
  <si>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</si>
  <si>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</si>
  <si>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</si>
  <si>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</si>
  <si>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</si>
  <si>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</si>
  <si>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</si>
  <si>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</si>
  <si>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</si>
  <si>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</si>
  <si>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</si>
  <si>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</si>
  <si>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</si>
  <si>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</si>
  <si>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</si>
  <si>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</si>
  <si>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</si>
  <si>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</si>
  <si>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</si>
  <si>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</si>
  <si>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</si>
  <si>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</si>
  <si>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</si>
  <si>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</si>
  <si>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</si>
  <si>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</si>
  <si>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</si>
  <si>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</si>
  <si>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</si>
  <si>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</si>
  <si>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</si>
  <si>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</si>
  <si>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</si>
  <si>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</si>
  <si>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</si>
  <si>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</si>
  <si>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</si>
  <si>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</si>
  <si>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</si>
  <si>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</si>
  <si>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</si>
  <si>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</si>
  <si>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</si>
  <si>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</si>
  <si>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</si>
  <si>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</si>
  <si>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</si>
  <si>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</si>
  <si>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</si>
  <si>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</si>
  <si>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</si>
  <si>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</si>
  <si>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</si>
  <si>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</si>
  <si>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</si>
  <si>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</si>
  <si>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</si>
  <si>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</si>
  <si>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</si>
  <si>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</si>
  <si>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</si>
  <si>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</si>
  <si>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</si>
  <si>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</si>
  <si>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</si>
  <si>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</si>
  <si>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</si>
  <si>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</si>
  <si>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</si>
  <si>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</si>
  <si>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</si>
  <si>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</si>
  <si>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</si>
  <si>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</si>
  <si>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</si>
  <si>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</si>
  <si>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</si>
  <si>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</si>
  <si>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</si>
  <si>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</si>
  <si>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</si>
  <si>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</si>
  <si>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</si>
  <si>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</si>
  <si>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</si>
  <si>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</si>
  <si>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</si>
  <si>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</si>
  <si>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</si>
  <si>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</si>
  <si>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</si>
  <si>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</si>
  <si>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</si>
  <si>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</si>
  <si>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</si>
  <si>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</si>
  <si>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</si>
  <si>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</si>
  <si>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</si>
  <si>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</si>
  <si>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</si>
  <si>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</si>
  <si>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</si>
  <si>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</si>
  <si>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</si>
  <si>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</si>
  <si>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</si>
  <si>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</si>
  <si>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</si>
  <si>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</si>
  <si>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</si>
  <si>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</si>
  <si>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</si>
  <si>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</si>
  <si>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</si>
  <si>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</si>
  <si>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</si>
  <si>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</si>
  <si>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</si>
  <si>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</si>
  <si>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</si>
  <si>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</si>
  <si>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</si>
  <si>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</si>
  <si>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</si>
  <si>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</si>
  <si>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</si>
  <si>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</si>
  <si>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</si>
  <si>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</si>
  <si>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</si>
  <si>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</si>
  <si>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</si>
  <si>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</si>
  <si>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</si>
  <si>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</si>
  <si>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</si>
  <si>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</si>
  <si>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</si>
  <si>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</si>
  <si>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</si>
  <si>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</si>
  <si>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</si>
  <si>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</si>
  <si>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</si>
  <si>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</si>
  <si>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</si>
  <si>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</si>
  <si>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</si>
  <si>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</si>
  <si>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</si>
  <si>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</si>
  <si>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</si>
  <si>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</si>
  <si>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</si>
  <si>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</si>
  <si>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</si>
  <si>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</si>
  <si>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</si>
  <si>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</si>
  <si>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</si>
  <si>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</si>
  <si>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</si>
  <si>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</si>
  <si>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</si>
  <si>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</si>
  <si>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</si>
  <si>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</si>
  <si>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</si>
  <si>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</si>
  <si>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</si>
  <si>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</si>
  <si>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</si>
  <si>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</si>
  <si>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</si>
  <si>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</si>
  <si>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</si>
  <si>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</si>
  <si>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</si>
  <si>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</si>
  <si>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</si>
  <si>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</si>
  <si>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</si>
  <si>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</si>
  <si>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</si>
  <si>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</si>
  <si>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</si>
  <si>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</si>
  <si>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</si>
  <si>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</si>
  <si>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</si>
  <si>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</si>
  <si>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</si>
  <si>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</si>
  <si>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</si>
  <si>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</si>
  <si>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</si>
  <si>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</si>
  <si>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</si>
  <si>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</si>
  <si>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</si>
  <si>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</si>
  <si>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</si>
  <si>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</si>
  <si>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</si>
  <si>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</si>
  <si>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</si>
  <si>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</si>
  <si>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</si>
  <si>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</si>
  <si>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</si>
  <si>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</si>
  <si>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</si>
  <si>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</si>
  <si>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</si>
  <si>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</si>
  <si>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</si>
  <si>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</si>
  <si>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</si>
  <si>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</si>
  <si>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</si>
  <si>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</si>
  <si>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</si>
  <si>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</si>
  <si>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</si>
  <si>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</si>
  <si>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</si>
  <si>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</si>
  <si>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</si>
  <si>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</si>
  <si>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</si>
  <si>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</si>
  <si>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</si>
  <si>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</si>
  <si>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</si>
  <si>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</si>
  <si>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</si>
  <si>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</si>
  <si>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</si>
  <si>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</si>
  <si>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</si>
  <si>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</si>
  <si>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</si>
  <si>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</si>
  <si>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</si>
  <si>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</si>
  <si>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</si>
  <si>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</si>
  <si>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</si>
  <si>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</si>
  <si>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</si>
  <si>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</si>
  <si>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</si>
  <si>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</si>
  <si>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</si>
  <si>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</si>
  <si>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</si>
  <si>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</si>
  <si>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</si>
  <si>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</si>
  <si>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</si>
  <si>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</si>
  <si>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</si>
  <si>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</si>
  <si>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</si>
  <si>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</si>
  <si>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</si>
  <si>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</si>
  <si>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</si>
  <si>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</si>
  <si>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</si>
  <si>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</si>
  <si>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</si>
  <si>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</si>
  <si>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</si>
  <si>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</si>
  <si>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</si>
  <si>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</si>
  <si>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</si>
  <si>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</si>
  <si>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</si>
  <si>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</si>
  <si>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</si>
  <si>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</si>
  <si>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</si>
  <si>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</si>
  <si>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</si>
  <si>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</si>
  <si>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</si>
  <si>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</si>
  <si>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</si>
  <si>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</si>
  <si>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</si>
  <si>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</si>
  <si>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</si>
  <si>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</si>
  <si>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</si>
  <si>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</si>
  <si>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</si>
  <si>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</si>
  <si>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</si>
  <si>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</si>
  <si>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</si>
  <si>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</si>
  <si>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</si>
  <si>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</si>
  <si>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</si>
  <si>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</si>
  <si>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</si>
  <si>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</si>
  <si>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</si>
  <si>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</si>
  <si>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</si>
  <si>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</si>
  <si>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</si>
  <si>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</si>
  <si>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</si>
  <si>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</si>
  <si>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</si>
  <si>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</si>
  <si>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</si>
  <si>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</si>
  <si>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</si>
  <si>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</si>
  <si>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</si>
  <si>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</si>
  <si>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</si>
  <si>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</si>
  <si>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</si>
  <si>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</si>
  <si>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</si>
  <si>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</si>
  <si>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</si>
  <si>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</si>
  <si>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</si>
  <si>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</si>
  <si>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</si>
  <si>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</si>
  <si>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</si>
  <si>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</si>
  <si>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</si>
  <si>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</si>
  <si>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</si>
  <si>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</si>
  <si>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</si>
  <si>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</si>
  <si>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</si>
  <si>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</si>
  <si>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</si>
  <si>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</si>
  <si>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</si>
  <si>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</si>
  <si>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</si>
  <si>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</si>
  <si>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</si>
  <si>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</si>
  <si>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</si>
  <si>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</si>
  <si>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</si>
  <si>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</si>
  <si>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</si>
  <si>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</si>
  <si>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</si>
  <si>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</si>
  <si>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</si>
  <si>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</si>
  <si>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</si>
  <si>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</si>
  <si>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</si>
  <si>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</si>
  <si>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</si>
  <si>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</si>
  <si>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</si>
  <si>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</si>
  <si>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</si>
  <si>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</si>
  <si>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</si>
  <si>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</si>
  <si>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</si>
  <si>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</si>
  <si>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</si>
  <si>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</si>
  <si>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</si>
  <si>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</si>
  <si>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</si>
  <si>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</si>
  <si>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</si>
  <si>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</si>
  <si>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</si>
  <si>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</si>
  <si>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</si>
  <si>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</si>
  <si>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</si>
  <si>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</si>
  <si>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</si>
  <si>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</si>
  <si>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</si>
  <si>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</si>
  <si>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</si>
  <si>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</si>
  <si>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</si>
  <si>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</si>
  <si>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</si>
  <si>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</si>
  <si>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</si>
  <si>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</si>
  <si>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</si>
  <si>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</si>
  <si>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</si>
  <si>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</si>
  <si>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</si>
  <si>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</si>
  <si>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</si>
  <si>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</si>
  <si>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</si>
  <si>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</si>
  <si>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</si>
  <si>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</si>
  <si>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</si>
  <si>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</si>
  <si>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</si>
  <si>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</si>
  <si>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</si>
  <si>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</si>
  <si>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</si>
  <si>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</si>
  <si>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</si>
  <si>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</si>
  <si>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</si>
  <si>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</si>
  <si>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</si>
  <si>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</si>
  <si>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</si>
  <si>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</si>
  <si>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</si>
  <si>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</si>
  <si>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</si>
  <si>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</si>
  <si>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</si>
  <si>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</si>
  <si>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</si>
  <si>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</si>
  <si>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</si>
  <si>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</si>
  <si>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</si>
  <si>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</si>
  <si>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</si>
  <si>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</si>
  <si>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</si>
  <si>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</si>
  <si>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</si>
  <si>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</si>
  <si>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</si>
  <si>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</si>
  <si>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</si>
  <si>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</si>
  <si>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</si>
  <si>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</si>
  <si>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</si>
  <si>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</si>
  <si>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</si>
  <si>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</si>
  <si>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</si>
  <si>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</si>
  <si>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</si>
  <si>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</si>
  <si>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</si>
  <si>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</si>
  <si>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</si>
  <si>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</si>
  <si>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</si>
  <si>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</si>
  <si>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</si>
  <si>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</si>
  <si>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</si>
  <si>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</si>
  <si>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</si>
  <si>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</si>
  <si>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</si>
  <si>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</si>
  <si>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</si>
  <si>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</si>
  <si>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</si>
  <si>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</si>
  <si>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</si>
  <si>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</si>
  <si>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</si>
  <si>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</si>
  <si>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</si>
  <si>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</si>
  <si>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</si>
  <si>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</si>
  <si>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</si>
  <si>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</si>
  <si>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</si>
  <si>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</si>
  <si>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</si>
  <si>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</si>
  <si>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</si>
  <si>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</si>
  <si>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</si>
  <si>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</si>
  <si>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</si>
  <si>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</si>
  <si>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</si>
  <si>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</si>
  <si>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</si>
  <si>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</si>
  <si>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</si>
  <si>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</si>
  <si>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</si>
  <si>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</si>
  <si>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</si>
  <si>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</si>
  <si>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</si>
  <si>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</si>
  <si>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</si>
  <si>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</si>
  <si>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</si>
  <si>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</si>
  <si>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</si>
  <si>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</si>
  <si>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</si>
  <si>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</si>
  <si>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</si>
  <si>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</si>
  <si>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</si>
  <si>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</si>
  <si>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</si>
  <si>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</si>
  <si>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</si>
  <si>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</si>
  <si>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</si>
  <si>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</si>
  <si>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</si>
  <si>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</si>
  <si>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</si>
  <si>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</si>
  <si>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</si>
  <si>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</si>
  <si>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</si>
  <si>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</si>
  <si>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</si>
  <si>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</si>
  <si>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</si>
  <si>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</si>
  <si>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</si>
  <si>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</si>
  <si>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</si>
  <si>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</si>
  <si>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</si>
  <si>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</si>
  <si>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</si>
  <si>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</si>
  <si>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</si>
  <si>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</si>
  <si>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</si>
  <si>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</si>
  <si>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</si>
  <si>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</si>
  <si>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</si>
  <si>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</si>
  <si>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</si>
  <si>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</si>
  <si>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</si>
  <si>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</si>
  <si>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</si>
  <si>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</si>
  <si>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</si>
  <si>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</si>
  <si>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</si>
  <si>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</si>
  <si>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</si>
  <si>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</si>
  <si>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</si>
  <si>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</si>
  <si>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</si>
  <si>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</si>
  <si>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</si>
  <si>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</si>
  <si>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</si>
  <si>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</si>
  <si>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</si>
  <si>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</si>
  <si>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</si>
  <si>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</si>
  <si>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</si>
  <si>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</si>
  <si>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</si>
  <si>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</si>
  <si>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</si>
  <si>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</si>
  <si>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</si>
  <si>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</si>
  <si>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</si>
  <si>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</si>
  <si>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</si>
  <si>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</si>
  <si>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</si>
  <si>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</si>
  <si>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</si>
  <si>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</si>
  <si>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</si>
  <si>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</si>
  <si>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</si>
  <si>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</si>
  <si>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</si>
  <si>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</si>
  <si>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</si>
  <si>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</si>
  <si>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</si>
  <si>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</si>
  <si>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</si>
  <si>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</si>
  <si>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</si>
  <si>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</si>
  <si>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</si>
  <si>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</si>
  <si>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</si>
  <si>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</si>
  <si>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</si>
  <si>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</si>
  <si>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</si>
  <si>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</si>
  <si>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</si>
  <si>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</si>
  <si>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</si>
  <si>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</si>
  <si>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</si>
  <si>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</si>
  <si>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</si>
  <si>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</si>
  <si>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</si>
  <si>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</si>
  <si>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</si>
  <si>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</si>
  <si>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</si>
  <si>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</si>
  <si>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</si>
  <si>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</si>
  <si>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</si>
  <si>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</si>
  <si>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</si>
  <si>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</si>
  <si>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</si>
  <si>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</si>
  <si>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</si>
  <si>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</si>
  <si>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</si>
  <si>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</si>
  <si>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</si>
  <si>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</si>
  <si>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</si>
  <si>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</si>
  <si>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</si>
  <si>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</si>
  <si>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</si>
  <si>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</si>
  <si>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</si>
  <si>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</si>
  <si>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</si>
  <si>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</si>
  <si>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</si>
  <si>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</si>
  <si>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</si>
  <si>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</si>
  <si>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</si>
  <si>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</si>
  <si>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</si>
  <si>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</si>
  <si>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</si>
  <si>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</si>
  <si>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</si>
  <si>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</si>
  <si>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</si>
  <si>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</si>
  <si>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</si>
  <si>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</si>
  <si>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</si>
  <si>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</si>
  <si>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</si>
  <si>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</si>
  <si>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</si>
  <si>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</si>
  <si>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</si>
  <si>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</si>
  <si>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</si>
  <si>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</si>
  <si>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</si>
  <si>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</si>
  <si>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</si>
  <si>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</si>
  <si>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</si>
  <si>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</si>
  <si>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</si>
  <si>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</si>
  <si>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</si>
  <si>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</si>
  <si>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</si>
  <si>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</si>
  <si>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</si>
  <si>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</si>
  <si>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</si>
  <si>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</si>
  <si>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</si>
  <si>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</si>
  <si>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</si>
  <si>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</si>
  <si>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</si>
  <si>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</si>
  <si>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</si>
  <si>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</si>
  <si>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</si>
  <si>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</si>
  <si>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</si>
  <si>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</si>
  <si>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</si>
  <si>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</si>
  <si>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</si>
  <si>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</si>
  <si>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</si>
  <si>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</si>
  <si>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</si>
  <si>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</si>
  <si>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</si>
  <si>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</si>
  <si>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</si>
  <si>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</si>
  <si>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</si>
  <si>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</si>
  <si>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</si>
  <si>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</si>
  <si>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</si>
  <si>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</si>
  <si>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</si>
  <si>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</si>
  <si>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</si>
  <si>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</si>
  <si>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</si>
  <si>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</si>
  <si>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</si>
  <si>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</si>
  <si>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</si>
  <si>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</si>
  <si>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</si>
  <si>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</si>
  <si>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</si>
  <si>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</si>
  <si>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</si>
  <si>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</si>
  <si>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</si>
  <si>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</si>
  <si>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</si>
  <si>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</si>
  <si>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</si>
  <si>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</si>
  <si>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</si>
  <si>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</si>
  <si>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</si>
  <si>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</si>
  <si>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</si>
  <si>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</si>
  <si>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</si>
  <si>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</si>
  <si>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</si>
  <si>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</si>
  <si>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</si>
  <si>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</si>
  <si>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</si>
  <si>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</si>
  <si>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</si>
  <si>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</si>
  <si>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</si>
  <si>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</si>
  <si>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</si>
  <si>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</si>
  <si>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</si>
  <si>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</si>
  <si>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</si>
  <si>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</si>
  <si>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</si>
  <si>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</si>
  <si>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</si>
  <si>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</si>
  <si>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</si>
  <si>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</si>
  <si>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</si>
  <si>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</si>
  <si>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</si>
  <si>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</si>
  <si>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</si>
  <si>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</si>
  <si>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</si>
  <si>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</si>
  <si>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</si>
  <si>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</si>
  <si>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</si>
  <si>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</si>
  <si>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</si>
  <si>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</si>
  <si>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</si>
  <si>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</si>
  <si>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</si>
  <si>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</si>
  <si>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</si>
  <si>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</si>
  <si>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</si>
  <si>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</si>
  <si>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</si>
  <si>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</si>
  <si>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</si>
  <si>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</si>
  <si>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</si>
  <si>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</si>
  <si>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</si>
  <si>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</si>
  <si>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</si>
  <si>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</si>
  <si>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</si>
  <si>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</si>
  <si>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</si>
  <si>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</si>
  <si>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</si>
  <si>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</si>
  <si>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</si>
  <si>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</si>
  <si>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</si>
  <si>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</si>
  <si>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</si>
  <si>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</si>
  <si>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</si>
  <si>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</si>
  <si>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</si>
  <si>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</si>
  <si>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</si>
  <si>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</si>
  <si>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</si>
  <si>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</si>
  <si>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</si>
  <si>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</si>
  <si>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</si>
  <si>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</si>
  <si>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</si>
  <si>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</si>
  <si>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</si>
  <si>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</si>
  <si>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</si>
  <si>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</si>
  <si>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</si>
  <si>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</si>
  <si>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</si>
  <si>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</si>
  <si>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</si>
  <si>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</si>
  <si>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</si>
  <si>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</si>
  <si>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</si>
  <si>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</si>
  <si>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</si>
  <si>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</si>
  <si>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</si>
  <si>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</si>
  <si>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</si>
  <si>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</si>
  <si>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</si>
  <si>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</si>
  <si>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</si>
  <si>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</si>
  <si>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</si>
  <si>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</si>
  <si>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</si>
  <si>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</si>
  <si>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</si>
  <si>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</si>
  <si>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</si>
  <si>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</si>
  <si>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</si>
  <si>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</si>
  <si>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</si>
  <si>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</si>
  <si>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</si>
  <si>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</si>
  <si>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</si>
  <si>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</si>
  <si>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</si>
  <si>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</si>
  <si>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</si>
  <si>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</si>
  <si>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</si>
  <si>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</si>
  <si>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</si>
  <si>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</si>
  <si>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</si>
  <si>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</si>
  <si>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</si>
  <si>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</si>
  <si>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</si>
  <si>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</si>
  <si>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</si>
  <si>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</si>
  <si>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</si>
  <si>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</si>
  <si>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</si>
  <si>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</si>
  <si>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</si>
  <si>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</si>
  <si>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</si>
  <si>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</si>
  <si>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</si>
  <si>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</si>
  <si>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</si>
  <si>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</si>
  <si>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</si>
  <si>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</si>
  <si>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</si>
  <si>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</si>
  <si>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</si>
  <si>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</si>
  <si>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</si>
  <si>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</si>
  <si>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</si>
  <si>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</si>
  <si>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</si>
  <si>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</si>
  <si>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</si>
  <si>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</si>
  <si>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</si>
  <si>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</si>
  <si>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</si>
  <si>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</si>
  <si>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</si>
  <si>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</si>
  <si>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</si>
  <si>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</si>
  <si>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</si>
  <si>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</si>
  <si>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</si>
  <si>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</si>
  <si>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</si>
  <si>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</si>
  <si>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</si>
  <si>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</si>
  <si>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</si>
  <si>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</si>
  <si>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</si>
  <si>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</si>
  <si>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</si>
  <si>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</si>
  <si>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</si>
  <si>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</si>
  <si>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</si>
  <si>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</si>
  <si>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</si>
  <si>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</si>
  <si>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</si>
  <si>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</si>
  <si>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</si>
  <si>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</si>
  <si>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</si>
  <si>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</si>
  <si>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</si>
  <si>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</si>
  <si>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</si>
  <si>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</si>
  <si>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</si>
  <si>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</si>
  <si>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</si>
  <si>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</si>
  <si>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</si>
  <si>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</si>
  <si>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</si>
  <si>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</si>
  <si>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</si>
  <si>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</si>
  <si>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</si>
  <si>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</si>
  <si>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</si>
  <si>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</si>
  <si>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</si>
  <si>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</si>
  <si>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</si>
  <si>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</si>
  <si>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</si>
  <si>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</si>
  <si>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</si>
  <si>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</si>
  <si>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</si>
  <si>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</si>
  <si>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</si>
  <si>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</si>
  <si>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</si>
  <si>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</si>
  <si>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</si>
  <si>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</si>
  <si>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</si>
  <si>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</si>
  <si>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</si>
  <si>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</si>
  <si>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</si>
  <si>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</si>
  <si>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</si>
  <si>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</si>
  <si>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</si>
  <si>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</si>
  <si>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</si>
  <si>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</si>
  <si>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</si>
  <si>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</si>
  <si>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</si>
  <si>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</si>
  <si>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</si>
  <si>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</si>
  <si>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</si>
  <si>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</si>
  <si>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</si>
  <si>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</si>
  <si>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</si>
  <si>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</si>
  <si>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</si>
  <si>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</si>
  <si>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</si>
  <si>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</si>
  <si>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</si>
  <si>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</si>
  <si>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</si>
  <si>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</si>
  <si>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</si>
  <si>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</si>
  <si>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</si>
  <si>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</si>
  <si>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</si>
  <si>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</si>
  <si>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</si>
  <si>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</si>
  <si>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</si>
  <si>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</si>
  <si>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</si>
  <si>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</si>
  <si>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</si>
  <si>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</si>
  <si>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</si>
  <si>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</si>
  <si>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</si>
  <si>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</si>
  <si>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</si>
  <si>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</si>
  <si>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</si>
  <si>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</si>
  <si>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</si>
  <si>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</si>
  <si>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</si>
  <si>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</si>
  <si>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</si>
  <si>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</si>
  <si>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</si>
  <si>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</si>
  <si>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</si>
  <si>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</si>
  <si>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</si>
  <si>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</si>
  <si>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</si>
  <si>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</si>
  <si>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</si>
  <si>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</si>
  <si>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</si>
  <si>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</si>
  <si>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</si>
  <si>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</si>
  <si>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</si>
  <si>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</si>
  <si>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</si>
  <si>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</si>
  <si>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</si>
  <si>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</si>
  <si>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</si>
  <si>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</si>
  <si>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</si>
  <si>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</si>
  <si>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</si>
  <si>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</si>
  <si>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</si>
  <si>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</si>
  <si>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</si>
  <si>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</si>
  <si>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</si>
  <si>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</si>
  <si>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</si>
  <si>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</si>
  <si>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</si>
  <si>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</si>
  <si>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</si>
  <si>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</si>
  <si>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</si>
  <si>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</si>
  <si>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</si>
  <si>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</si>
  <si>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</si>
  <si>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</si>
  <si>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</si>
  <si>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</si>
  <si>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</si>
  <si>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</si>
  <si>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</si>
  <si>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</si>
  <si>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</si>
  <si>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</si>
  <si>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</si>
  <si>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</si>
  <si>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</si>
  <si>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</si>
  <si>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</si>
  <si>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</si>
  <si>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</si>
  <si>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</si>
  <si>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</si>
  <si>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</si>
  <si>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</si>
  <si>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</si>
  <si>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</si>
  <si>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</si>
  <si>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</si>
  <si>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</si>
  <si>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</si>
  <si>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</si>
  <si>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</si>
  <si>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</si>
  <si>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</si>
  <si>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</si>
  <si>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</si>
  <si>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</si>
  <si>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</si>
  <si>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</si>
  <si>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</si>
  <si>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</si>
  <si>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</si>
  <si>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</si>
  <si>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</si>
  <si>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</si>
  <si>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</si>
  <si>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</si>
  <si>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</si>
  <si>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</si>
  <si>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</si>
  <si>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</si>
  <si>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</si>
  <si>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</si>
  <si>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</si>
  <si>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</si>
  <si>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</si>
  <si>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</si>
  <si>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</si>
  <si>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</si>
  <si>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</si>
  <si>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</si>
  <si>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</si>
  <si>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</si>
  <si>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</si>
  <si>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</si>
  <si>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</si>
  <si>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</si>
  <si>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</si>
  <si>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</si>
  <si>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</si>
  <si>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</si>
  <si>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</si>
  <si>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</si>
  <si>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</si>
  <si>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</si>
  <si>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</si>
  <si>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</si>
  <si>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</si>
  <si>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</si>
  <si>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</si>
  <si>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</si>
  <si>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</si>
  <si>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</si>
  <si>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</si>
  <si>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</si>
  <si>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</si>
  <si>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</si>
  <si>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</si>
  <si>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</si>
  <si>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</si>
  <si>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</si>
  <si>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</si>
  <si>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</si>
  <si>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</si>
  <si>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</si>
  <si>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</si>
  <si>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</si>
  <si>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</si>
  <si>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</si>
  <si>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</si>
  <si>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</si>
  <si>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</si>
  <si>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</si>
  <si>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</si>
  <si>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</si>
  <si>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</si>
  <si>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</si>
  <si>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</si>
  <si>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</si>
  <si>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</si>
  <si>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</si>
  <si>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</si>
  <si>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</si>
  <si>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</si>
  <si>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</si>
  <si>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</si>
  <si>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</si>
  <si>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</si>
  <si>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</si>
  <si>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</si>
  <si>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</si>
  <si>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</si>
  <si>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</si>
  <si>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</si>
  <si>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</si>
  <si>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</si>
  <si>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</si>
  <si>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</si>
  <si>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</si>
  <si>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</si>
  <si>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</si>
  <si>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</si>
  <si>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</si>
  <si>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</si>
  <si>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</si>
  <si>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</si>
  <si>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</si>
  <si>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</si>
  <si>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</si>
  <si>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</si>
  <si>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</si>
  <si>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</si>
  <si>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</si>
  <si>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</si>
  <si>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</si>
  <si>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</si>
  <si>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</si>
  <si>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</si>
  <si>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</si>
  <si>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</si>
  <si>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</si>
  <si>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</si>
  <si>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</si>
  <si>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</si>
  <si>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</si>
  <si>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</si>
  <si>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</si>
  <si>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</si>
  <si>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</si>
  <si>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</si>
  <si>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</si>
  <si>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</si>
  <si>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</si>
  <si>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</si>
  <si>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</si>
  <si>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</si>
  <si>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</si>
  <si>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</si>
  <si>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</si>
  <si>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</si>
  <si>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</si>
  <si>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</si>
  <si>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</si>
  <si>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</si>
  <si>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</si>
  <si>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</si>
  <si>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</si>
  <si>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</si>
  <si>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</si>
  <si>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</si>
  <si>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</si>
  <si>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</si>
  <si>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</si>
  <si>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</si>
  <si>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</si>
  <si>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</si>
  <si>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</si>
  <si>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</si>
  <si>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</si>
  <si>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</si>
  <si>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</si>
  <si>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</si>
  <si>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</si>
  <si>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</si>
  <si>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</si>
  <si>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</si>
  <si>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</si>
  <si>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</si>
  <si>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</si>
  <si>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</si>
  <si>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</si>
  <si>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</si>
  <si>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</si>
  <si>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</si>
  <si>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</si>
  <si>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</si>
  <si>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</si>
  <si>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</si>
  <si>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</si>
  <si>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</si>
  <si>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</si>
  <si>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</si>
  <si>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</si>
  <si>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</si>
  <si>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</si>
  <si>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</si>
  <si>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</si>
  <si>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</si>
  <si>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</si>
  <si>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</si>
  <si>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</si>
  <si>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</si>
  <si>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</si>
  <si>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</si>
  <si>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</si>
  <si>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</si>
  <si>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</si>
  <si>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</si>
  <si>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</si>
  <si>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</si>
  <si>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</si>
  <si>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</si>
  <si>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</si>
  <si>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</si>
  <si>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</si>
  <si>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</si>
  <si>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</si>
  <si>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</si>
  <si>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</si>
  <si>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</si>
  <si>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</si>
  <si>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</si>
  <si>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</si>
  <si>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</si>
  <si>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</si>
  <si>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</si>
  <si>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</si>
  <si>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</si>
  <si>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</si>
  <si>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</si>
  <si>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</si>
  <si>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</si>
  <si>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</si>
  <si>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</si>
  <si>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</si>
  <si>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</si>
  <si>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</si>
  <si>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</si>
  <si>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</si>
  <si>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</si>
  <si>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</si>
  <si>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</si>
  <si>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</si>
  <si>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</si>
  <si>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</si>
  <si>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</si>
  <si>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</si>
  <si>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</si>
  <si>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</si>
  <si>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</si>
  <si>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</si>
  <si>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</si>
  <si>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</si>
  <si>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</si>
  <si>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</si>
  <si>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</si>
  <si>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</si>
  <si>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</si>
  <si>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</si>
  <si>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</si>
  <si>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</si>
  <si>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</si>
  <si>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</si>
  <si>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</si>
  <si>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</si>
  <si>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</si>
  <si>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</si>
  <si>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</si>
  <si>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</si>
  <si>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</si>
  <si>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</si>
  <si>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</si>
  <si>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</si>
  <si>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</si>
  <si>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</si>
  <si>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</si>
  <si>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</si>
  <si>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</si>
  <si>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</si>
  <si>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</si>
  <si>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</si>
  <si>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</si>
  <si>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</si>
  <si>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</si>
  <si>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</si>
  <si>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</si>
  <si>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</si>
  <si>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</si>
  <si>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</si>
  <si>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</si>
  <si>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</si>
  <si>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</si>
  <si>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</si>
  <si>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</si>
  <si>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</si>
  <si>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</si>
  <si>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</si>
  <si>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</si>
  <si>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</si>
  <si>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</si>
  <si>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</si>
  <si>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</si>
  <si>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</si>
  <si>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</si>
  <si>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</si>
  <si>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</si>
  <si>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</si>
  <si>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</si>
  <si>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</si>
  <si>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</si>
  <si>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</si>
  <si>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</si>
  <si>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</si>
  <si>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</si>
  <si>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</si>
  <si>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</si>
  <si>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</si>
  <si>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</si>
  <si>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</si>
  <si>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</si>
  <si>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</si>
  <si>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</si>
  <si>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</si>
  <si>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</si>
  <si>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</si>
  <si>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</si>
  <si>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</si>
  <si>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</si>
  <si>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</si>
  <si>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</si>
  <si>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</si>
  <si>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</si>
  <si>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</si>
  <si>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</si>
  <si>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</si>
  <si>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</si>
  <si>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</si>
  <si>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</si>
  <si>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</si>
  <si>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</si>
  <si>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</si>
  <si>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</si>
  <si>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</si>
  <si>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</si>
  <si>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</si>
  <si>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</si>
  <si>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</si>
  <si>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</si>
  <si>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</si>
  <si>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</si>
  <si>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</si>
  <si>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</si>
  <si>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</si>
  <si>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</si>
  <si>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</si>
  <si>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</si>
  <si>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</si>
  <si>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</si>
  <si>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</si>
  <si>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</si>
  <si>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</si>
  <si>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</si>
  <si>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</si>
  <si>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</si>
  <si>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</si>
  <si>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</si>
  <si>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</si>
  <si>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</si>
  <si>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</si>
  <si>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</si>
  <si>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</si>
  <si>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</si>
  <si>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</si>
  <si>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</si>
  <si>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</si>
  <si>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</si>
  <si>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</si>
  <si>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</si>
  <si>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</si>
  <si>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</si>
  <si>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</si>
  <si>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</si>
  <si>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</si>
  <si>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</si>
  <si>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</si>
  <si>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</si>
  <si>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</si>
  <si>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</si>
  <si>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</si>
  <si>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</si>
  <si>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</si>
  <si>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</si>
  <si>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</si>
  <si>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</si>
  <si>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</si>
  <si>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</si>
  <si>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</si>
  <si>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</si>
  <si>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</si>
  <si>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</si>
  <si>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</si>
  <si>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</si>
  <si>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</si>
  <si>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</si>
  <si>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</si>
  <si>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</si>
  <si>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</si>
  <si>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</si>
  <si>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</si>
  <si>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</si>
  <si>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</si>
  <si>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</si>
  <si>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</si>
  <si>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</si>
  <si>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</si>
  <si>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</si>
  <si>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</si>
  <si>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</si>
  <si>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</si>
  <si>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</si>
  <si>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</si>
  <si>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</si>
  <si>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</si>
  <si>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</si>
  <si>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</si>
  <si>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</si>
  <si>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</si>
  <si>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</si>
  <si>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</si>
  <si>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</si>
  <si>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</si>
  <si>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</si>
  <si>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</si>
  <si>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</si>
  <si>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</si>
  <si>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</si>
  <si>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</si>
  <si>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</si>
  <si>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</si>
  <si>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</si>
  <si>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</si>
  <si>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</si>
  <si>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</si>
  <si>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</si>
  <si>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</si>
  <si>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</si>
  <si>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</si>
  <si>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</si>
  <si>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</si>
  <si>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</si>
  <si>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</si>
  <si>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</si>
  <si>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</si>
  <si>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</si>
  <si>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</si>
  <si>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</si>
  <si>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</si>
  <si>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</si>
  <si>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</si>
  <si>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</si>
  <si>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</si>
  <si>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</si>
  <si>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</si>
  <si>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</si>
  <si>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</si>
  <si>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</si>
  <si>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</si>
  <si>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</si>
  <si>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</si>
  <si>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</si>
  <si>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</si>
  <si>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</si>
  <si>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</si>
  <si>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</si>
  <si>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</si>
  <si>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</si>
  <si>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</si>
  <si>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</si>
  <si>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</si>
  <si>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</si>
  <si>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</si>
  <si>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</si>
  <si>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</si>
  <si>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</si>
  <si>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</si>
  <si>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</si>
  <si>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</si>
  <si>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</si>
  <si>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</si>
  <si>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</si>
  <si>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</si>
  <si>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</si>
  <si>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</si>
  <si>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</si>
  <si>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</si>
  <si>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</si>
  <si>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</si>
  <si>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</si>
  <si>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</si>
  <si>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</si>
  <si>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</si>
  <si>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</si>
  <si>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</si>
  <si>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</si>
  <si>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</si>
  <si>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</si>
  <si>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</si>
  <si>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</si>
  <si>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</si>
  <si>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</si>
  <si>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</si>
  <si>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</si>
  <si>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</si>
  <si>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</si>
  <si>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</si>
  <si>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</si>
  <si>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</si>
  <si>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</si>
  <si>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</si>
  <si>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</si>
  <si>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</si>
  <si>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</si>
  <si>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</si>
  <si>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</si>
  <si>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</si>
  <si>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</si>
  <si>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</si>
  <si>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</si>
  <si>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</si>
  <si>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</si>
  <si>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</si>
  <si>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</si>
  <si>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</si>
  <si>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</si>
  <si>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</si>
  <si>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</si>
  <si>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</si>
  <si>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</si>
  <si>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</si>
  <si>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</si>
  <si>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</si>
  <si>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</si>
  <si>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</si>
  <si>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</si>
  <si>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</si>
  <si>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</si>
  <si>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</si>
  <si>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</si>
  <si>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</si>
  <si>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</si>
  <si>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</si>
  <si>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</si>
  <si>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</si>
  <si>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</si>
  <si>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</si>
  <si>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</si>
  <si>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</si>
  <si>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</si>
  <si>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</si>
  <si>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</si>
  <si>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</si>
  <si>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</si>
  <si>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</si>
  <si>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</si>
  <si>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</si>
  <si>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</si>
  <si>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</si>
  <si>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</si>
  <si>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</si>
  <si>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</si>
  <si>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</si>
  <si>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</si>
  <si>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</si>
  <si>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</si>
  <si>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</si>
  <si>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</si>
  <si>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</si>
  <si>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</si>
  <si>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</si>
  <si>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</si>
  <si>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</si>
  <si>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</si>
  <si>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</si>
  <si>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</si>
  <si>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</si>
  <si>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</si>
  <si>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</si>
  <si>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</si>
  <si>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</si>
  <si>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</si>
  <si>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</si>
  <si>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</si>
  <si>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</si>
  <si>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</si>
  <si>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</si>
  <si>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</si>
  <si>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</si>
  <si>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</si>
  <si>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</si>
  <si>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</si>
  <si>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</si>
  <si>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</si>
  <si>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</si>
  <si>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</si>
  <si>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</si>
  <si>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</si>
  <si>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</si>
  <si>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</si>
  <si>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</si>
  <si>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</si>
  <si>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</si>
  <si>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</si>
  <si>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</si>
  <si>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</si>
  <si>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</si>
  <si>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</si>
  <si>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</si>
  <si>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</si>
  <si>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</si>
  <si>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</si>
  <si>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</si>
  <si>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</si>
  <si>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</si>
  <si>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</si>
  <si>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</si>
  <si>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</si>
  <si>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</si>
  <si>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</si>
  <si>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</si>
  <si>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</si>
  <si>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</si>
  <si>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</si>
  <si>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</si>
  <si>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</si>
  <si>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</si>
  <si>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</si>
  <si>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</si>
  <si>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</si>
  <si>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</si>
  <si>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</si>
  <si>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</si>
  <si>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</si>
  <si>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</si>
  <si>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</si>
  <si>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</si>
  <si>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</si>
  <si>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</si>
  <si>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</si>
  <si>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</si>
  <si>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</si>
  <si>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</si>
  <si>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</si>
  <si>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</si>
  <si>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</si>
  <si>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</si>
  <si>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</si>
  <si>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</si>
  <si>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</si>
  <si>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</si>
  <si>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</si>
  <si>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</si>
  <si>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</si>
  <si>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</si>
  <si>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</si>
  <si>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</si>
  <si>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</si>
  <si>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</si>
  <si>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</si>
  <si>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</si>
  <si>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</si>
  <si>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</si>
  <si>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</si>
  <si>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</si>
  <si>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</si>
  <si>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</si>
  <si>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</si>
  <si>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</si>
  <si>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</si>
  <si>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</si>
  <si>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</si>
  <si>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</si>
  <si>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</si>
  <si>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</si>
  <si>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</si>
  <si>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</si>
  <si>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</si>
  <si>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</si>
  <si>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</si>
  <si>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</si>
  <si>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</si>
  <si>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</si>
  <si>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</si>
  <si>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</si>
  <si>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</si>
  <si>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</si>
  <si>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</si>
  <si>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</si>
  <si>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</si>
  <si>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</si>
  <si>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</si>
  <si>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</si>
  <si>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</si>
  <si>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</si>
  <si>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</si>
  <si>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</si>
  <si>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</si>
  <si>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</si>
  <si>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</si>
  <si>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</si>
  <si>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</si>
  <si>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</si>
  <si>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</si>
  <si>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</si>
  <si>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</si>
  <si>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</si>
  <si>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</si>
  <si>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</si>
  <si>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</si>
  <si>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</si>
  <si>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</si>
  <si>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</si>
  <si>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</si>
  <si>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</si>
  <si>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</si>
  <si>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</si>
  <si>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</si>
  <si>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</si>
  <si>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</si>
  <si>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</si>
  <si>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</si>
  <si>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</si>
  <si>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</si>
  <si>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</si>
  <si>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</si>
  <si>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</si>
  <si>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</si>
  <si>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</si>
  <si>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</si>
  <si>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</si>
  <si>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</si>
  <si>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</si>
  <si>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</si>
  <si>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</si>
  <si>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</si>
  <si>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</si>
  <si>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</si>
  <si>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</si>
  <si>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</si>
  <si>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</si>
  <si>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</si>
  <si>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</si>
  <si>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</si>
  <si>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</si>
  <si>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</si>
  <si>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</si>
  <si>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</si>
  <si>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</si>
  <si>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</si>
  <si>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</si>
  <si>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</si>
  <si>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</si>
  <si>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</si>
  <si>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</si>
  <si>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</si>
  <si>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</si>
  <si>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</si>
  <si>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</si>
  <si>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</si>
  <si>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</si>
  <si>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</si>
  <si>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</si>
  <si>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</si>
  <si>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</si>
  <si>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</si>
  <si>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</si>
  <si>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</si>
  <si>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</si>
  <si>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</si>
  <si>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</si>
  <si>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</si>
  <si>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</si>
  <si>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</si>
  <si>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</si>
  <si>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</si>
  <si>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</si>
  <si>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</si>
  <si>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</si>
  <si>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</si>
  <si>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</si>
  <si>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</si>
  <si>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</si>
  <si>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</si>
  <si>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</si>
  <si>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</si>
  <si>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</si>
  <si>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</si>
  <si>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</si>
  <si>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</si>
  <si>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</si>
  <si>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</si>
  <si>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</si>
  <si>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</si>
  <si>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</si>
  <si>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</si>
  <si>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</si>
  <si>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</si>
  <si>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</si>
  <si>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</si>
  <si>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</si>
  <si>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</si>
  <si>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</si>
  <si>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</si>
  <si>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</si>
  <si>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</si>
  <si>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</si>
  <si>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</si>
  <si>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</si>
  <si>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</si>
  <si>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</si>
  <si>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</si>
  <si>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</si>
  <si>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</si>
  <si>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</si>
  <si>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</si>
  <si>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</si>
  <si>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</si>
  <si>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</si>
  <si>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</si>
  <si>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</si>
  <si>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</si>
  <si>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</si>
  <si>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</si>
  <si>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</si>
  <si>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</si>
  <si>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</si>
  <si>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</si>
  <si>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</si>
  <si>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</si>
  <si>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</si>
  <si>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</si>
  <si>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</si>
  <si>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</si>
  <si>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</si>
  <si>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</si>
  <si>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</si>
  <si>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</si>
  <si>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</si>
  <si>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</si>
  <si>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</si>
  <si>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</si>
  <si>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</si>
  <si>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</si>
  <si>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</si>
  <si>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</si>
  <si>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</si>
  <si>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</si>
  <si>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</si>
  <si>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</si>
  <si>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</si>
  <si>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</si>
  <si>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</si>
  <si>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</si>
  <si>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</si>
  <si>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</si>
  <si>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</si>
  <si>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</si>
  <si>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</si>
  <si>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</si>
  <si>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</si>
  <si>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</si>
  <si>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</si>
  <si>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</si>
  <si>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</si>
  <si>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</si>
  <si>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</si>
  <si>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</si>
  <si>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</si>
  <si>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</si>
  <si>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</si>
  <si>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</si>
  <si>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</si>
  <si>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</si>
  <si>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</si>
  <si>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</si>
  <si>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</si>
  <si>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</si>
  <si>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</si>
  <si>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</si>
  <si>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</si>
  <si>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</si>
  <si>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</si>
  <si>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</si>
  <si>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</si>
  <si>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</si>
  <si>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</si>
  <si>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</si>
  <si>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</si>
  <si>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</si>
  <si>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</si>
  <si>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</si>
  <si>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</si>
  <si>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</si>
  <si>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</si>
  <si>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</si>
  <si>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</si>
  <si>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</si>
  <si>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</si>
  <si>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</si>
  <si>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</si>
  <si>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</si>
  <si>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</si>
  <si>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</si>
  <si>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</si>
  <si>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</si>
  <si>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</si>
  <si>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</si>
  <si>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</si>
  <si>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</si>
  <si>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</si>
  <si>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</si>
  <si>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</si>
  <si>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</si>
  <si>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</si>
  <si>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</si>
  <si>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</si>
  <si>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</si>
  <si>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</si>
  <si>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</si>
  <si>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</si>
  <si>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</si>
  <si>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</si>
  <si>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</si>
  <si>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</si>
  <si>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</si>
  <si>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</si>
  <si>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</si>
  <si>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</si>
  <si>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</si>
  <si>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</si>
  <si>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</si>
  <si>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</si>
  <si>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</si>
  <si>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</si>
  <si>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</si>
  <si>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</si>
  <si>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</si>
  <si>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</si>
  <si>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</si>
  <si>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</si>
  <si>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</si>
  <si>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</si>
  <si>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</si>
  <si>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</si>
  <si>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</si>
  <si>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</si>
  <si>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</si>
  <si>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</si>
  <si>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</si>
  <si>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</si>
  <si>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</si>
  <si>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</si>
  <si>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</si>
  <si>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</si>
  <si>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</si>
  <si>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</si>
  <si>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</si>
  <si>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</si>
  <si>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</si>
  <si>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</si>
  <si>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</si>
  <si>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</si>
  <si>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</si>
  <si>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</si>
  <si>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</si>
  <si>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</si>
  <si>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</si>
  <si>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</si>
  <si>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</si>
  <si>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</si>
  <si>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</si>
  <si>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</si>
  <si>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</si>
  <si>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</si>
  <si>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</si>
  <si>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</si>
  <si>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</si>
  <si>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</si>
  <si>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</si>
  <si>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</si>
  <si>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</si>
  <si>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</si>
  <si>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</si>
  <si>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</si>
  <si>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</si>
  <si>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</si>
  <si>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</si>
  <si>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</si>
  <si>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</si>
  <si>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</si>
  <si>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</si>
  <si>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</si>
  <si>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</si>
  <si>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</si>
  <si>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</si>
  <si>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</si>
  <si>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</si>
  <si>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</si>
  <si>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</si>
  <si>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</si>
  <si>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</si>
  <si>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</si>
  <si>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</si>
  <si>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</si>
  <si>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</si>
  <si>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</si>
  <si>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</si>
  <si>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</si>
  <si>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</si>
  <si>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</si>
  <si>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</si>
  <si>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</si>
  <si>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</si>
  <si>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</si>
  <si>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</si>
  <si>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</si>
  <si>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</si>
  <si>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</si>
  <si>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</si>
  <si>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</si>
  <si>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</si>
  <si>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</si>
  <si>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</si>
  <si>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</si>
  <si>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</si>
  <si>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</si>
  <si>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</si>
  <si>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</si>
  <si>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</si>
  <si>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</si>
  <si>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</si>
  <si>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</si>
  <si>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</si>
  <si>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</si>
  <si>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</si>
  <si>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</si>
  <si>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</si>
  <si>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</si>
  <si>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</si>
  <si>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</si>
  <si>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</si>
  <si>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</si>
  <si>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</si>
  <si>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</si>
  <si>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</si>
  <si>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</si>
  <si>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</si>
  <si>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</si>
  <si>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</si>
  <si>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</si>
  <si>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</si>
  <si>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</si>
  <si>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</si>
  <si>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</si>
  <si>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</si>
  <si>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</si>
  <si>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</si>
  <si>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</si>
  <si>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</si>
  <si>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</si>
  <si>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</si>
  <si>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</si>
  <si>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</si>
  <si>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</si>
  <si>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</si>
  <si>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</si>
  <si>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</si>
  <si>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</si>
  <si>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</si>
  <si>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</si>
  <si>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</si>
  <si>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</si>
  <si>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</si>
  <si>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</si>
  <si>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</si>
  <si>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</si>
  <si>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</si>
  <si>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</si>
  <si>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</si>
  <si>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</si>
  <si>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</si>
  <si>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</si>
  <si>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</si>
  <si>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</si>
  <si>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</si>
  <si>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</si>
  <si>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</si>
  <si>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</si>
  <si>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</si>
  <si>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</si>
  <si>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</si>
  <si>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</si>
  <si>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</si>
  <si>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</si>
  <si>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</si>
  <si>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</si>
  <si>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</si>
  <si>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</si>
  <si>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</si>
  <si>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</si>
  <si>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</si>
  <si>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</si>
  <si>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</si>
  <si>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</si>
  <si>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</si>
  <si>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</si>
  <si>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</si>
  <si>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</si>
  <si>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</si>
  <si>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</si>
  <si>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</si>
  <si>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</si>
  <si>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</si>
  <si>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</si>
  <si>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</si>
  <si>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</si>
  <si>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</si>
  <si>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</si>
  <si>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</si>
  <si>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</si>
  <si>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</si>
  <si>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</si>
  <si>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</si>
  <si>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</si>
  <si>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</si>
  <si>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</si>
  <si>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</si>
  <si>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</si>
  <si>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</si>
  <si>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</si>
  <si>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</si>
  <si>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</si>
  <si>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</si>
  <si>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</si>
  <si>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</si>
  <si>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</si>
  <si>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</si>
  <si>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</si>
  <si>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</si>
  <si>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</si>
  <si>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</si>
  <si>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</si>
  <si>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</si>
  <si>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</si>
  <si>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</si>
  <si>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</si>
  <si>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</si>
  <si>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</si>
  <si>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</si>
  <si>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</si>
  <si>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</si>
  <si>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</si>
  <si>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</si>
  <si>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</si>
  <si>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</si>
  <si>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</si>
  <si>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</si>
  <si>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</si>
  <si>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</si>
  <si>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</si>
  <si>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</si>
  <si>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</si>
  <si>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</si>
  <si>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</si>
  <si>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</si>
  <si>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</si>
  <si>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</si>
  <si>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</si>
  <si>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</si>
  <si>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</si>
  <si>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</si>
  <si>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</si>
  <si>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</si>
  <si>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</si>
  <si>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</si>
  <si>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</si>
  <si>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</si>
  <si>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</si>
  <si>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</si>
  <si>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</si>
  <si>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</si>
  <si>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</si>
  <si>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</si>
  <si>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</si>
  <si>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</si>
  <si>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</si>
  <si>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</si>
  <si>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</si>
  <si>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</si>
  <si>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</si>
  <si>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</si>
  <si>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</si>
  <si>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</si>
  <si>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</si>
  <si>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</si>
  <si>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</si>
  <si>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</si>
  <si>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</si>
  <si>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</si>
  <si>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</si>
  <si>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</si>
  <si>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</si>
  <si>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</si>
  <si>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</si>
  <si>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</si>
  <si>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</si>
  <si>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</si>
  <si>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</si>
  <si>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</si>
  <si>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</si>
  <si>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</si>
  <si>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</si>
  <si>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</si>
  <si>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</si>
  <si>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</si>
  <si>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</si>
  <si>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</si>
  <si>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</si>
  <si>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</si>
  <si>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</si>
  <si>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</si>
  <si>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</si>
  <si>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</si>
  <si>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</si>
  <si>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</si>
  <si>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</si>
  <si>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</si>
  <si>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</si>
  <si>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</si>
  <si>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</si>
  <si>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</si>
  <si>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</si>
  <si>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</si>
  <si>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</si>
  <si>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</si>
  <si>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</si>
  <si>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</si>
  <si>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</si>
  <si>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</si>
  <si>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</si>
  <si>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</si>
  <si>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</si>
  <si>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</si>
  <si>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</si>
  <si>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</si>
  <si>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</si>
  <si>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</si>
  <si>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</si>
  <si>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</si>
  <si>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</si>
  <si>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</si>
  <si>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</si>
  <si>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</si>
  <si>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</si>
  <si>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</si>
  <si>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</si>
  <si>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</si>
  <si>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</si>
  <si>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</si>
  <si>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</si>
  <si>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</si>
  <si>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</si>
  <si>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</si>
  <si>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</si>
  <si>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</si>
  <si>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</si>
  <si>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</si>
  <si>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</si>
  <si>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</si>
  <si>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</si>
  <si>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</si>
  <si>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</si>
  <si>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</si>
  <si>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</si>
  <si>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</si>
  <si>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</si>
  <si>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</si>
  <si>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</si>
  <si>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</si>
  <si>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</si>
  <si>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</si>
  <si>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</si>
  <si>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</si>
  <si>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</si>
  <si>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</si>
  <si>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</si>
  <si>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</si>
  <si>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</si>
  <si>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</si>
  <si>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</si>
  <si>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</si>
  <si>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</si>
  <si>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</si>
  <si>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</si>
  <si>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</si>
  <si>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</si>
  <si>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</si>
  <si>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</si>
  <si>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</si>
  <si>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</si>
  <si>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</si>
  <si>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</si>
  <si>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</si>
  <si>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</si>
  <si>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</si>
  <si>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</si>
  <si>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</si>
  <si>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</si>
  <si>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</si>
  <si>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</si>
  <si>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</si>
  <si>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</si>
  <si>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</si>
  <si>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</si>
  <si>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</si>
  <si>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</si>
  <si>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</si>
  <si>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</si>
  <si>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</si>
  <si>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</si>
  <si>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</si>
  <si>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</si>
  <si>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</si>
  <si>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</si>
  <si>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</si>
  <si>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</si>
  <si>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</si>
  <si>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</si>
  <si>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</si>
  <si>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</si>
  <si>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</si>
  <si>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</si>
  <si>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</si>
  <si>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</si>
  <si>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</si>
  <si>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</si>
  <si>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</si>
  <si>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</si>
  <si>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</si>
  <si>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</si>
  <si>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</si>
  <si>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</si>
  <si>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</si>
  <si>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</si>
  <si>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</si>
  <si>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</si>
  <si>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</si>
  <si>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</si>
  <si>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</si>
  <si>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</si>
  <si>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</si>
  <si>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</si>
  <si>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</si>
  <si>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</si>
  <si>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</si>
  <si>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</si>
  <si>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</si>
  <si>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</si>
  <si>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</si>
  <si>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</si>
  <si>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</si>
  <si>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</si>
  <si>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</si>
  <si>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</si>
  <si>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</si>
  <si>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</si>
  <si>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</si>
  <si>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</si>
  <si>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</si>
  <si>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</si>
  <si>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</si>
  <si>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</si>
  <si>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</si>
  <si>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</si>
  <si>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</si>
  <si>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</si>
  <si>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</si>
  <si>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</si>
  <si>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</si>
  <si>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</si>
  <si>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</si>
  <si>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</si>
  <si>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</si>
  <si>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</si>
  <si>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</si>
  <si>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</si>
  <si>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</si>
  <si>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</si>
  <si>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</si>
  <si>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</si>
  <si>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</si>
  <si>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</si>
  <si>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</si>
  <si>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</si>
  <si>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</si>
  <si>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</si>
  <si>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</si>
  <si>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</si>
  <si>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</si>
  <si>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</si>
  <si>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</si>
  <si>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</si>
  <si>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</si>
  <si>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</si>
  <si>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</si>
  <si>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</si>
  <si>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</si>
  <si>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</si>
  <si>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</si>
  <si>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</si>
  <si>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</si>
  <si>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</si>
  <si>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</si>
  <si>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</si>
  <si>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</si>
  <si>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</si>
  <si>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</si>
  <si>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</si>
  <si>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</si>
  <si>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</si>
  <si>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</si>
  <si>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</si>
  <si>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</si>
  <si>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</si>
  <si>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</si>
  <si>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</si>
  <si>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</si>
  <si>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</si>
  <si>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</si>
  <si>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</si>
  <si>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</si>
  <si>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</si>
  <si>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</si>
  <si>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</si>
  <si>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</si>
  <si>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</si>
  <si>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</si>
  <si>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</si>
  <si>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</si>
  <si>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</si>
  <si>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</si>
  <si>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</si>
  <si>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</si>
  <si>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</si>
  <si>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</si>
  <si>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</si>
  <si>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</si>
  <si>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</si>
  <si>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</si>
  <si>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</si>
  <si>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</si>
  <si>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</si>
  <si>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</si>
  <si>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</si>
  <si>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</si>
  <si>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</si>
  <si>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</si>
  <si>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</si>
  <si>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</si>
  <si>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</si>
  <si>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</si>
  <si>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</si>
  <si>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</si>
  <si>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</si>
  <si>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</si>
  <si>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</si>
  <si>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</si>
  <si>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</si>
  <si>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</si>
  <si>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</si>
  <si>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</si>
  <si>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</si>
  <si>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</si>
  <si>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</si>
  <si>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</si>
  <si>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</si>
  <si>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</si>
  <si>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</si>
  <si>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</si>
  <si>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</si>
  <si>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</si>
  <si>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</si>
  <si>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</si>
  <si>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</si>
  <si>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</si>
  <si>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</si>
  <si>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</si>
  <si>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</si>
  <si>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</si>
  <si>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</si>
  <si>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</si>
  <si>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</si>
  <si>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</si>
  <si>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</si>
  <si>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</si>
  <si>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</si>
  <si>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</si>
  <si>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</si>
  <si>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</si>
  <si>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</si>
  <si>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</si>
  <si>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</si>
  <si>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</si>
  <si>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</si>
  <si>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</si>
  <si>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</si>
  <si>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</si>
  <si>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</si>
  <si>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</si>
  <si>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</si>
  <si>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</si>
  <si>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</si>
  <si>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</si>
  <si>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</si>
  <si>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</si>
  <si>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</si>
  <si>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</si>
  <si>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</si>
  <si>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</si>
  <si>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</si>
  <si>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</si>
  <si>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</si>
  <si>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</si>
  <si>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</si>
  <si>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</si>
  <si>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</si>
  <si>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</si>
  <si>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</si>
  <si>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</si>
  <si>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</si>
  <si>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</si>
  <si>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</si>
  <si>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</si>
  <si>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</si>
  <si>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</si>
  <si>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</si>
  <si>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</si>
  <si>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</si>
  <si>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</si>
  <si>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</si>
  <si>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</si>
  <si>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</si>
  <si>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</si>
  <si>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</si>
  <si>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</si>
  <si>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</si>
  <si>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</si>
  <si>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</si>
  <si>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</si>
  <si>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</si>
  <si>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</si>
  <si>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</si>
  <si>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</si>
  <si>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</si>
  <si>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</si>
  <si>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</si>
  <si>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</si>
  <si>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</si>
  <si>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</si>
  <si>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</si>
  <si>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</si>
  <si>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</si>
  <si>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</si>
  <si>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</si>
  <si>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</si>
  <si>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</si>
  <si>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</si>
  <si>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</si>
  <si>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</si>
  <si>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</si>
  <si>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</si>
  <si>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</si>
  <si>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</si>
  <si>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</si>
  <si>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</si>
  <si>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</si>
  <si>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</si>
  <si>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</si>
  <si>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</si>
  <si>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</si>
  <si>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</si>
  <si>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</si>
  <si>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</si>
  <si>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</si>
  <si>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</si>
  <si>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</si>
  <si>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</si>
  <si>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</si>
  <si>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</si>
  <si>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</si>
  <si>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</si>
  <si>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</si>
  <si>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</si>
  <si>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</si>
  <si>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</si>
  <si>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</si>
  <si>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</si>
  <si>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</si>
  <si>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</si>
  <si>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</si>
  <si>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</si>
  <si>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</si>
  <si>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</si>
  <si>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</si>
  <si>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</si>
  <si>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</si>
  <si>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</si>
  <si>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</si>
  <si>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</si>
  <si>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</si>
  <si>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</si>
  <si>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</si>
  <si>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</si>
  <si>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</si>
  <si>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</si>
  <si>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</si>
  <si>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</si>
  <si>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</si>
  <si>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</si>
  <si>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</si>
  <si>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</si>
  <si>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</si>
  <si>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</si>
  <si>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</si>
  <si>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</si>
  <si>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</si>
  <si>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</si>
  <si>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</si>
  <si>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</si>
  <si>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</si>
  <si>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</si>
  <si>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</si>
  <si>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</si>
  <si>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</si>
  <si>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</si>
  <si>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</si>
  <si>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</si>
  <si>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</si>
  <si>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</si>
  <si>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</si>
  <si>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</si>
  <si>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</si>
  <si>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</si>
  <si>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</si>
  <si>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</si>
  <si>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</si>
  <si>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</si>
  <si>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</si>
  <si>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</si>
  <si>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</si>
  <si>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</si>
  <si>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</si>
  <si>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</si>
  <si>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</si>
  <si>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</si>
  <si>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</si>
  <si>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</si>
  <si>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</si>
  <si>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</si>
  <si>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</si>
  <si>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</si>
  <si>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</si>
  <si>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</si>
  <si>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</si>
  <si>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</si>
  <si>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</si>
  <si>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</si>
  <si>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</si>
  <si>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</si>
  <si>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</si>
  <si>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</si>
  <si>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</si>
  <si>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</si>
  <si>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</si>
  <si>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</si>
  <si>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</si>
  <si>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</si>
  <si>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</si>
  <si>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</si>
  <si>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</si>
  <si>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</si>
  <si>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</si>
  <si>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</si>
  <si>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</si>
  <si>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</si>
  <si>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</si>
  <si>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</si>
  <si>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</si>
  <si>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</si>
  <si>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</si>
  <si>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</si>
  <si>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</si>
  <si>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</si>
  <si>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</si>
  <si>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</si>
  <si>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</si>
  <si>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</si>
  <si>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</si>
  <si>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</si>
  <si>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</si>
  <si>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</si>
  <si>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</si>
  <si>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</si>
  <si>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</si>
  <si>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</si>
  <si>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</si>
  <si>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</si>
  <si>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</si>
  <si>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</si>
  <si>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</si>
  <si>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</si>
  <si>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</si>
  <si>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</si>
  <si>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</si>
  <si>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</si>
  <si>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</si>
  <si>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</si>
  <si>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</si>
  <si>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</si>
  <si>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</si>
  <si>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</si>
  <si>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</si>
  <si>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</si>
  <si>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</si>
  <si>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</si>
  <si>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</si>
  <si>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</si>
  <si>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</si>
  <si>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</si>
  <si>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</si>
  <si>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</si>
  <si>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</si>
  <si>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</si>
  <si>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</si>
  <si>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</si>
  <si>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</si>
  <si>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</si>
  <si>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</si>
  <si>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</si>
  <si>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</si>
  <si>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</si>
  <si>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</si>
  <si>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</si>
  <si>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</si>
  <si>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</si>
  <si>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</si>
  <si>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</si>
  <si>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</si>
  <si>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</si>
  <si>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</si>
  <si>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</si>
  <si>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</si>
  <si>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</si>
  <si>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</si>
  <si>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</si>
  <si>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</si>
  <si>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</si>
  <si>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</si>
  <si>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</si>
  <si>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</si>
  <si>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</si>
  <si>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</si>
  <si>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</si>
  <si>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</si>
  <si>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</si>
  <si>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</si>
  <si>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</si>
  <si>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</si>
  <si>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</si>
  <si>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</si>
  <si>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</si>
  <si>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</si>
  <si>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</si>
  <si>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</si>
  <si>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</si>
  <si>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</si>
  <si>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</si>
  <si>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</si>
  <si>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</si>
  <si>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</si>
  <si>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</si>
  <si>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</si>
  <si>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</si>
  <si>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</si>
  <si>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</si>
  <si>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</si>
  <si>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</si>
  <si>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</si>
  <si>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</si>
  <si>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</si>
  <si>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</si>
  <si>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</si>
  <si>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</si>
  <si>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</si>
  <si>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</si>
  <si>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</si>
  <si>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</si>
  <si>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</si>
  <si>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</si>
  <si>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</si>
  <si>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</si>
  <si>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</si>
  <si>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</si>
  <si>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</si>
  <si>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</si>
  <si>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</si>
  <si>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</si>
  <si>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</si>
  <si>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</si>
  <si>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</si>
  <si>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</si>
  <si>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</si>
  <si>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</si>
  <si>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</si>
  <si>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</si>
  <si>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</si>
  <si>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</si>
  <si>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</si>
  <si>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</si>
  <si>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</si>
  <si>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</si>
  <si>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</si>
  <si>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</si>
  <si>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</si>
  <si>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</si>
  <si>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</si>
  <si>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</si>
  <si>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</si>
  <si>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</si>
  <si>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</si>
  <si>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</si>
  <si>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</si>
  <si>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</si>
  <si>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</si>
  <si>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</si>
  <si>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</si>
  <si>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</si>
  <si>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</si>
  <si>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</si>
  <si>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</si>
  <si>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</si>
  <si>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</si>
  <si>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</si>
  <si>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</si>
  <si>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</si>
  <si>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</si>
  <si>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</si>
  <si>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</si>
  <si>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</si>
  <si>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</si>
  <si>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</si>
  <si>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</si>
  <si>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</si>
  <si>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</si>
  <si>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</si>
  <si>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</si>
  <si>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</si>
  <si>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</si>
  <si>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</si>
  <si>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</si>
  <si>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</si>
  <si>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</si>
  <si>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</si>
  <si>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</si>
  <si>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</si>
  <si>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</si>
  <si>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</si>
  <si>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</si>
  <si>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</si>
  <si>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</si>
  <si>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</si>
  <si>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</si>
  <si>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</si>
  <si>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</si>
  <si>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</si>
  <si>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</si>
  <si>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</si>
  <si>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</si>
  <si>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</si>
  <si>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</si>
  <si>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</si>
  <si>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</si>
  <si>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</si>
  <si>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</si>
  <si>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</si>
  <si>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</si>
  <si>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</si>
  <si>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</si>
  <si>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</si>
  <si>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</si>
  <si>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</si>
  <si>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</si>
  <si>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</si>
  <si>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</si>
  <si>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</si>
  <si>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</si>
  <si>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</si>
  <si>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</si>
  <si>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</si>
  <si>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</si>
  <si>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</si>
  <si>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</si>
  <si>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</si>
  <si>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</si>
  <si>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</si>
  <si>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</si>
  <si>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</si>
  <si>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</si>
  <si>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</si>
  <si>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</si>
  <si>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</si>
  <si>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</si>
  <si>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</si>
  <si>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</si>
  <si>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</si>
  <si>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</si>
  <si>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</si>
  <si>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</si>
  <si>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</si>
  <si>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</si>
  <si>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</si>
  <si>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</si>
  <si>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</si>
  <si>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</si>
  <si>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</si>
  <si>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</si>
  <si>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</si>
  <si>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</si>
  <si>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</si>
  <si>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</si>
  <si>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</si>
  <si>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</si>
  <si>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</si>
  <si>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</si>
  <si>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</si>
  <si>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</si>
  <si>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</si>
  <si>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</si>
  <si>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</si>
  <si>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</si>
  <si>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</si>
  <si>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</si>
  <si>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</si>
  <si>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</si>
  <si>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</si>
  <si>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</si>
  <si>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</si>
  <si>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</si>
  <si>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</si>
  <si>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</si>
  <si>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</si>
  <si>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</si>
  <si>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</si>
  <si>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</si>
  <si>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</si>
  <si>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</si>
  <si>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</si>
  <si>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</si>
  <si>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</si>
  <si>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</si>
  <si>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</si>
  <si>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</si>
  <si>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</si>
  <si>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</si>
  <si>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</si>
  <si>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</si>
  <si>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</si>
  <si>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</si>
  <si>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</si>
  <si>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</si>
  <si>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</si>
  <si>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</si>
  <si>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</si>
  <si>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</si>
  <si>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</si>
  <si>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</si>
  <si>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</si>
  <si>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</si>
  <si>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</si>
  <si>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</si>
  <si>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</si>
  <si>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</si>
  <si>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</si>
  <si>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</si>
  <si>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</si>
  <si>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</si>
  <si>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</si>
  <si>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</si>
  <si>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</si>
  <si>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</si>
  <si>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</si>
  <si>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</si>
  <si>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</si>
  <si>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</si>
  <si>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</si>
  <si>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</si>
  <si>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</si>
  <si>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</si>
  <si>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</si>
  <si>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</si>
  <si>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</si>
  <si>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</si>
  <si>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</si>
  <si>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</si>
  <si>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</si>
  <si>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</si>
  <si>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</si>
  <si>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</si>
  <si>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</si>
  <si>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</si>
  <si>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</si>
  <si>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</si>
  <si>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</si>
  <si>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</si>
  <si>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</si>
  <si>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</si>
  <si>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</si>
  <si>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</si>
  <si>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</si>
  <si>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</si>
  <si>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</si>
  <si>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</si>
  <si>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</si>
  <si>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</si>
  <si>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</si>
  <si>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</si>
  <si>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</si>
  <si>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</si>
  <si>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</si>
  <si>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</si>
  <si>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</si>
  <si>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</si>
  <si>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</si>
  <si>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</si>
  <si>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</si>
  <si>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</si>
  <si>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</si>
  <si>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</si>
  <si>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</si>
  <si>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</si>
  <si>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</si>
  <si>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</si>
  <si>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</si>
  <si>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</si>
  <si>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</si>
  <si>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</si>
  <si>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</si>
  <si>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</si>
  <si>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</si>
  <si>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</si>
  <si>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</si>
  <si>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</si>
  <si>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</si>
  <si>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</si>
  <si>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</si>
  <si>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</si>
  <si>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</si>
  <si>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</si>
  <si>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</si>
  <si>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</si>
  <si>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</si>
  <si>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</si>
  <si>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</si>
  <si>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</si>
  <si>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</si>
  <si>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</si>
  <si>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</si>
  <si>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</si>
  <si>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</si>
  <si>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</si>
  <si>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</si>
  <si>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</si>
  <si>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</si>
  <si>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</si>
  <si>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</si>
  <si>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</si>
  <si>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</si>
  <si>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</si>
  <si>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</si>
  <si>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</si>
  <si>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</si>
  <si>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</si>
  <si>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</si>
  <si>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</si>
  <si>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</si>
  <si>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</si>
  <si>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</si>
  <si>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</si>
  <si>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</si>
  <si>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</si>
  <si>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</si>
  <si>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</si>
  <si>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</si>
  <si>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</si>
  <si>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</si>
  <si>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</si>
  <si>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</si>
  <si>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</si>
  <si>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</si>
  <si>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</si>
  <si>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</si>
  <si>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</si>
  <si>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</si>
  <si>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</si>
  <si>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</si>
  <si>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</si>
  <si>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</si>
  <si>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</si>
  <si>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</si>
  <si>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</si>
  <si>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</si>
  <si>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</si>
  <si>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</si>
  <si>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</si>
  <si>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</si>
  <si>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</si>
  <si>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</si>
  <si>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</si>
  <si>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</si>
  <si>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</si>
  <si>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</si>
  <si>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</si>
  <si>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</si>
  <si>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</si>
  <si>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</si>
  <si>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</si>
  <si>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</si>
  <si>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</si>
  <si>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</si>
  <si>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</si>
  <si>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</si>
  <si>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</si>
  <si>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</si>
  <si>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</si>
  <si>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</si>
  <si>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</si>
  <si>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</si>
  <si>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</si>
  <si>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</si>
  <si>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</si>
  <si>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</si>
  <si>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</si>
  <si>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</si>
  <si>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</si>
  <si>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</si>
  <si>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</si>
  <si>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</si>
  <si>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</si>
  <si>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</si>
  <si>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</si>
  <si>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</si>
  <si>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</si>
  <si>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</si>
  <si>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</si>
  <si>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</si>
  <si>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</si>
  <si>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</si>
  <si>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</si>
  <si>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</si>
  <si>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</si>
  <si>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</si>
  <si>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</si>
  <si>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</si>
  <si>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</si>
  <si>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</si>
  <si>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</si>
  <si>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</si>
  <si>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</si>
  <si>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</si>
  <si>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</si>
  <si>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</si>
  <si>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</si>
  <si>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</si>
  <si>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</si>
  <si>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</si>
  <si>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</si>
  <si>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</si>
  <si>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</si>
  <si>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</si>
  <si>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</si>
  <si>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</si>
  <si>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</si>
  <si>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</si>
  <si>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</si>
  <si>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</si>
  <si>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</si>
  <si>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</si>
  <si>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</si>
  <si>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</si>
  <si>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</si>
  <si>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</si>
  <si>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</si>
  <si>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 xml:space="preserve">HDFCLIFE </t>
  </si>
  <si>
    <t>580-583</t>
  </si>
  <si>
    <t>Part Profit of Rs.27/-</t>
  </si>
  <si>
    <t>Profit of Rs.22.5/-</t>
  </si>
  <si>
    <t>2010-2040</t>
  </si>
  <si>
    <t>2200-2300</t>
  </si>
  <si>
    <t>ASIANPAINT NOV FUT</t>
  </si>
  <si>
    <t>Part Profit of Rs.280/-</t>
  </si>
  <si>
    <t>450-460</t>
  </si>
  <si>
    <t>Siti Networks Limited</t>
  </si>
  <si>
    <t>430-440</t>
  </si>
  <si>
    <t xml:space="preserve">GODREJCP </t>
  </si>
  <si>
    <t>675-680</t>
  </si>
  <si>
    <t>740-760</t>
  </si>
  <si>
    <t>ICICIBANK 420 CE NOV</t>
  </si>
  <si>
    <t>INFY NOV FUT</t>
  </si>
  <si>
    <t xml:space="preserve">PIIND </t>
  </si>
  <si>
    <t>CUMMINSIND NOV FUT</t>
  </si>
  <si>
    <t xml:space="preserve">APOLLOTYRE </t>
  </si>
  <si>
    <t>145-147</t>
  </si>
  <si>
    <t xml:space="preserve">TATACONSUM </t>
  </si>
  <si>
    <t xml:space="preserve">BPCL </t>
  </si>
  <si>
    <t>390-400</t>
  </si>
  <si>
    <t>2260-2280</t>
  </si>
  <si>
    <t>Profit of Rs.3.8/-</t>
  </si>
  <si>
    <t>TATACONSUM  520 CE NOV</t>
  </si>
  <si>
    <t>Loss of Rs.20/-</t>
  </si>
  <si>
    <t>250-255</t>
  </si>
  <si>
    <t>3500-3530</t>
  </si>
  <si>
    <t xml:space="preserve">NIFTY 11500 PE 05-NOV </t>
  </si>
  <si>
    <t>Profit of Rs.10.5/-</t>
  </si>
  <si>
    <t>BANKNIFTY NOV FUT</t>
  </si>
  <si>
    <t>Profit of Rs.190/-</t>
  </si>
  <si>
    <t xml:space="preserve">Retail Research Technical Calls &amp; Fundamental Performance Report for the month of November-2020 </t>
  </si>
  <si>
    <t>XTX MARKETS LLP</t>
  </si>
  <si>
    <t>Loss of Rs.37.5/-</t>
  </si>
  <si>
    <t>Profit of Rs.11.5/-</t>
  </si>
  <si>
    <t>Profit of Rs.3.5/-</t>
  </si>
  <si>
    <t>Profit of Rs.6/-</t>
  </si>
  <si>
    <t>NIFTY 11500 PE 12-NOV</t>
  </si>
  <si>
    <t>Loss of Rs.7 /-</t>
  </si>
  <si>
    <t>MARFATIA NISHIL SURENDRA</t>
  </si>
  <si>
    <t>Profit of Rs.45/-</t>
  </si>
  <si>
    <t>Profit of Rs.52.5/-</t>
  </si>
  <si>
    <t>Profit of Rs.2.75/-</t>
  </si>
  <si>
    <t>2050-2070</t>
  </si>
  <si>
    <t>Loss of Rs.45/-</t>
  </si>
  <si>
    <t>BATAINDIA NOV FUT</t>
  </si>
  <si>
    <t>1330-1340</t>
  </si>
  <si>
    <t>Profit of Rs.24/-</t>
  </si>
  <si>
    <t>Profit of Rs.12.5/-</t>
  </si>
  <si>
    <t>1450-1460</t>
  </si>
  <si>
    <t>2190-2210</t>
  </si>
  <si>
    <t>2400-2500</t>
  </si>
  <si>
    <t xml:space="preserve">BHARATFORG NOV FUT </t>
  </si>
  <si>
    <t>Profit of Rs.5.25/-</t>
  </si>
  <si>
    <t>NIFTY NOV FUT</t>
  </si>
  <si>
    <t>BHARATFORG NOV FUT</t>
  </si>
  <si>
    <t>Profit of Rs.75/-</t>
  </si>
  <si>
    <t>Profit of Rs.65/-</t>
  </si>
  <si>
    <t>HINDUNILVR NOV FUT</t>
  </si>
  <si>
    <t>760-750</t>
  </si>
  <si>
    <t>BP EQUITIES PRIVATE LIMITED</t>
  </si>
  <si>
    <t>Profit of Rs.26/-</t>
  </si>
  <si>
    <t>Profit of Rs.24.5/-</t>
  </si>
  <si>
    <t>Profit of Rs.8/-</t>
  </si>
  <si>
    <t>Profit of Rs.58.5/-</t>
  </si>
  <si>
    <t>1550-1560</t>
  </si>
  <si>
    <t>180-185</t>
  </si>
  <si>
    <t>245-250</t>
  </si>
  <si>
    <t>3350-3400</t>
  </si>
  <si>
    <t>3630-3670</t>
  </si>
  <si>
    <t xml:space="preserve">TATACONSUM  520 CE NOV </t>
  </si>
  <si>
    <t>Profit of Rs.2.2/-</t>
  </si>
  <si>
    <t>920-930</t>
  </si>
  <si>
    <t>HINDUNILVR 2100 CE NOV</t>
  </si>
  <si>
    <t>330-335</t>
  </si>
  <si>
    <t>Profit of Rs.16/-</t>
  </si>
  <si>
    <t>Loss of Rs.45 /-</t>
  </si>
  <si>
    <t>Profit of Rs.82.5/-</t>
  </si>
  <si>
    <t>Loss of Rs.130/-</t>
  </si>
  <si>
    <t>RELIANCE NOV FUT</t>
  </si>
  <si>
    <t>Loss of Rs.16.5/-</t>
  </si>
  <si>
    <t>HDFC 2150 CE NOV</t>
  </si>
  <si>
    <t>Profit of Rs.7/-</t>
  </si>
  <si>
    <t xml:space="preserve">RITES (RITES LIMITED) </t>
  </si>
  <si>
    <t>237.5-242.5</t>
  </si>
  <si>
    <t>132-135</t>
  </si>
  <si>
    <t xml:space="preserve">HINDUNILVR 2100 CE NOV </t>
  </si>
  <si>
    <t>168-170</t>
  </si>
  <si>
    <t>SUPRBPA</t>
  </si>
  <si>
    <t>TUSHARKUMAR ASHOKBHAI SOLANKI</t>
  </si>
  <si>
    <t>Fineotex Chemical Limited</t>
  </si>
  <si>
    <t>ARYAMAN CAPITAL MARKETS LIMITED</t>
  </si>
  <si>
    <t>Sanco Industries Ltd.</t>
  </si>
  <si>
    <t>TEJAS ARVINDBHAI BHAVNAGARI</t>
  </si>
  <si>
    <t>CHANDARANA SHARES &amp; STOCKS PRIVATE LIMITED</t>
  </si>
  <si>
    <t>IDBI TRUSTEESHIP SERVICES LTD</t>
  </si>
  <si>
    <t>Profit of Rs.230/-</t>
  </si>
  <si>
    <t>Profit of Rs.7.5/-</t>
  </si>
  <si>
    <t>Profit of Rs.1.75/-</t>
  </si>
  <si>
    <t>Part Profit of Rs.24/-</t>
  </si>
  <si>
    <t>COALINDIA 125 CE NOV</t>
  </si>
  <si>
    <t>2.3-2.5</t>
  </si>
  <si>
    <t>4.0-5.0</t>
  </si>
  <si>
    <t>2555-2565</t>
  </si>
  <si>
    <t>2700-2720</t>
  </si>
  <si>
    <t>11430-11450</t>
  </si>
  <si>
    <t>1310-1318</t>
  </si>
  <si>
    <t>1360-1380</t>
  </si>
  <si>
    <t>Profit of Rs.21.5/-</t>
  </si>
  <si>
    <t>BANKNIFTY 27000 PE 12-NOV</t>
  </si>
  <si>
    <t>310-330</t>
  </si>
  <si>
    <t>500-600</t>
  </si>
  <si>
    <t>SBIN NOV FUT</t>
  </si>
  <si>
    <t>220-221</t>
  </si>
  <si>
    <t>2057-2063</t>
  </si>
  <si>
    <t>2150-2170</t>
  </si>
  <si>
    <t>APOLLOPIPES</t>
  </si>
  <si>
    <t>SAGEONE INVESTMENT ADVISORS LLP</t>
  </si>
  <si>
    <t>BHILSPIN</t>
  </si>
  <si>
    <t>FASHION SUITINGS PVT LTD</t>
  </si>
  <si>
    <t>ABHINAV VINODKUMAR JAIN</t>
  </si>
  <si>
    <t>DARJEELING</t>
  </si>
  <si>
    <t>U K DOSHI HUF</t>
  </si>
  <si>
    <t>BABITA KARNANI</t>
  </si>
  <si>
    <t>GRAVITY</t>
  </si>
  <si>
    <t>SHABREENTAJ</t>
  </si>
  <si>
    <t>VASANT SAMPAT KADAM</t>
  </si>
  <si>
    <t>REGENCY</t>
  </si>
  <si>
    <t>CONSORTIUM CAPITAL PRIVATE LIMITED</t>
  </si>
  <si>
    <t>SGRL</t>
  </si>
  <si>
    <t>MADRAS PARAMESWARAN MANOJ MAHADEV</t>
  </si>
  <si>
    <t>SSPNFIN</t>
  </si>
  <si>
    <t>SANTOSH DOULAT PASTE</t>
  </si>
  <si>
    <t>DEVJEET CHAKRABORTY</t>
  </si>
  <si>
    <t>VISVEN</t>
  </si>
  <si>
    <t>MAHENDRA NANALAL KOTHARI</t>
  </si>
  <si>
    <t>VMV</t>
  </si>
  <si>
    <t>ASHOK KUMAR SINGH</t>
  </si>
  <si>
    <t>ASLIND</t>
  </si>
  <si>
    <t>ASL Industries Limited</t>
  </si>
  <si>
    <t>D D MASTER HUF</t>
  </si>
  <si>
    <t>Dhanlaxmi Bank Limited</t>
  </si>
  <si>
    <t>CHARTERED FINANCE &amp; LEASI NG LIMITED</t>
  </si>
  <si>
    <t>Jain Irrigation Systems L</t>
  </si>
  <si>
    <t>ANKITA VISHAL SHAH</t>
  </si>
  <si>
    <t>TEMBO</t>
  </si>
  <si>
    <t>Tembo Global Ind Ltd</t>
  </si>
  <si>
    <t>SHRI RAVINDRA MEDIA VENTURES PRIVATE LIMITED</t>
  </si>
  <si>
    <t>Venky's (India) Limited</t>
  </si>
  <si>
    <t>ANJANI ADVISORY SERVICES PRIVATE LIMITED</t>
  </si>
  <si>
    <t>NUSARWAR MERCHANTS PVT LTD</t>
  </si>
  <si>
    <t>Loss of Rs.24/-</t>
  </si>
  <si>
    <t>Loss of Rs.4.1/-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</si>
</sst>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47" fillId="2" borderId="37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0" fontId="47" fillId="0" borderId="0" xfId="0" applyFont="1" applyFill="1" applyAlignment="1">
      <alignment horizontal="center"/>
    </xf>
    <xf numFmtId="164" fontId="6" fillId="2" borderId="37" xfId="160" applyFont="1" applyFill="1" applyBorder="1"/>
    <xf numFmtId="164" fontId="47" fillId="2" borderId="37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/>
    </xf>
    <xf numFmtId="164" fontId="0" fillId="0" borderId="0" xfId="160" applyFont="1" applyBorder="1"/>
    <xf numFmtId="164" fontId="0" fillId="0" borderId="0" xfId="160" applyFont="1" applyFill="1"/>
    <xf numFmtId="164" fontId="47" fillId="0" borderId="0" xfId="160" applyFont="1" applyFill="1"/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5" fontId="0" fillId="59" borderId="37" xfId="0" applyNumberFormat="1" applyFill="1" applyBorder="1" applyAlignment="1">
      <alignment horizontal="center" vertical="center"/>
    </xf>
    <xf numFmtId="164" fontId="6" fillId="59" borderId="37" xfId="160" applyFont="1" applyFill="1" applyBorder="1"/>
    <xf numFmtId="164" fontId="8" fillId="59" borderId="37" xfId="160" applyFont="1" applyFill="1" applyBorder="1" applyAlignment="1">
      <alignment horizontal="left"/>
    </xf>
    <xf numFmtId="164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7" fillId="60" borderId="5" xfId="0" applyFont="1" applyFill="1" applyBorder="1" applyAlignment="1">
      <alignment horizontal="center" vertical="center"/>
    </xf>
    <xf numFmtId="165" fontId="0" fillId="60" borderId="37" xfId="0" applyNumberFormat="1" applyFill="1" applyBorder="1" applyAlignment="1">
      <alignment horizontal="center" vertical="center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164" fontId="7" fillId="60" borderId="5" xfId="160" applyFont="1" applyFill="1" applyBorder="1" applyAlignment="1">
      <alignment horizontal="center" vertical="center"/>
    </xf>
    <xf numFmtId="164" fontId="8" fillId="2" borderId="37" xfId="16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/>
    </xf>
    <xf numFmtId="166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0" fontId="0" fillId="60" borderId="37" xfId="0" applyNumberFormat="1" applyFill="1" applyBorder="1" applyAlignment="1">
      <alignment horizontal="center" vertical="center"/>
    </xf>
    <xf numFmtId="164" fontId="6" fillId="60" borderId="37" xfId="160" applyFont="1" applyFill="1" applyBorder="1"/>
    <xf numFmtId="164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60" borderId="37" xfId="0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4" fontId="8" fillId="60" borderId="37" xfId="160" applyFont="1" applyFill="1" applyBorder="1" applyAlignment="1">
      <alignment horizontal="left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47" fillId="58" borderId="37" xfId="0" applyFont="1" applyFill="1" applyBorder="1" applyAlignment="1">
      <alignment horizontal="center" vertical="center"/>
    </xf>
    <xf numFmtId="0" fontId="50" fillId="60" borderId="37" xfId="0" applyFont="1" applyFill="1" applyBorder="1"/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top"/>
    </xf>
    <xf numFmtId="2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2" fontId="7" fillId="2" borderId="38" xfId="0" applyNumberFormat="1" applyFont="1" applyFill="1" applyBorder="1" applyAlignment="1">
      <alignment horizontal="center" vertical="center"/>
    </xf>
    <xf numFmtId="164" fontId="7" fillId="2" borderId="38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7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8" fillId="58" borderId="37" xfId="0" applyFont="1" applyFill="1" applyBorder="1" applyAlignment="1">
      <alignment horizontal="center" vertical="center"/>
    </xf>
    <xf numFmtId="170" fontId="7" fillId="60" borderId="5" xfId="0" applyNumberFormat="1" applyFont="1" applyFill="1" applyBorder="1" applyAlignment="1">
      <alignment horizontal="center" vertical="center"/>
    </xf>
    <xf numFmtId="165" fontId="47" fillId="2" borderId="37" xfId="0" applyNumberFormat="1" applyFont="1" applyFill="1" applyBorder="1" applyAlignment="1">
      <alignment horizontal="center" vertical="center"/>
    </xf>
    <xf numFmtId="166" fontId="47" fillId="2" borderId="37" xfId="0" applyNumberFormat="1" applyFont="1" applyFill="1" applyBorder="1" applyAlignment="1">
      <alignment horizontal="center" vertical="center"/>
    </xf>
    <xf numFmtId="0" fontId="47" fillId="2" borderId="37" xfId="0" applyNumberFormat="1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165" fontId="47" fillId="58" borderId="37" xfId="0" applyNumberFormat="1" applyFont="1" applyFill="1" applyBorder="1" applyAlignment="1">
      <alignment horizontal="center" vertical="center"/>
    </xf>
    <xf numFmtId="166" fontId="47" fillId="58" borderId="37" xfId="0" applyNumberFormat="1" applyFont="1" applyFill="1" applyBorder="1" applyAlignment="1">
      <alignment horizontal="center" vertical="center"/>
    </xf>
    <xf numFmtId="0" fontId="50" fillId="58" borderId="37" xfId="0" applyFont="1" applyFill="1" applyBorder="1"/>
    <xf numFmtId="170" fontId="7" fillId="58" borderId="5" xfId="0" applyNumberFormat="1" applyFont="1" applyFill="1" applyBorder="1" applyAlignment="1">
      <alignment horizontal="center" vertical="center"/>
    </xf>
    <xf numFmtId="0" fontId="47" fillId="60" borderId="37" xfId="0" applyNumberFormat="1" applyFont="1" applyFill="1" applyBorder="1" applyAlignment="1">
      <alignment horizontal="center" vertical="center"/>
    </xf>
    <xf numFmtId="165" fontId="47" fillId="60" borderId="37" xfId="0" applyNumberFormat="1" applyFont="1" applyFill="1" applyBorder="1" applyAlignment="1">
      <alignment horizontal="center" vertical="center"/>
    </xf>
    <xf numFmtId="166" fontId="47" fillId="60" borderId="37" xfId="0" applyNumberFormat="1" applyFont="1" applyFill="1" applyBorder="1" applyAlignment="1">
      <alignment horizontal="center" vertical="center"/>
    </xf>
    <xf numFmtId="1" fontId="0" fillId="60" borderId="37" xfId="0" applyNumberFormat="1" applyFill="1" applyBorder="1" applyAlignment="1">
      <alignment horizontal="center" vertical="center"/>
    </xf>
    <xf numFmtId="166" fontId="0" fillId="60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0" fillId="60" borderId="37" xfId="0" applyFont="1" applyFill="1" applyBorder="1" applyAlignment="1">
      <alignment horizontal="center" vertical="center"/>
    </xf>
    <xf numFmtId="166" fontId="0" fillId="2" borderId="37" xfId="0" applyNumberFormat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7" xfId="139" applyNumberFormat="1" applyFont="1" applyBorder="1"/>
    <xf numFmtId="2" fontId="0" fillId="0" borderId="37" xfId="139" applyNumberFormat="1" applyFont="1" applyBorder="1" applyAlignment="1">
      <alignment horizontal="right"/>
    </xf>
    <xf numFmtId="0" fontId="0" fillId="0" borderId="37" xfId="139" applyFont="1" applyBorder="1"/>
    <xf numFmtId="0" fontId="25" fillId="0" borderId="37" xfId="146" applyNumberFormat="1" applyBorder="1"/>
    <xf numFmtId="10" fontId="25" fillId="2" borderId="37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1" fontId="0" fillId="58" borderId="37" xfId="0" applyNumberFormat="1" applyFill="1" applyBorder="1" applyAlignment="1">
      <alignment horizontal="center" vertical="center"/>
    </xf>
    <xf numFmtId="166" fontId="0" fillId="58" borderId="37" xfId="0" applyNumberFormat="1" applyFont="1" applyFill="1" applyBorder="1" applyAlignment="1">
      <alignment horizontal="center" vertical="center"/>
    </xf>
    <xf numFmtId="0" fontId="0" fillId="58" borderId="37" xfId="0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166" fontId="0" fillId="60" borderId="37" xfId="0" applyNumberFormat="1" applyFill="1" applyBorder="1" applyAlignment="1">
      <alignment horizontal="center" vertical="center"/>
    </xf>
    <xf numFmtId="0" fontId="7" fillId="60" borderId="37" xfId="0" applyFont="1" applyFill="1" applyBorder="1" applyAlignment="1">
      <alignment horizontal="center" vertical="center"/>
    </xf>
    <xf numFmtId="2" fontId="7" fillId="60" borderId="37" xfId="0" applyNumberFormat="1" applyFont="1" applyFill="1" applyBorder="1" applyAlignment="1">
      <alignment horizontal="center" vertical="center"/>
    </xf>
    <xf numFmtId="164" fontId="7" fillId="60" borderId="37" xfId="16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58" borderId="37" xfId="0" applyNumberFormat="1" applyFill="1" applyBorder="1" applyAlignment="1">
      <alignment horizontal="center" vertical="center"/>
    </xf>
    <xf numFmtId="165" fontId="0" fillId="58" borderId="37" xfId="0" applyNumberFormat="1" applyFill="1" applyBorder="1" applyAlignment="1">
      <alignment horizontal="center" vertical="center"/>
    </xf>
    <xf numFmtId="15" fontId="0" fillId="58" borderId="37" xfId="0" applyNumberFormat="1" applyFill="1" applyBorder="1" applyAlignment="1">
      <alignment horizontal="center" vertical="center"/>
    </xf>
    <xf numFmtId="164" fontId="8" fillId="58" borderId="37" xfId="160" applyFont="1" applyFill="1" applyBorder="1" applyAlignment="1">
      <alignment horizontal="left" vertical="center"/>
    </xf>
    <xf numFmtId="164" fontId="47" fillId="58" borderId="37" xfId="16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top"/>
    </xf>
    <xf numFmtId="16" fontId="49" fillId="58" borderId="37" xfId="160" applyNumberFormat="1" applyFont="1" applyFill="1" applyBorder="1" applyAlignment="1">
      <alignment horizontal="center" vertical="center"/>
    </xf>
    <xf numFmtId="0" fontId="0" fillId="58" borderId="37" xfId="0" applyFill="1" applyBorder="1" applyAlignment="1">
      <alignment horizontal="center"/>
    </xf>
    <xf numFmtId="166" fontId="0" fillId="58" borderId="37" xfId="0" applyNumberForma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2" fontId="7" fillId="58" borderId="37" xfId="0" applyNumberFormat="1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0" fontId="47" fillId="0" borderId="11" xfId="9" applyFont="1" applyFill="1" applyBorder="1" applyAlignment="1">
      <alignment horizont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166" fontId="0" fillId="25" borderId="37" xfId="0" applyNumberFormat="1" applyFill="1" applyBorder="1" applyAlignment="1">
      <alignment horizontal="center" vertical="center"/>
    </xf>
    <xf numFmtId="0" fontId="8" fillId="25" borderId="37" xfId="0" applyFont="1" applyFill="1" applyBorder="1" applyAlignment="1">
      <alignment horizontal="left"/>
    </xf>
    <xf numFmtId="0" fontId="47" fillId="25" borderId="37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2" fontId="7" fillId="25" borderId="37" xfId="0" applyNumberFormat="1" applyFont="1" applyFill="1" applyBorder="1" applyAlignment="1">
      <alignment horizontal="center" vertical="center"/>
    </xf>
    <xf numFmtId="164" fontId="7" fillId="25" borderId="37" xfId="160" applyFont="1" applyFill="1" applyBorder="1" applyAlignment="1">
      <alignment horizontal="center" vertical="center"/>
    </xf>
    <xf numFmtId="16" fontId="7" fillId="25" borderId="37" xfId="160" applyNumberFormat="1" applyFont="1" applyFill="1" applyBorder="1" applyAlignment="1">
      <alignment horizontal="center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16" fontId="0" fillId="25" borderId="37" xfId="0" applyNumberForma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512</xdr:row>
      <xdr:rowOff>89646</xdr:rowOff>
    </xdr:from>
    <xdr:to>
      <xdr:col>12</xdr:col>
      <xdr:colOff>414779</xdr:colOff>
      <xdr:row>518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513</xdr:row>
      <xdr:rowOff>44824</xdr:rowOff>
    </xdr:from>
    <xdr:to>
      <xdr:col>4</xdr:col>
      <xdr:colOff>42581</xdr:colOff>
      <xdr:row>516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44145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3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22" sqref="E22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44145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69" t="s">
        <v>16</v>
      </c>
      <c r="B9" s="571" t="s">
        <v>17</v>
      </c>
      <c r="C9" s="571" t="s">
        <v>18</v>
      </c>
      <c r="D9" s="273" t="s">
        <v>19</v>
      </c>
      <c r="E9" s="273" t="s">
        <v>20</v>
      </c>
      <c r="F9" s="566" t="s">
        <v>21</v>
      </c>
      <c r="G9" s="567"/>
      <c r="H9" s="568"/>
      <c r="I9" s="566" t="s">
        <v>22</v>
      </c>
      <c r="J9" s="567"/>
      <c r="K9" s="568"/>
      <c r="L9" s="273"/>
      <c r="M9" s="280"/>
      <c r="N9" s="280"/>
      <c r="O9" s="280"/>
    </row>
    <row r="10" spans="1:15" ht="59.25" customHeight="1">
      <c r="A10" s="570"/>
      <c r="B10" s="572" t="s">
        <v>17</v>
      </c>
      <c r="C10" s="572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27523.15</v>
      </c>
      <c r="E11" s="302">
        <v>27379.7</v>
      </c>
      <c r="F11" s="314">
        <v>27165.050000000003</v>
      </c>
      <c r="G11" s="314">
        <v>26806.95</v>
      </c>
      <c r="H11" s="314">
        <v>26592.300000000003</v>
      </c>
      <c r="I11" s="314">
        <v>27737.800000000003</v>
      </c>
      <c r="J11" s="314">
        <v>27952.450000000004</v>
      </c>
      <c r="K11" s="314">
        <v>28310.550000000003</v>
      </c>
      <c r="L11" s="301">
        <v>27594.35</v>
      </c>
      <c r="M11" s="301">
        <v>27021.599999999999</v>
      </c>
      <c r="N11" s="318">
        <v>1931775</v>
      </c>
      <c r="O11" s="319">
        <v>-7.568362879494725E-2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12467.25</v>
      </c>
      <c r="E12" s="315">
        <v>12442.866666666667</v>
      </c>
      <c r="F12" s="316">
        <v>12401.033333333333</v>
      </c>
      <c r="G12" s="316">
        <v>12334.816666666666</v>
      </c>
      <c r="H12" s="316">
        <v>12292.983333333332</v>
      </c>
      <c r="I12" s="316">
        <v>12509.083333333334</v>
      </c>
      <c r="J12" s="316">
        <v>12550.916666666666</v>
      </c>
      <c r="K12" s="316">
        <v>12617.133333333335</v>
      </c>
      <c r="L12" s="303">
        <v>12484.7</v>
      </c>
      <c r="M12" s="303">
        <v>12376.65</v>
      </c>
      <c r="N12" s="318">
        <v>12738975</v>
      </c>
      <c r="O12" s="319">
        <v>4.3573091834038867E-2</v>
      </c>
    </row>
    <row r="13" spans="1:15" ht="15">
      <c r="A13" s="276">
        <v>3</v>
      </c>
      <c r="B13" s="386" t="s">
        <v>37</v>
      </c>
      <c r="C13" s="276" t="s">
        <v>38</v>
      </c>
      <c r="D13" s="315">
        <v>1676.25</v>
      </c>
      <c r="E13" s="315">
        <v>1672.5833333333333</v>
      </c>
      <c r="F13" s="316">
        <v>1657.9166666666665</v>
      </c>
      <c r="G13" s="316">
        <v>1639.5833333333333</v>
      </c>
      <c r="H13" s="316">
        <v>1624.9166666666665</v>
      </c>
      <c r="I13" s="316">
        <v>1690.9166666666665</v>
      </c>
      <c r="J13" s="316">
        <v>1705.583333333333</v>
      </c>
      <c r="K13" s="316">
        <v>1723.9166666666665</v>
      </c>
      <c r="L13" s="303">
        <v>1687.25</v>
      </c>
      <c r="M13" s="303">
        <v>1654.25</v>
      </c>
      <c r="N13" s="318">
        <v>1797500</v>
      </c>
      <c r="O13" s="319">
        <v>0.13335435056746534</v>
      </c>
    </row>
    <row r="14" spans="1:15" ht="15">
      <c r="A14" s="276">
        <v>4</v>
      </c>
      <c r="B14" s="386" t="s">
        <v>39</v>
      </c>
      <c r="C14" s="276" t="s">
        <v>40</v>
      </c>
      <c r="D14" s="315">
        <v>359.05</v>
      </c>
      <c r="E14" s="315">
        <v>359.38333333333338</v>
      </c>
      <c r="F14" s="316">
        <v>352.46666666666675</v>
      </c>
      <c r="G14" s="316">
        <v>345.88333333333338</v>
      </c>
      <c r="H14" s="316">
        <v>338.96666666666675</v>
      </c>
      <c r="I14" s="316">
        <v>365.96666666666675</v>
      </c>
      <c r="J14" s="316">
        <v>372.88333333333338</v>
      </c>
      <c r="K14" s="316">
        <v>379.46666666666675</v>
      </c>
      <c r="L14" s="303">
        <v>366.3</v>
      </c>
      <c r="M14" s="303">
        <v>352.8</v>
      </c>
      <c r="N14" s="318">
        <v>18484000</v>
      </c>
      <c r="O14" s="319">
        <v>-1.3555342085601451E-2</v>
      </c>
    </row>
    <row r="15" spans="1:15" ht="15">
      <c r="A15" s="276">
        <v>5</v>
      </c>
      <c r="B15" s="386" t="s">
        <v>39</v>
      </c>
      <c r="C15" s="276" t="s">
        <v>41</v>
      </c>
      <c r="D15" s="315">
        <v>368.7</v>
      </c>
      <c r="E15" s="315">
        <v>371.01666666666665</v>
      </c>
      <c r="F15" s="316">
        <v>365.18333333333328</v>
      </c>
      <c r="G15" s="316">
        <v>361.66666666666663</v>
      </c>
      <c r="H15" s="316">
        <v>355.83333333333326</v>
      </c>
      <c r="I15" s="316">
        <v>374.5333333333333</v>
      </c>
      <c r="J15" s="316">
        <v>380.36666666666667</v>
      </c>
      <c r="K15" s="316">
        <v>383.88333333333333</v>
      </c>
      <c r="L15" s="303">
        <v>376.85</v>
      </c>
      <c r="M15" s="303">
        <v>367.5</v>
      </c>
      <c r="N15" s="318">
        <v>48977500</v>
      </c>
      <c r="O15" s="319">
        <v>4.3017622318053561E-2</v>
      </c>
    </row>
    <row r="16" spans="1:15" ht="15">
      <c r="A16" s="276">
        <v>6</v>
      </c>
      <c r="B16" s="386" t="s">
        <v>44</v>
      </c>
      <c r="C16" s="276" t="s">
        <v>45</v>
      </c>
      <c r="D16" s="315">
        <v>817.7</v>
      </c>
      <c r="E16" s="315">
        <v>812.98333333333323</v>
      </c>
      <c r="F16" s="316">
        <v>806.71666666666647</v>
      </c>
      <c r="G16" s="316">
        <v>795.73333333333323</v>
      </c>
      <c r="H16" s="316">
        <v>789.46666666666647</v>
      </c>
      <c r="I16" s="316">
        <v>823.96666666666647</v>
      </c>
      <c r="J16" s="316">
        <v>830.23333333333312</v>
      </c>
      <c r="K16" s="316">
        <v>841.21666666666647</v>
      </c>
      <c r="L16" s="303">
        <v>819.25</v>
      </c>
      <c r="M16" s="303">
        <v>802</v>
      </c>
      <c r="N16" s="318">
        <v>1123000</v>
      </c>
      <c r="O16" s="319">
        <v>7.2588347659980901E-2</v>
      </c>
    </row>
    <row r="17" spans="1:15" ht="15">
      <c r="A17" s="276">
        <v>7</v>
      </c>
      <c r="B17" s="386" t="s">
        <v>37</v>
      </c>
      <c r="C17" s="276" t="s">
        <v>46</v>
      </c>
      <c r="D17" s="315">
        <v>249.55</v>
      </c>
      <c r="E17" s="315">
        <v>249.73333333333335</v>
      </c>
      <c r="F17" s="316">
        <v>247.16666666666669</v>
      </c>
      <c r="G17" s="316">
        <v>244.78333333333333</v>
      </c>
      <c r="H17" s="316">
        <v>242.21666666666667</v>
      </c>
      <c r="I17" s="316">
        <v>252.1166666666667</v>
      </c>
      <c r="J17" s="316">
        <v>254.68333333333337</v>
      </c>
      <c r="K17" s="316">
        <v>257.06666666666672</v>
      </c>
      <c r="L17" s="303">
        <v>252.3</v>
      </c>
      <c r="M17" s="303">
        <v>247.35</v>
      </c>
      <c r="N17" s="318">
        <v>15573000</v>
      </c>
      <c r="O17" s="319">
        <v>-2.8084628346751545E-2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2091.8000000000002</v>
      </c>
      <c r="E18" s="315">
        <v>2081.0666666666671</v>
      </c>
      <c r="F18" s="316">
        <v>2047.5833333333339</v>
      </c>
      <c r="G18" s="316">
        <v>2003.3666666666668</v>
      </c>
      <c r="H18" s="316">
        <v>1969.8833333333337</v>
      </c>
      <c r="I18" s="316">
        <v>2125.2833333333342</v>
      </c>
      <c r="J18" s="316">
        <v>2158.7666666666669</v>
      </c>
      <c r="K18" s="316">
        <v>2202.9833333333345</v>
      </c>
      <c r="L18" s="303">
        <v>2114.5500000000002</v>
      </c>
      <c r="M18" s="303">
        <v>2036.85</v>
      </c>
      <c r="N18" s="318">
        <v>2045500</v>
      </c>
      <c r="O18" s="319">
        <v>0.24422141119221411</v>
      </c>
    </row>
    <row r="19" spans="1:15" ht="15">
      <c r="A19" s="276">
        <v>9</v>
      </c>
      <c r="B19" s="386" t="s">
        <v>44</v>
      </c>
      <c r="C19" s="276" t="s">
        <v>48</v>
      </c>
      <c r="D19" s="315">
        <v>157.69999999999999</v>
      </c>
      <c r="E19" s="315">
        <v>156.29999999999998</v>
      </c>
      <c r="F19" s="316">
        <v>154.39999999999998</v>
      </c>
      <c r="G19" s="316">
        <v>151.1</v>
      </c>
      <c r="H19" s="316">
        <v>149.19999999999999</v>
      </c>
      <c r="I19" s="316">
        <v>159.59999999999997</v>
      </c>
      <c r="J19" s="316">
        <v>161.5</v>
      </c>
      <c r="K19" s="316">
        <v>164.79999999999995</v>
      </c>
      <c r="L19" s="303">
        <v>158.19999999999999</v>
      </c>
      <c r="M19" s="303">
        <v>153</v>
      </c>
      <c r="N19" s="318">
        <v>8555000</v>
      </c>
      <c r="O19" s="319">
        <v>-5.3126729385722195E-2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84.55</v>
      </c>
      <c r="E20" s="315">
        <v>84.216666666666669</v>
      </c>
      <c r="F20" s="316">
        <v>82.933333333333337</v>
      </c>
      <c r="G20" s="316">
        <v>81.316666666666663</v>
      </c>
      <c r="H20" s="316">
        <v>80.033333333333331</v>
      </c>
      <c r="I20" s="316">
        <v>85.833333333333343</v>
      </c>
      <c r="J20" s="316">
        <v>87.116666666666674</v>
      </c>
      <c r="K20" s="316">
        <v>88.733333333333348</v>
      </c>
      <c r="L20" s="303">
        <v>85.5</v>
      </c>
      <c r="M20" s="303">
        <v>82.6</v>
      </c>
      <c r="N20" s="318">
        <v>36198000</v>
      </c>
      <c r="O20" s="319">
        <v>-6.0499883204858676E-2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2232.8000000000002</v>
      </c>
      <c r="E21" s="315">
        <v>2233.6833333333334</v>
      </c>
      <c r="F21" s="316">
        <v>2220.416666666667</v>
      </c>
      <c r="G21" s="316">
        <v>2208.0333333333338</v>
      </c>
      <c r="H21" s="316">
        <v>2194.7666666666673</v>
      </c>
      <c r="I21" s="316">
        <v>2246.0666666666666</v>
      </c>
      <c r="J21" s="316">
        <v>2259.333333333333</v>
      </c>
      <c r="K21" s="316">
        <v>2271.7166666666662</v>
      </c>
      <c r="L21" s="303">
        <v>2246.9499999999998</v>
      </c>
      <c r="M21" s="303">
        <v>2221.3000000000002</v>
      </c>
      <c r="N21" s="318">
        <v>3373500</v>
      </c>
      <c r="O21" s="319">
        <v>-9.7725657427149963E-4</v>
      </c>
    </row>
    <row r="22" spans="1:15" ht="15">
      <c r="A22" s="276">
        <v>12</v>
      </c>
      <c r="B22" s="386" t="s">
        <v>52</v>
      </c>
      <c r="C22" s="276" t="s">
        <v>53</v>
      </c>
      <c r="D22" s="315">
        <v>788.95</v>
      </c>
      <c r="E22" s="315">
        <v>785.94999999999993</v>
      </c>
      <c r="F22" s="316">
        <v>778.99999999999989</v>
      </c>
      <c r="G22" s="316">
        <v>769.05</v>
      </c>
      <c r="H22" s="316">
        <v>762.09999999999991</v>
      </c>
      <c r="I22" s="316">
        <v>795.89999999999986</v>
      </c>
      <c r="J22" s="316">
        <v>802.84999999999991</v>
      </c>
      <c r="K22" s="316">
        <v>812.79999999999984</v>
      </c>
      <c r="L22" s="303">
        <v>792.9</v>
      </c>
      <c r="M22" s="303">
        <v>776</v>
      </c>
      <c r="N22" s="318">
        <v>13138450</v>
      </c>
      <c r="O22" s="319">
        <v>1.7364606402254883E-2</v>
      </c>
    </row>
    <row r="23" spans="1:15" ht="15">
      <c r="A23" s="276">
        <v>13</v>
      </c>
      <c r="B23" s="386" t="s">
        <v>54</v>
      </c>
      <c r="C23" s="276" t="s">
        <v>55</v>
      </c>
      <c r="D23" s="315">
        <v>567.4</v>
      </c>
      <c r="E23" s="315">
        <v>562.5333333333333</v>
      </c>
      <c r="F23" s="316">
        <v>554.86666666666656</v>
      </c>
      <c r="G23" s="316">
        <v>542.33333333333326</v>
      </c>
      <c r="H23" s="316">
        <v>534.66666666666652</v>
      </c>
      <c r="I23" s="316">
        <v>575.06666666666661</v>
      </c>
      <c r="J23" s="316">
        <v>582.73333333333335</v>
      </c>
      <c r="K23" s="316">
        <v>595.26666666666665</v>
      </c>
      <c r="L23" s="303">
        <v>570.20000000000005</v>
      </c>
      <c r="M23" s="303">
        <v>550</v>
      </c>
      <c r="N23" s="318">
        <v>53623200</v>
      </c>
      <c r="O23" s="319">
        <v>1.0401121512232624E-2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3004.1</v>
      </c>
      <c r="E24" s="315">
        <v>3003.4500000000003</v>
      </c>
      <c r="F24" s="316">
        <v>2982.5500000000006</v>
      </c>
      <c r="G24" s="316">
        <v>2961.0000000000005</v>
      </c>
      <c r="H24" s="316">
        <v>2940.1000000000008</v>
      </c>
      <c r="I24" s="316">
        <v>3025.0000000000005</v>
      </c>
      <c r="J24" s="316">
        <v>3045.9</v>
      </c>
      <c r="K24" s="316">
        <v>3067.4500000000003</v>
      </c>
      <c r="L24" s="303">
        <v>3024.35</v>
      </c>
      <c r="M24" s="303">
        <v>2981.9</v>
      </c>
      <c r="N24" s="318">
        <v>1963500</v>
      </c>
      <c r="O24" s="319">
        <v>-1.033266129032258E-2</v>
      </c>
    </row>
    <row r="25" spans="1:15" ht="15">
      <c r="A25" s="276">
        <v>15</v>
      </c>
      <c r="B25" s="386" t="s">
        <v>57</v>
      </c>
      <c r="C25" s="276" t="s">
        <v>58</v>
      </c>
      <c r="D25" s="315">
        <v>6302.25</v>
      </c>
      <c r="E25" s="315">
        <v>6348.6833333333334</v>
      </c>
      <c r="F25" s="316">
        <v>6233.5666666666666</v>
      </c>
      <c r="G25" s="316">
        <v>6164.8833333333332</v>
      </c>
      <c r="H25" s="316">
        <v>6049.7666666666664</v>
      </c>
      <c r="I25" s="316">
        <v>6417.3666666666668</v>
      </c>
      <c r="J25" s="316">
        <v>6532.4833333333336</v>
      </c>
      <c r="K25" s="316">
        <v>6601.166666666667</v>
      </c>
      <c r="L25" s="303">
        <v>6463.8</v>
      </c>
      <c r="M25" s="303">
        <v>6280</v>
      </c>
      <c r="N25" s="318">
        <v>1178125</v>
      </c>
      <c r="O25" s="319">
        <v>-8.1035571458640283E-3</v>
      </c>
    </row>
    <row r="26" spans="1:15" ht="15">
      <c r="A26" s="276">
        <v>16</v>
      </c>
      <c r="B26" s="386" t="s">
        <v>57</v>
      </c>
      <c r="C26" s="276" t="s">
        <v>59</v>
      </c>
      <c r="D26" s="315">
        <v>3847.2</v>
      </c>
      <c r="E26" s="315">
        <v>3828.5833333333335</v>
      </c>
      <c r="F26" s="316">
        <v>3795.916666666667</v>
      </c>
      <c r="G26" s="316">
        <v>3744.6333333333337</v>
      </c>
      <c r="H26" s="316">
        <v>3711.9666666666672</v>
      </c>
      <c r="I26" s="316">
        <v>3879.8666666666668</v>
      </c>
      <c r="J26" s="316">
        <v>3912.5333333333338</v>
      </c>
      <c r="K26" s="316">
        <v>3963.8166666666666</v>
      </c>
      <c r="L26" s="303">
        <v>3861.25</v>
      </c>
      <c r="M26" s="303">
        <v>3777.3</v>
      </c>
      <c r="N26" s="318">
        <v>5345000</v>
      </c>
      <c r="O26" s="319">
        <v>1.5001898974553741E-2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1491.3</v>
      </c>
      <c r="E27" s="315">
        <v>1466.4166666666667</v>
      </c>
      <c r="F27" s="316">
        <v>1427.9833333333336</v>
      </c>
      <c r="G27" s="316">
        <v>1364.6666666666667</v>
      </c>
      <c r="H27" s="316">
        <v>1326.2333333333336</v>
      </c>
      <c r="I27" s="316">
        <v>1529.7333333333336</v>
      </c>
      <c r="J27" s="316">
        <v>1568.1666666666665</v>
      </c>
      <c r="K27" s="316">
        <v>1631.4833333333336</v>
      </c>
      <c r="L27" s="303">
        <v>1504.85</v>
      </c>
      <c r="M27" s="303">
        <v>1403.1</v>
      </c>
      <c r="N27" s="318">
        <v>2067200</v>
      </c>
      <c r="O27" s="319">
        <v>0.18233813772592083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340.4</v>
      </c>
      <c r="E28" s="315">
        <v>341.2</v>
      </c>
      <c r="F28" s="316">
        <v>334.2</v>
      </c>
      <c r="G28" s="316">
        <v>328</v>
      </c>
      <c r="H28" s="316">
        <v>321</v>
      </c>
      <c r="I28" s="316">
        <v>347.4</v>
      </c>
      <c r="J28" s="316">
        <v>354.4</v>
      </c>
      <c r="K28" s="316">
        <v>360.59999999999997</v>
      </c>
      <c r="L28" s="303">
        <v>348.2</v>
      </c>
      <c r="M28" s="303">
        <v>335</v>
      </c>
      <c r="N28" s="318">
        <v>13667400</v>
      </c>
      <c r="O28" s="319">
        <v>-8.2749456390432477E-2</v>
      </c>
    </row>
    <row r="29" spans="1:15" ht="15">
      <c r="A29" s="276">
        <v>19</v>
      </c>
      <c r="B29" s="386" t="s">
        <v>54</v>
      </c>
      <c r="C29" s="276" t="s">
        <v>61</v>
      </c>
      <c r="D29" s="315">
        <v>46.9</v>
      </c>
      <c r="E29" s="315">
        <v>46.883333333333333</v>
      </c>
      <c r="F29" s="316">
        <v>46.166666666666664</v>
      </c>
      <c r="G29" s="316">
        <v>45.43333333333333</v>
      </c>
      <c r="H29" s="316">
        <v>44.716666666666661</v>
      </c>
      <c r="I29" s="316">
        <v>47.616666666666667</v>
      </c>
      <c r="J29" s="316">
        <v>48.333333333333336</v>
      </c>
      <c r="K29" s="316">
        <v>49.06666666666667</v>
      </c>
      <c r="L29" s="303">
        <v>47.6</v>
      </c>
      <c r="M29" s="303">
        <v>46.15</v>
      </c>
      <c r="N29" s="318">
        <v>48464200</v>
      </c>
      <c r="O29" s="319">
        <v>4.6871663684929545E-3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1362.2</v>
      </c>
      <c r="E30" s="315">
        <v>1357.2</v>
      </c>
      <c r="F30" s="316">
        <v>1346.45</v>
      </c>
      <c r="G30" s="316">
        <v>1330.7</v>
      </c>
      <c r="H30" s="316">
        <v>1319.95</v>
      </c>
      <c r="I30" s="316">
        <v>1372.95</v>
      </c>
      <c r="J30" s="316">
        <v>1383.7</v>
      </c>
      <c r="K30" s="316">
        <v>1399.45</v>
      </c>
      <c r="L30" s="303">
        <v>1367.95</v>
      </c>
      <c r="M30" s="303">
        <v>1341.45</v>
      </c>
      <c r="N30" s="318">
        <v>1323850</v>
      </c>
      <c r="O30" s="319">
        <v>-2.0748576078112285E-2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93.3</v>
      </c>
      <c r="E31" s="315">
        <v>93.333333333333329</v>
      </c>
      <c r="F31" s="316">
        <v>91.816666666666663</v>
      </c>
      <c r="G31" s="316">
        <v>90.333333333333329</v>
      </c>
      <c r="H31" s="316">
        <v>88.816666666666663</v>
      </c>
      <c r="I31" s="316">
        <v>94.816666666666663</v>
      </c>
      <c r="J31" s="316">
        <v>96.333333333333343</v>
      </c>
      <c r="K31" s="316">
        <v>97.816666666666663</v>
      </c>
      <c r="L31" s="303">
        <v>94.85</v>
      </c>
      <c r="M31" s="303">
        <v>91.85</v>
      </c>
      <c r="N31" s="318">
        <v>32300000</v>
      </c>
      <c r="O31" s="319">
        <v>-1.5063731170336037E-2</v>
      </c>
    </row>
    <row r="32" spans="1:15" ht="15">
      <c r="A32" s="276">
        <v>22</v>
      </c>
      <c r="B32" s="386" t="s">
        <v>50</v>
      </c>
      <c r="C32" s="276" t="s">
        <v>66</v>
      </c>
      <c r="D32" s="315">
        <v>655.6</v>
      </c>
      <c r="E32" s="315">
        <v>652.86666666666667</v>
      </c>
      <c r="F32" s="316">
        <v>648.7833333333333</v>
      </c>
      <c r="G32" s="316">
        <v>641.96666666666658</v>
      </c>
      <c r="H32" s="316">
        <v>637.88333333333321</v>
      </c>
      <c r="I32" s="316">
        <v>659.68333333333339</v>
      </c>
      <c r="J32" s="316">
        <v>663.76666666666665</v>
      </c>
      <c r="K32" s="316">
        <v>670.58333333333348</v>
      </c>
      <c r="L32" s="303">
        <v>656.95</v>
      </c>
      <c r="M32" s="303">
        <v>646.04999999999995</v>
      </c>
      <c r="N32" s="318">
        <v>3721300</v>
      </c>
      <c r="O32" s="319">
        <v>-1.3414989792942549E-2</v>
      </c>
    </row>
    <row r="33" spans="1:15" ht="15">
      <c r="A33" s="276">
        <v>23</v>
      </c>
      <c r="B33" s="386" t="s">
        <v>44</v>
      </c>
      <c r="C33" s="276" t="s">
        <v>67</v>
      </c>
      <c r="D33" s="315">
        <v>494.55</v>
      </c>
      <c r="E33" s="315">
        <v>491.06666666666666</v>
      </c>
      <c r="F33" s="316">
        <v>484.98333333333335</v>
      </c>
      <c r="G33" s="316">
        <v>475.41666666666669</v>
      </c>
      <c r="H33" s="316">
        <v>469.33333333333337</v>
      </c>
      <c r="I33" s="316">
        <v>500.63333333333333</v>
      </c>
      <c r="J33" s="316">
        <v>506.7166666666667</v>
      </c>
      <c r="K33" s="316">
        <v>516.2833333333333</v>
      </c>
      <c r="L33" s="303">
        <v>497.15</v>
      </c>
      <c r="M33" s="303">
        <v>481.5</v>
      </c>
      <c r="N33" s="318">
        <v>5694000</v>
      </c>
      <c r="O33" s="319">
        <v>3.1802120141342753E-2</v>
      </c>
    </row>
    <row r="34" spans="1:15" ht="15">
      <c r="A34" s="276">
        <v>24</v>
      </c>
      <c r="B34" s="386" t="s">
        <v>68</v>
      </c>
      <c r="C34" s="276" t="s">
        <v>69</v>
      </c>
      <c r="D34" s="315">
        <v>472.15</v>
      </c>
      <c r="E34" s="315">
        <v>466.83333333333331</v>
      </c>
      <c r="F34" s="316">
        <v>459.11666666666662</v>
      </c>
      <c r="G34" s="316">
        <v>446.08333333333331</v>
      </c>
      <c r="H34" s="316">
        <v>438.36666666666662</v>
      </c>
      <c r="I34" s="316">
        <v>479.86666666666662</v>
      </c>
      <c r="J34" s="316">
        <v>487.58333333333331</v>
      </c>
      <c r="K34" s="316">
        <v>500.61666666666662</v>
      </c>
      <c r="L34" s="303">
        <v>474.55</v>
      </c>
      <c r="M34" s="303">
        <v>453.8</v>
      </c>
      <c r="N34" s="318">
        <v>98008599</v>
      </c>
      <c r="O34" s="319">
        <v>-3.7133349093488026E-2</v>
      </c>
    </row>
    <row r="35" spans="1:15" ht="15">
      <c r="A35" s="276">
        <v>25</v>
      </c>
      <c r="B35" s="386" t="s">
        <v>64</v>
      </c>
      <c r="C35" s="276" t="s">
        <v>70</v>
      </c>
      <c r="D35" s="315">
        <v>28.35</v>
      </c>
      <c r="E35" s="315">
        <v>28.116666666666664</v>
      </c>
      <c r="F35" s="316">
        <v>27.633333333333326</v>
      </c>
      <c r="G35" s="316">
        <v>26.916666666666661</v>
      </c>
      <c r="H35" s="316">
        <v>26.433333333333323</v>
      </c>
      <c r="I35" s="316">
        <v>28.833333333333329</v>
      </c>
      <c r="J35" s="316">
        <v>29.31666666666667</v>
      </c>
      <c r="K35" s="316">
        <v>30.033333333333331</v>
      </c>
      <c r="L35" s="303">
        <v>28.6</v>
      </c>
      <c r="M35" s="303">
        <v>27.4</v>
      </c>
      <c r="N35" s="318">
        <v>69993000</v>
      </c>
      <c r="O35" s="319">
        <v>-1.3029315960912053E-2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417.25</v>
      </c>
      <c r="E36" s="315">
        <v>419.56666666666661</v>
      </c>
      <c r="F36" s="316">
        <v>411.8333333333332</v>
      </c>
      <c r="G36" s="316">
        <v>406.41666666666657</v>
      </c>
      <c r="H36" s="316">
        <v>398.68333333333317</v>
      </c>
      <c r="I36" s="316">
        <v>424.98333333333323</v>
      </c>
      <c r="J36" s="316">
        <v>432.71666666666658</v>
      </c>
      <c r="K36" s="316">
        <v>438.13333333333327</v>
      </c>
      <c r="L36" s="303">
        <v>427.3</v>
      </c>
      <c r="M36" s="303">
        <v>414.15</v>
      </c>
      <c r="N36" s="318">
        <v>11803600</v>
      </c>
      <c r="O36" s="319">
        <v>2.3534104507379337E-2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11698.9</v>
      </c>
      <c r="E37" s="315">
        <v>11716.866666666667</v>
      </c>
      <c r="F37" s="316">
        <v>11555.683333333334</v>
      </c>
      <c r="G37" s="316">
        <v>11412.466666666667</v>
      </c>
      <c r="H37" s="316">
        <v>11251.283333333335</v>
      </c>
      <c r="I37" s="316">
        <v>11860.083333333334</v>
      </c>
      <c r="J37" s="316">
        <v>12021.266666666665</v>
      </c>
      <c r="K37" s="316">
        <v>12164.483333333334</v>
      </c>
      <c r="L37" s="303">
        <v>11878.05</v>
      </c>
      <c r="M37" s="303">
        <v>11573.65</v>
      </c>
      <c r="N37" s="318">
        <v>189150</v>
      </c>
      <c r="O37" s="319">
        <v>0.10291545189504374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375.6</v>
      </c>
      <c r="E38" s="315">
        <v>373.86666666666662</v>
      </c>
      <c r="F38" s="316">
        <v>367.13333333333321</v>
      </c>
      <c r="G38" s="316">
        <v>358.66666666666657</v>
      </c>
      <c r="H38" s="316">
        <v>351.93333333333317</v>
      </c>
      <c r="I38" s="316">
        <v>382.33333333333326</v>
      </c>
      <c r="J38" s="316">
        <v>389.06666666666672</v>
      </c>
      <c r="K38" s="316">
        <v>397.5333333333333</v>
      </c>
      <c r="L38" s="303">
        <v>380.6</v>
      </c>
      <c r="M38" s="303">
        <v>365.4</v>
      </c>
      <c r="N38" s="318">
        <v>20919600</v>
      </c>
      <c r="O38" s="319">
        <v>4.3080236941303175E-2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3563.1</v>
      </c>
      <c r="E39" s="315">
        <v>3547.25</v>
      </c>
      <c r="F39" s="316">
        <v>3516</v>
      </c>
      <c r="G39" s="316">
        <v>3468.9</v>
      </c>
      <c r="H39" s="316">
        <v>3437.65</v>
      </c>
      <c r="I39" s="316">
        <v>3594.35</v>
      </c>
      <c r="J39" s="316">
        <v>3625.6</v>
      </c>
      <c r="K39" s="316">
        <v>3672.7</v>
      </c>
      <c r="L39" s="303">
        <v>3578.5</v>
      </c>
      <c r="M39" s="303">
        <v>3500.15</v>
      </c>
      <c r="N39" s="318">
        <v>1308600</v>
      </c>
      <c r="O39" s="319">
        <v>1.7890479153702551E-2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438.35</v>
      </c>
      <c r="E40" s="315">
        <v>435.9666666666667</v>
      </c>
      <c r="F40" s="316">
        <v>432.38333333333338</v>
      </c>
      <c r="G40" s="316">
        <v>426.41666666666669</v>
      </c>
      <c r="H40" s="316">
        <v>422.83333333333337</v>
      </c>
      <c r="I40" s="316">
        <v>441.93333333333339</v>
      </c>
      <c r="J40" s="316">
        <v>445.51666666666665</v>
      </c>
      <c r="K40" s="316">
        <v>451.48333333333341</v>
      </c>
      <c r="L40" s="303">
        <v>439.55</v>
      </c>
      <c r="M40" s="303">
        <v>430</v>
      </c>
      <c r="N40" s="318">
        <v>6417400</v>
      </c>
      <c r="O40" s="319">
        <v>-9.2408214063472313E-2</v>
      </c>
    </row>
    <row r="41" spans="1:15" ht="15">
      <c r="A41" s="276">
        <v>31</v>
      </c>
      <c r="B41" s="386" t="s">
        <v>54</v>
      </c>
      <c r="C41" s="276" t="s">
        <v>77</v>
      </c>
      <c r="D41" s="315">
        <v>93.05</v>
      </c>
      <c r="E41" s="315">
        <v>92.783333333333346</v>
      </c>
      <c r="F41" s="316">
        <v>91.666666666666686</v>
      </c>
      <c r="G41" s="316">
        <v>90.283333333333346</v>
      </c>
      <c r="H41" s="316">
        <v>89.166666666666686</v>
      </c>
      <c r="I41" s="316">
        <v>94.166666666666686</v>
      </c>
      <c r="J41" s="316">
        <v>95.283333333333331</v>
      </c>
      <c r="K41" s="316">
        <v>96.666666666666686</v>
      </c>
      <c r="L41" s="303">
        <v>93.9</v>
      </c>
      <c r="M41" s="303">
        <v>91.4</v>
      </c>
      <c r="N41" s="318">
        <v>15938200</v>
      </c>
      <c r="O41" s="319">
        <v>6.9146866656828149E-2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304.85000000000002</v>
      </c>
      <c r="E42" s="315">
        <v>305.09999999999997</v>
      </c>
      <c r="F42" s="316">
        <v>302.24999999999994</v>
      </c>
      <c r="G42" s="316">
        <v>299.64999999999998</v>
      </c>
      <c r="H42" s="316">
        <v>296.79999999999995</v>
      </c>
      <c r="I42" s="316">
        <v>307.69999999999993</v>
      </c>
      <c r="J42" s="316">
        <v>310.54999999999995</v>
      </c>
      <c r="K42" s="316">
        <v>313.14999999999992</v>
      </c>
      <c r="L42" s="303">
        <v>307.95</v>
      </c>
      <c r="M42" s="303">
        <v>302.5</v>
      </c>
      <c r="N42" s="318">
        <v>6212500</v>
      </c>
      <c r="O42" s="319">
        <v>-2.0496649586125345E-2</v>
      </c>
    </row>
    <row r="43" spans="1:15" ht="15">
      <c r="A43" s="276">
        <v>33</v>
      </c>
      <c r="B43" s="386" t="s">
        <v>52</v>
      </c>
      <c r="C43" s="276" t="s">
        <v>83</v>
      </c>
      <c r="D43" s="315">
        <v>765.5</v>
      </c>
      <c r="E43" s="315">
        <v>774.83333333333337</v>
      </c>
      <c r="F43" s="316">
        <v>745.36666666666679</v>
      </c>
      <c r="G43" s="316">
        <v>725.23333333333346</v>
      </c>
      <c r="H43" s="316">
        <v>695.76666666666688</v>
      </c>
      <c r="I43" s="316">
        <v>794.9666666666667</v>
      </c>
      <c r="J43" s="316">
        <v>824.43333333333317</v>
      </c>
      <c r="K43" s="316">
        <v>844.56666666666661</v>
      </c>
      <c r="L43" s="303">
        <v>804.3</v>
      </c>
      <c r="M43" s="303">
        <v>754.7</v>
      </c>
      <c r="N43" s="318">
        <v>19704100</v>
      </c>
      <c r="O43" s="319">
        <v>9.3263127524523953E-2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121.1</v>
      </c>
      <c r="E44" s="315">
        <v>120.88333333333333</v>
      </c>
      <c r="F44" s="316">
        <v>119.81666666666665</v>
      </c>
      <c r="G44" s="316">
        <v>118.53333333333332</v>
      </c>
      <c r="H44" s="316">
        <v>117.46666666666664</v>
      </c>
      <c r="I44" s="316">
        <v>122.16666666666666</v>
      </c>
      <c r="J44" s="316">
        <v>123.23333333333332</v>
      </c>
      <c r="K44" s="316">
        <v>124.51666666666667</v>
      </c>
      <c r="L44" s="303">
        <v>121.95</v>
      </c>
      <c r="M44" s="303">
        <v>119.6</v>
      </c>
      <c r="N44" s="318">
        <v>36262700</v>
      </c>
      <c r="O44" s="319">
        <v>-3.9859034476184926E-2</v>
      </c>
    </row>
    <row r="45" spans="1:15" ht="15">
      <c r="A45" s="276">
        <v>35</v>
      </c>
      <c r="B45" s="417" t="s">
        <v>107</v>
      </c>
      <c r="C45" s="276" t="s">
        <v>3634</v>
      </c>
      <c r="D45" s="315">
        <v>2338.85</v>
      </c>
      <c r="E45" s="315">
        <v>2304.9666666666667</v>
      </c>
      <c r="F45" s="316">
        <v>2264.9333333333334</v>
      </c>
      <c r="G45" s="316">
        <v>2191.0166666666669</v>
      </c>
      <c r="H45" s="316">
        <v>2150.9833333333336</v>
      </c>
      <c r="I45" s="316">
        <v>2378.8833333333332</v>
      </c>
      <c r="J45" s="316">
        <v>2418.916666666667</v>
      </c>
      <c r="K45" s="316">
        <v>2492.833333333333</v>
      </c>
      <c r="L45" s="303">
        <v>2345</v>
      </c>
      <c r="M45" s="303">
        <v>2231.0500000000002</v>
      </c>
      <c r="N45" s="318">
        <v>606000</v>
      </c>
      <c r="O45" s="319">
        <v>0.20148698884758365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1514.05</v>
      </c>
      <c r="E46" s="315">
        <v>1519.55</v>
      </c>
      <c r="F46" s="316">
        <v>1504.25</v>
      </c>
      <c r="G46" s="316">
        <v>1494.45</v>
      </c>
      <c r="H46" s="316">
        <v>1479.15</v>
      </c>
      <c r="I46" s="316">
        <v>1529.35</v>
      </c>
      <c r="J46" s="316">
        <v>1544.6499999999996</v>
      </c>
      <c r="K46" s="316">
        <v>1554.4499999999998</v>
      </c>
      <c r="L46" s="303">
        <v>1534.85</v>
      </c>
      <c r="M46" s="303">
        <v>1509.75</v>
      </c>
      <c r="N46" s="318">
        <v>2891700</v>
      </c>
      <c r="O46" s="319">
        <v>-1.2667304015296367E-2</v>
      </c>
    </row>
    <row r="47" spans="1:15" ht="15">
      <c r="A47" s="276">
        <v>37</v>
      </c>
      <c r="B47" s="386" t="s">
        <v>39</v>
      </c>
      <c r="C47" s="276" t="s">
        <v>86</v>
      </c>
      <c r="D47" s="315">
        <v>378.45</v>
      </c>
      <c r="E47" s="315">
        <v>377.79999999999995</v>
      </c>
      <c r="F47" s="316">
        <v>374.19999999999993</v>
      </c>
      <c r="G47" s="316">
        <v>369.95</v>
      </c>
      <c r="H47" s="316">
        <v>366.34999999999997</v>
      </c>
      <c r="I47" s="316">
        <v>382.0499999999999</v>
      </c>
      <c r="J47" s="316">
        <v>385.64999999999992</v>
      </c>
      <c r="K47" s="316">
        <v>389.89999999999986</v>
      </c>
      <c r="L47" s="303">
        <v>381.4</v>
      </c>
      <c r="M47" s="303">
        <v>373.55</v>
      </c>
      <c r="N47" s="318">
        <v>6744345</v>
      </c>
      <c r="O47" s="319">
        <v>3.02185030218503E-3</v>
      </c>
    </row>
    <row r="48" spans="1:15" ht="15">
      <c r="A48" s="276">
        <v>38</v>
      </c>
      <c r="B48" s="386" t="s">
        <v>64</v>
      </c>
      <c r="C48" s="276" t="s">
        <v>87</v>
      </c>
      <c r="D48" s="315">
        <v>458.9</v>
      </c>
      <c r="E48" s="315">
        <v>457.41666666666669</v>
      </c>
      <c r="F48" s="316">
        <v>452.53333333333336</v>
      </c>
      <c r="G48" s="316">
        <v>446.16666666666669</v>
      </c>
      <c r="H48" s="316">
        <v>441.28333333333336</v>
      </c>
      <c r="I48" s="316">
        <v>463.78333333333336</v>
      </c>
      <c r="J48" s="316">
        <v>468.66666666666669</v>
      </c>
      <c r="K48" s="316">
        <v>475.03333333333336</v>
      </c>
      <c r="L48" s="303">
        <v>462.3</v>
      </c>
      <c r="M48" s="303">
        <v>451.05</v>
      </c>
      <c r="N48" s="318">
        <v>1514400</v>
      </c>
      <c r="O48" s="319">
        <v>0.10507880910683012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527.45000000000005</v>
      </c>
      <c r="E49" s="315">
        <v>528.5</v>
      </c>
      <c r="F49" s="316">
        <v>522.79999999999995</v>
      </c>
      <c r="G49" s="316">
        <v>518.15</v>
      </c>
      <c r="H49" s="316">
        <v>512.44999999999993</v>
      </c>
      <c r="I49" s="316">
        <v>533.15</v>
      </c>
      <c r="J49" s="316">
        <v>538.85</v>
      </c>
      <c r="K49" s="316">
        <v>543.5</v>
      </c>
      <c r="L49" s="303">
        <v>534.20000000000005</v>
      </c>
      <c r="M49" s="303">
        <v>523.85</v>
      </c>
      <c r="N49" s="318">
        <v>11890000</v>
      </c>
      <c r="O49" s="319">
        <v>8.6956521739130436E-3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3429.65</v>
      </c>
      <c r="E50" s="315">
        <v>3415.6666666666665</v>
      </c>
      <c r="F50" s="316">
        <v>3362.333333333333</v>
      </c>
      <c r="G50" s="316">
        <v>3295.0166666666664</v>
      </c>
      <c r="H50" s="316">
        <v>3241.6833333333329</v>
      </c>
      <c r="I50" s="316">
        <v>3482.9833333333331</v>
      </c>
      <c r="J50" s="316">
        <v>3536.3166666666662</v>
      </c>
      <c r="K50" s="316">
        <v>3603.6333333333332</v>
      </c>
      <c r="L50" s="303">
        <v>3469</v>
      </c>
      <c r="M50" s="303">
        <v>3348.35</v>
      </c>
      <c r="N50" s="318">
        <v>2988600</v>
      </c>
      <c r="O50" s="319">
        <v>-9.0505173463177116E-2</v>
      </c>
    </row>
    <row r="51" spans="1:15" ht="15">
      <c r="A51" s="276">
        <v>41</v>
      </c>
      <c r="B51" s="386" t="s">
        <v>92</v>
      </c>
      <c r="C51" s="276" t="s">
        <v>93</v>
      </c>
      <c r="D51" s="315">
        <v>173</v>
      </c>
      <c r="E51" s="315">
        <v>172.48333333333335</v>
      </c>
      <c r="F51" s="316">
        <v>169.7166666666667</v>
      </c>
      <c r="G51" s="316">
        <v>166.43333333333334</v>
      </c>
      <c r="H51" s="316">
        <v>163.66666666666669</v>
      </c>
      <c r="I51" s="316">
        <v>175.76666666666671</v>
      </c>
      <c r="J51" s="316">
        <v>178.53333333333336</v>
      </c>
      <c r="K51" s="316">
        <v>181.81666666666672</v>
      </c>
      <c r="L51" s="303">
        <v>175.25</v>
      </c>
      <c r="M51" s="303">
        <v>169.2</v>
      </c>
      <c r="N51" s="318">
        <v>27828900</v>
      </c>
      <c r="O51" s="319">
        <v>2.3721978412999644E-4</v>
      </c>
    </row>
    <row r="52" spans="1:15" ht="15">
      <c r="A52" s="276">
        <v>42</v>
      </c>
      <c r="B52" s="386" t="s">
        <v>52</v>
      </c>
      <c r="C52" s="276" t="s">
        <v>94</v>
      </c>
      <c r="D52" s="315">
        <v>4901.8</v>
      </c>
      <c r="E52" s="315">
        <v>4922.45</v>
      </c>
      <c r="F52" s="316">
        <v>4871.3499999999995</v>
      </c>
      <c r="G52" s="316">
        <v>4840.8999999999996</v>
      </c>
      <c r="H52" s="316">
        <v>4789.7999999999993</v>
      </c>
      <c r="I52" s="316">
        <v>4952.8999999999996</v>
      </c>
      <c r="J52" s="316">
        <v>5004</v>
      </c>
      <c r="K52" s="316">
        <v>5034.45</v>
      </c>
      <c r="L52" s="303">
        <v>4973.55</v>
      </c>
      <c r="M52" s="303">
        <v>4892</v>
      </c>
      <c r="N52" s="318">
        <v>3440375</v>
      </c>
      <c r="O52" s="319">
        <v>2.8589580686149935E-2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2202.0500000000002</v>
      </c>
      <c r="E53" s="315">
        <v>2185.9666666666667</v>
      </c>
      <c r="F53" s="316">
        <v>2163.0333333333333</v>
      </c>
      <c r="G53" s="316">
        <v>2124.0166666666664</v>
      </c>
      <c r="H53" s="316">
        <v>2101.083333333333</v>
      </c>
      <c r="I53" s="316">
        <v>2224.9833333333336</v>
      </c>
      <c r="J53" s="316">
        <v>2247.916666666667</v>
      </c>
      <c r="K53" s="316">
        <v>2286.9333333333338</v>
      </c>
      <c r="L53" s="303">
        <v>2208.9</v>
      </c>
      <c r="M53" s="303">
        <v>2146.9499999999998</v>
      </c>
      <c r="N53" s="318">
        <v>2253650</v>
      </c>
      <c r="O53" s="319">
        <v>4.3674933707689911E-3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1357.05</v>
      </c>
      <c r="E54" s="315">
        <v>1336.9833333333333</v>
      </c>
      <c r="F54" s="316">
        <v>1308.1666666666667</v>
      </c>
      <c r="G54" s="316">
        <v>1259.2833333333333</v>
      </c>
      <c r="H54" s="316">
        <v>1230.4666666666667</v>
      </c>
      <c r="I54" s="316">
        <v>1385.8666666666668</v>
      </c>
      <c r="J54" s="316">
        <v>1414.6833333333334</v>
      </c>
      <c r="K54" s="316">
        <v>1463.5666666666668</v>
      </c>
      <c r="L54" s="303">
        <v>1365.8</v>
      </c>
      <c r="M54" s="303">
        <v>1288.0999999999999</v>
      </c>
      <c r="N54" s="318">
        <v>2662000</v>
      </c>
      <c r="O54" s="319">
        <v>5.5846422338568937E-2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167.05</v>
      </c>
      <c r="E55" s="315">
        <v>166.79999999999998</v>
      </c>
      <c r="F55" s="316">
        <v>165.09999999999997</v>
      </c>
      <c r="G55" s="316">
        <v>163.14999999999998</v>
      </c>
      <c r="H55" s="316">
        <v>161.44999999999996</v>
      </c>
      <c r="I55" s="316">
        <v>168.74999999999997</v>
      </c>
      <c r="J55" s="316">
        <v>170.44999999999996</v>
      </c>
      <c r="K55" s="316">
        <v>172.39999999999998</v>
      </c>
      <c r="L55" s="303">
        <v>168.5</v>
      </c>
      <c r="M55" s="303">
        <v>164.85</v>
      </c>
      <c r="N55" s="318">
        <v>11667600</v>
      </c>
      <c r="O55" s="319">
        <v>7.4958540630182424E-2</v>
      </c>
    </row>
    <row r="56" spans="1:15" ht="15">
      <c r="A56" s="276">
        <v>46</v>
      </c>
      <c r="B56" s="386" t="s">
        <v>54</v>
      </c>
      <c r="C56" s="276" t="s">
        <v>99</v>
      </c>
      <c r="D56" s="315">
        <v>56</v>
      </c>
      <c r="E56" s="315">
        <v>55.9</v>
      </c>
      <c r="F56" s="316">
        <v>55.05</v>
      </c>
      <c r="G56" s="316">
        <v>54.1</v>
      </c>
      <c r="H56" s="316">
        <v>53.25</v>
      </c>
      <c r="I56" s="316">
        <v>56.849999999999994</v>
      </c>
      <c r="J56" s="316">
        <v>57.7</v>
      </c>
      <c r="K56" s="316">
        <v>58.649999999999991</v>
      </c>
      <c r="L56" s="303">
        <v>56.75</v>
      </c>
      <c r="M56" s="303">
        <v>54.95</v>
      </c>
      <c r="N56" s="318">
        <v>97144000</v>
      </c>
      <c r="O56" s="319">
        <v>2.2810665683977785E-2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86.9</v>
      </c>
      <c r="E57" s="315">
        <v>86.666666666666671</v>
      </c>
      <c r="F57" s="316">
        <v>86.233333333333348</v>
      </c>
      <c r="G57" s="316">
        <v>85.566666666666677</v>
      </c>
      <c r="H57" s="316">
        <v>85.133333333333354</v>
      </c>
      <c r="I57" s="316">
        <v>87.333333333333343</v>
      </c>
      <c r="J57" s="316">
        <v>87.766666666666652</v>
      </c>
      <c r="K57" s="316">
        <v>88.433333333333337</v>
      </c>
      <c r="L57" s="303">
        <v>87.1</v>
      </c>
      <c r="M57" s="303">
        <v>86</v>
      </c>
      <c r="N57" s="318">
        <v>26437400</v>
      </c>
      <c r="O57" s="319">
        <v>3.1659128778862178E-2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482.55</v>
      </c>
      <c r="E58" s="315">
        <v>485.5333333333333</v>
      </c>
      <c r="F58" s="316">
        <v>471.06666666666661</v>
      </c>
      <c r="G58" s="316">
        <v>459.58333333333331</v>
      </c>
      <c r="H58" s="316">
        <v>445.11666666666662</v>
      </c>
      <c r="I58" s="316">
        <v>497.01666666666659</v>
      </c>
      <c r="J58" s="316">
        <v>511.48333333333329</v>
      </c>
      <c r="K58" s="316">
        <v>522.96666666666658</v>
      </c>
      <c r="L58" s="303">
        <v>500</v>
      </c>
      <c r="M58" s="303">
        <v>474.05</v>
      </c>
      <c r="N58" s="318">
        <v>7184050</v>
      </c>
      <c r="O58" s="319">
        <v>-2.6340399002493766E-2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24.3</v>
      </c>
      <c r="E59" s="315">
        <v>24.166666666666668</v>
      </c>
      <c r="F59" s="316">
        <v>23.933333333333337</v>
      </c>
      <c r="G59" s="316">
        <v>23.56666666666667</v>
      </c>
      <c r="H59" s="316">
        <v>23.333333333333339</v>
      </c>
      <c r="I59" s="316">
        <v>24.533333333333335</v>
      </c>
      <c r="J59" s="316">
        <v>24.766666666666662</v>
      </c>
      <c r="K59" s="316">
        <v>25.133333333333333</v>
      </c>
      <c r="L59" s="303">
        <v>24.4</v>
      </c>
      <c r="M59" s="303">
        <v>23.8</v>
      </c>
      <c r="N59" s="318">
        <v>65970000</v>
      </c>
      <c r="O59" s="319">
        <v>5.8319039451114919E-3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690.35</v>
      </c>
      <c r="E60" s="315">
        <v>687.08333333333337</v>
      </c>
      <c r="F60" s="316">
        <v>680.61666666666679</v>
      </c>
      <c r="G60" s="316">
        <v>670.88333333333344</v>
      </c>
      <c r="H60" s="316">
        <v>664.41666666666686</v>
      </c>
      <c r="I60" s="316">
        <v>696.81666666666672</v>
      </c>
      <c r="J60" s="316">
        <v>703.28333333333319</v>
      </c>
      <c r="K60" s="316">
        <v>713.01666666666665</v>
      </c>
      <c r="L60" s="303">
        <v>693.55</v>
      </c>
      <c r="M60" s="303">
        <v>677.35</v>
      </c>
      <c r="N60" s="318">
        <v>4897000</v>
      </c>
      <c r="O60" s="319">
        <v>-7.8125E-2</v>
      </c>
    </row>
    <row r="61" spans="1:15" ht="15">
      <c r="A61" s="276">
        <v>51</v>
      </c>
      <c r="B61" s="417" t="s">
        <v>39</v>
      </c>
      <c r="C61" s="276" t="s">
        <v>248</v>
      </c>
      <c r="D61" s="315">
        <v>955.4</v>
      </c>
      <c r="E61" s="315">
        <v>953</v>
      </c>
      <c r="F61" s="316">
        <v>941</v>
      </c>
      <c r="G61" s="316">
        <v>926.6</v>
      </c>
      <c r="H61" s="316">
        <v>914.6</v>
      </c>
      <c r="I61" s="316">
        <v>967.4</v>
      </c>
      <c r="J61" s="316">
        <v>979.4</v>
      </c>
      <c r="K61" s="316">
        <v>993.8</v>
      </c>
      <c r="L61" s="303">
        <v>965</v>
      </c>
      <c r="M61" s="303">
        <v>938.6</v>
      </c>
      <c r="N61" s="318">
        <v>1573000</v>
      </c>
      <c r="O61" s="319">
        <v>-3.7773359840954271E-2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795.9</v>
      </c>
      <c r="E62" s="315">
        <v>799.61666666666667</v>
      </c>
      <c r="F62" s="316">
        <v>789.2833333333333</v>
      </c>
      <c r="G62" s="316">
        <v>782.66666666666663</v>
      </c>
      <c r="H62" s="316">
        <v>772.33333333333326</v>
      </c>
      <c r="I62" s="316">
        <v>806.23333333333335</v>
      </c>
      <c r="J62" s="316">
        <v>816.56666666666661</v>
      </c>
      <c r="K62" s="316">
        <v>823.18333333333339</v>
      </c>
      <c r="L62" s="303">
        <v>809.95</v>
      </c>
      <c r="M62" s="303">
        <v>793</v>
      </c>
      <c r="N62" s="318">
        <v>19216600</v>
      </c>
      <c r="O62" s="319">
        <v>6.2179774163060239E-3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827.5</v>
      </c>
      <c r="E63" s="315">
        <v>823.26666666666677</v>
      </c>
      <c r="F63" s="316">
        <v>815.53333333333353</v>
      </c>
      <c r="G63" s="316">
        <v>803.56666666666672</v>
      </c>
      <c r="H63" s="316">
        <v>795.83333333333348</v>
      </c>
      <c r="I63" s="316">
        <v>835.23333333333358</v>
      </c>
      <c r="J63" s="316">
        <v>842.96666666666692</v>
      </c>
      <c r="K63" s="316">
        <v>854.93333333333362</v>
      </c>
      <c r="L63" s="303">
        <v>831</v>
      </c>
      <c r="M63" s="303">
        <v>811.3</v>
      </c>
      <c r="N63" s="318">
        <v>5256000</v>
      </c>
      <c r="O63" s="319">
        <v>4.7792009176065766E-3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859.95</v>
      </c>
      <c r="E64" s="315">
        <v>861.18333333333339</v>
      </c>
      <c r="F64" s="316">
        <v>848.06666666666683</v>
      </c>
      <c r="G64" s="316">
        <v>836.18333333333339</v>
      </c>
      <c r="H64" s="316">
        <v>823.06666666666683</v>
      </c>
      <c r="I64" s="316">
        <v>873.06666666666683</v>
      </c>
      <c r="J64" s="316">
        <v>886.18333333333339</v>
      </c>
      <c r="K64" s="316">
        <v>898.06666666666683</v>
      </c>
      <c r="L64" s="303">
        <v>874.3</v>
      </c>
      <c r="M64" s="303">
        <v>849.3</v>
      </c>
      <c r="N64" s="318">
        <v>17056200</v>
      </c>
      <c r="O64" s="319">
        <v>2.395360564800807E-2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2159.1999999999998</v>
      </c>
      <c r="E65" s="315">
        <v>2161.2999999999997</v>
      </c>
      <c r="F65" s="316">
        <v>2144.9999999999995</v>
      </c>
      <c r="G65" s="316">
        <v>2130.7999999999997</v>
      </c>
      <c r="H65" s="316">
        <v>2114.4999999999995</v>
      </c>
      <c r="I65" s="316">
        <v>2175.4999999999995</v>
      </c>
      <c r="J65" s="316">
        <v>2191.7999999999997</v>
      </c>
      <c r="K65" s="316">
        <v>2205.9999999999995</v>
      </c>
      <c r="L65" s="303">
        <v>2177.6</v>
      </c>
      <c r="M65" s="303">
        <v>2147.1</v>
      </c>
      <c r="N65" s="318">
        <v>25799100</v>
      </c>
      <c r="O65" s="319">
        <v>1.1919890802974677E-2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1336</v>
      </c>
      <c r="E66" s="315">
        <v>1330.1833333333334</v>
      </c>
      <c r="F66" s="316">
        <v>1318.5666666666668</v>
      </c>
      <c r="G66" s="316">
        <v>1301.1333333333334</v>
      </c>
      <c r="H66" s="316">
        <v>1289.5166666666669</v>
      </c>
      <c r="I66" s="316">
        <v>1347.6166666666668</v>
      </c>
      <c r="J66" s="316">
        <v>1359.2333333333336</v>
      </c>
      <c r="K66" s="316">
        <v>1376.6666666666667</v>
      </c>
      <c r="L66" s="303">
        <v>1341.8</v>
      </c>
      <c r="M66" s="303">
        <v>1312.75</v>
      </c>
      <c r="N66" s="318">
        <v>37638700</v>
      </c>
      <c r="O66" s="319">
        <v>-3.6108441804257301E-3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595.54999999999995</v>
      </c>
      <c r="E67" s="315">
        <v>595.66666666666663</v>
      </c>
      <c r="F67" s="316">
        <v>590.33333333333326</v>
      </c>
      <c r="G67" s="316">
        <v>585.11666666666667</v>
      </c>
      <c r="H67" s="316">
        <v>579.7833333333333</v>
      </c>
      <c r="I67" s="316">
        <v>600.88333333333321</v>
      </c>
      <c r="J67" s="316">
        <v>606.21666666666647</v>
      </c>
      <c r="K67" s="316">
        <v>611.43333333333317</v>
      </c>
      <c r="L67" s="303">
        <v>601</v>
      </c>
      <c r="M67" s="303">
        <v>590.45000000000005</v>
      </c>
      <c r="N67" s="318">
        <v>11377300</v>
      </c>
      <c r="O67" s="319">
        <v>4.8576702613426599E-3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2965.45</v>
      </c>
      <c r="E68" s="315">
        <v>2965.7999999999997</v>
      </c>
      <c r="F68" s="316">
        <v>2935.5499999999993</v>
      </c>
      <c r="G68" s="316">
        <v>2905.6499999999996</v>
      </c>
      <c r="H68" s="316">
        <v>2875.3999999999992</v>
      </c>
      <c r="I68" s="316">
        <v>2995.6999999999994</v>
      </c>
      <c r="J68" s="316">
        <v>3025.9500000000003</v>
      </c>
      <c r="K68" s="316">
        <v>3055.8499999999995</v>
      </c>
      <c r="L68" s="303">
        <v>2996.05</v>
      </c>
      <c r="M68" s="303">
        <v>2935.9</v>
      </c>
      <c r="N68" s="318">
        <v>2842800</v>
      </c>
      <c r="O68" s="319">
        <v>-2.4701523260601072E-2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195.2</v>
      </c>
      <c r="E69" s="315">
        <v>193.79999999999998</v>
      </c>
      <c r="F69" s="316">
        <v>191.54999999999995</v>
      </c>
      <c r="G69" s="316">
        <v>187.89999999999998</v>
      </c>
      <c r="H69" s="316">
        <v>185.64999999999995</v>
      </c>
      <c r="I69" s="316">
        <v>197.44999999999996</v>
      </c>
      <c r="J69" s="316">
        <v>199.70000000000002</v>
      </c>
      <c r="K69" s="316">
        <v>203.34999999999997</v>
      </c>
      <c r="L69" s="303">
        <v>196.05</v>
      </c>
      <c r="M69" s="303">
        <v>190.15</v>
      </c>
      <c r="N69" s="318">
        <v>33041200</v>
      </c>
      <c r="O69" s="319">
        <v>1.4657335270038294E-2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208.1</v>
      </c>
      <c r="E70" s="315">
        <v>207.6</v>
      </c>
      <c r="F70" s="316">
        <v>204.85</v>
      </c>
      <c r="G70" s="316">
        <v>201.6</v>
      </c>
      <c r="H70" s="316">
        <v>198.85</v>
      </c>
      <c r="I70" s="316">
        <v>210.85</v>
      </c>
      <c r="J70" s="316">
        <v>213.6</v>
      </c>
      <c r="K70" s="316">
        <v>216.85</v>
      </c>
      <c r="L70" s="303">
        <v>210.35</v>
      </c>
      <c r="M70" s="303">
        <v>204.35</v>
      </c>
      <c r="N70" s="318">
        <v>28371600</v>
      </c>
      <c r="O70" s="319">
        <v>-1.2777151446824501E-2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2134.6999999999998</v>
      </c>
      <c r="E71" s="315">
        <v>2128.4333333333329</v>
      </c>
      <c r="F71" s="316">
        <v>2117.3666666666659</v>
      </c>
      <c r="G71" s="316">
        <v>2100.0333333333328</v>
      </c>
      <c r="H71" s="316">
        <v>2088.9666666666658</v>
      </c>
      <c r="I71" s="316">
        <v>2145.766666666666</v>
      </c>
      <c r="J71" s="316">
        <v>2156.8333333333326</v>
      </c>
      <c r="K71" s="316">
        <v>2174.1666666666661</v>
      </c>
      <c r="L71" s="303">
        <v>2139.5</v>
      </c>
      <c r="M71" s="303">
        <v>2111.1</v>
      </c>
      <c r="N71" s="318">
        <v>5830500</v>
      </c>
      <c r="O71" s="319">
        <v>-1.2900604398395042E-2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153.94999999999999</v>
      </c>
      <c r="E72" s="315">
        <v>153.70000000000002</v>
      </c>
      <c r="F72" s="316">
        <v>151.25000000000003</v>
      </c>
      <c r="G72" s="316">
        <v>148.55000000000001</v>
      </c>
      <c r="H72" s="316">
        <v>146.10000000000002</v>
      </c>
      <c r="I72" s="316">
        <v>156.40000000000003</v>
      </c>
      <c r="J72" s="316">
        <v>158.85000000000002</v>
      </c>
      <c r="K72" s="316">
        <v>161.55000000000004</v>
      </c>
      <c r="L72" s="303">
        <v>156.15</v>
      </c>
      <c r="M72" s="303">
        <v>151</v>
      </c>
      <c r="N72" s="318">
        <v>17611100</v>
      </c>
      <c r="O72" s="319">
        <v>-5.078809106830123E-3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463.5</v>
      </c>
      <c r="E73" s="315">
        <v>459.5</v>
      </c>
      <c r="F73" s="316">
        <v>454</v>
      </c>
      <c r="G73" s="316">
        <v>444.5</v>
      </c>
      <c r="H73" s="316">
        <v>439</v>
      </c>
      <c r="I73" s="316">
        <v>469</v>
      </c>
      <c r="J73" s="316">
        <v>474.5</v>
      </c>
      <c r="K73" s="316">
        <v>484</v>
      </c>
      <c r="L73" s="303">
        <v>465</v>
      </c>
      <c r="M73" s="303">
        <v>450</v>
      </c>
      <c r="N73" s="318">
        <v>123201375</v>
      </c>
      <c r="O73" s="319">
        <v>-9.4775104252614682E-4</v>
      </c>
    </row>
    <row r="74" spans="1:15" ht="15">
      <c r="A74" s="276">
        <v>64</v>
      </c>
      <c r="B74" s="417" t="s">
        <v>57</v>
      </c>
      <c r="C74" t="s">
        <v>256</v>
      </c>
      <c r="D74" s="511">
        <v>1277</v>
      </c>
      <c r="E74" s="511">
        <v>1274.8999999999999</v>
      </c>
      <c r="F74" s="512">
        <v>1259.8499999999997</v>
      </c>
      <c r="G74" s="512">
        <v>1242.6999999999998</v>
      </c>
      <c r="H74" s="512">
        <v>1227.6499999999996</v>
      </c>
      <c r="I74" s="512">
        <v>1292.0499999999997</v>
      </c>
      <c r="J74" s="512">
        <v>1307.0999999999999</v>
      </c>
      <c r="K74" s="512">
        <v>1324.2499999999998</v>
      </c>
      <c r="L74" s="513">
        <v>1289.95</v>
      </c>
      <c r="M74" s="513">
        <v>1257.75</v>
      </c>
      <c r="N74" s="514">
        <v>174250</v>
      </c>
      <c r="O74" s="515">
        <v>6.2176165803108807E-2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423.1</v>
      </c>
      <c r="E75" s="315">
        <v>422.43333333333334</v>
      </c>
      <c r="F75" s="316">
        <v>416.66666666666669</v>
      </c>
      <c r="G75" s="316">
        <v>410.23333333333335</v>
      </c>
      <c r="H75" s="316">
        <v>404.4666666666667</v>
      </c>
      <c r="I75" s="316">
        <v>428.86666666666667</v>
      </c>
      <c r="J75" s="316">
        <v>434.63333333333333</v>
      </c>
      <c r="K75" s="316">
        <v>441.06666666666666</v>
      </c>
      <c r="L75" s="303">
        <v>428.2</v>
      </c>
      <c r="M75" s="303">
        <v>416</v>
      </c>
      <c r="N75" s="318">
        <v>8947500</v>
      </c>
      <c r="O75" s="319">
        <v>6.2415654520917678E-3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8.75</v>
      </c>
      <c r="E76" s="315">
        <v>8.7333333333333343</v>
      </c>
      <c r="F76" s="316">
        <v>8.6166666666666689</v>
      </c>
      <c r="G76" s="316">
        <v>8.4833333333333343</v>
      </c>
      <c r="H76" s="316">
        <v>8.3666666666666689</v>
      </c>
      <c r="I76" s="316">
        <v>8.8666666666666689</v>
      </c>
      <c r="J76" s="316">
        <v>8.9833333333333361</v>
      </c>
      <c r="K76" s="316">
        <v>9.1166666666666689</v>
      </c>
      <c r="L76" s="303">
        <v>8.85</v>
      </c>
      <c r="M76" s="303">
        <v>8.6</v>
      </c>
      <c r="N76" s="318">
        <v>373730000</v>
      </c>
      <c r="O76" s="319">
        <v>3.4689922480620153E-2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32.950000000000003</v>
      </c>
      <c r="E77" s="315">
        <v>32.6</v>
      </c>
      <c r="F77" s="316">
        <v>32.1</v>
      </c>
      <c r="G77" s="316">
        <v>31.25</v>
      </c>
      <c r="H77" s="316">
        <v>30.75</v>
      </c>
      <c r="I77" s="316">
        <v>33.450000000000003</v>
      </c>
      <c r="J77" s="316">
        <v>33.950000000000003</v>
      </c>
      <c r="K77" s="316">
        <v>34.800000000000004</v>
      </c>
      <c r="L77" s="303">
        <v>33.1</v>
      </c>
      <c r="M77" s="303">
        <v>31.75</v>
      </c>
      <c r="N77" s="318">
        <v>128231000</v>
      </c>
      <c r="O77" s="319">
        <v>-4.269503546099291E-2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425.1</v>
      </c>
      <c r="E78" s="315">
        <v>426.45</v>
      </c>
      <c r="F78" s="316">
        <v>422.2</v>
      </c>
      <c r="G78" s="316">
        <v>419.3</v>
      </c>
      <c r="H78" s="316">
        <v>415.05</v>
      </c>
      <c r="I78" s="316">
        <v>429.34999999999997</v>
      </c>
      <c r="J78" s="316">
        <v>433.59999999999997</v>
      </c>
      <c r="K78" s="316">
        <v>436.49999999999994</v>
      </c>
      <c r="L78" s="303">
        <v>430.7</v>
      </c>
      <c r="M78" s="303">
        <v>423.55</v>
      </c>
      <c r="N78" s="318">
        <v>5205750</v>
      </c>
      <c r="O78" s="319">
        <v>6.3781961225063216E-2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1488.3</v>
      </c>
      <c r="E79" s="315">
        <v>1474.4333333333334</v>
      </c>
      <c r="F79" s="316">
        <v>1453.9166666666667</v>
      </c>
      <c r="G79" s="316">
        <v>1419.5333333333333</v>
      </c>
      <c r="H79" s="316">
        <v>1399.0166666666667</v>
      </c>
      <c r="I79" s="316">
        <v>1508.8166666666668</v>
      </c>
      <c r="J79" s="316">
        <v>1529.3333333333333</v>
      </c>
      <c r="K79" s="316">
        <v>1563.7166666666669</v>
      </c>
      <c r="L79" s="303">
        <v>1494.95</v>
      </c>
      <c r="M79" s="303">
        <v>1440.05</v>
      </c>
      <c r="N79" s="318">
        <v>2670000</v>
      </c>
      <c r="O79" s="319">
        <v>9.4517958412098299E-3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775.9</v>
      </c>
      <c r="E80" s="315">
        <v>764.06666666666661</v>
      </c>
      <c r="F80" s="316">
        <v>747.48333333333323</v>
      </c>
      <c r="G80" s="316">
        <v>719.06666666666661</v>
      </c>
      <c r="H80" s="316">
        <v>702.48333333333323</v>
      </c>
      <c r="I80" s="316">
        <v>792.48333333333323</v>
      </c>
      <c r="J80" s="316">
        <v>809.06666666666672</v>
      </c>
      <c r="K80" s="316">
        <v>837.48333333333323</v>
      </c>
      <c r="L80" s="303">
        <v>780.65</v>
      </c>
      <c r="M80" s="303">
        <v>735.65</v>
      </c>
      <c r="N80" s="318">
        <v>25783600</v>
      </c>
      <c r="O80" s="319">
        <v>-5.6903432055685405E-2</v>
      </c>
    </row>
    <row r="81" spans="1:15" ht="15">
      <c r="A81" s="276">
        <v>71</v>
      </c>
      <c r="B81" s="386" t="s">
        <v>68</v>
      </c>
      <c r="C81" s="276" t="s">
        <v>125</v>
      </c>
      <c r="D81" s="315">
        <v>179.45</v>
      </c>
      <c r="E81" s="315">
        <v>179.76666666666665</v>
      </c>
      <c r="F81" s="316">
        <v>177.43333333333331</v>
      </c>
      <c r="G81" s="316">
        <v>175.41666666666666</v>
      </c>
      <c r="H81" s="316">
        <v>173.08333333333331</v>
      </c>
      <c r="I81" s="316">
        <v>181.7833333333333</v>
      </c>
      <c r="J81" s="316">
        <v>184.11666666666667</v>
      </c>
      <c r="K81" s="316">
        <v>186.1333333333333</v>
      </c>
      <c r="L81" s="303">
        <v>182.1</v>
      </c>
      <c r="M81" s="303">
        <v>177.75</v>
      </c>
      <c r="N81" s="318">
        <v>14047600</v>
      </c>
      <c r="O81" s="319">
        <v>2.0752797558494403E-2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1137.5</v>
      </c>
      <c r="E82" s="315">
        <v>1136.0333333333333</v>
      </c>
      <c r="F82" s="316">
        <v>1125.0666666666666</v>
      </c>
      <c r="G82" s="316">
        <v>1112.6333333333332</v>
      </c>
      <c r="H82" s="316">
        <v>1101.6666666666665</v>
      </c>
      <c r="I82" s="316">
        <v>1148.4666666666667</v>
      </c>
      <c r="J82" s="316">
        <v>1159.4333333333334</v>
      </c>
      <c r="K82" s="316">
        <v>1171.8666666666668</v>
      </c>
      <c r="L82" s="303">
        <v>1147</v>
      </c>
      <c r="M82" s="303">
        <v>1123.5999999999999</v>
      </c>
      <c r="N82" s="318">
        <v>34669800</v>
      </c>
      <c r="O82" s="319">
        <v>2.7472527472527472E-2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81.55</v>
      </c>
      <c r="E83" s="315">
        <v>81.233333333333334</v>
      </c>
      <c r="F83" s="316">
        <v>80.666666666666671</v>
      </c>
      <c r="G83" s="316">
        <v>79.783333333333331</v>
      </c>
      <c r="H83" s="316">
        <v>79.216666666666669</v>
      </c>
      <c r="I83" s="316">
        <v>82.116666666666674</v>
      </c>
      <c r="J83" s="316">
        <v>82.683333333333337</v>
      </c>
      <c r="K83" s="316">
        <v>83.566666666666677</v>
      </c>
      <c r="L83" s="303">
        <v>81.8</v>
      </c>
      <c r="M83" s="303">
        <v>80.349999999999994</v>
      </c>
      <c r="N83" s="318">
        <v>47440800</v>
      </c>
      <c r="O83" s="319">
        <v>-2.7300332360786758E-2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173.15</v>
      </c>
      <c r="E84" s="315">
        <v>174.36666666666667</v>
      </c>
      <c r="F84" s="316">
        <v>170.83333333333334</v>
      </c>
      <c r="G84" s="316">
        <v>168.51666666666668</v>
      </c>
      <c r="H84" s="316">
        <v>164.98333333333335</v>
      </c>
      <c r="I84" s="316">
        <v>176.68333333333334</v>
      </c>
      <c r="J84" s="316">
        <v>180.21666666666664</v>
      </c>
      <c r="K84" s="316">
        <v>182.53333333333333</v>
      </c>
      <c r="L84" s="303">
        <v>177.9</v>
      </c>
      <c r="M84" s="303">
        <v>172.05</v>
      </c>
      <c r="N84" s="318">
        <v>107542400</v>
      </c>
      <c r="O84" s="319">
        <v>1.916603487490523E-2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211.15</v>
      </c>
      <c r="E85" s="315">
        <v>211.43333333333331</v>
      </c>
      <c r="F85" s="316">
        <v>208.86666666666662</v>
      </c>
      <c r="G85" s="316">
        <v>206.58333333333331</v>
      </c>
      <c r="H85" s="316">
        <v>204.01666666666662</v>
      </c>
      <c r="I85" s="316">
        <v>213.71666666666661</v>
      </c>
      <c r="J85" s="316">
        <v>216.28333333333327</v>
      </c>
      <c r="K85" s="316">
        <v>218.56666666666661</v>
      </c>
      <c r="L85" s="303">
        <v>214</v>
      </c>
      <c r="M85" s="303">
        <v>209.15</v>
      </c>
      <c r="N85" s="318">
        <v>29500000</v>
      </c>
      <c r="O85" s="319">
        <v>-2.0421716752448946E-2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334.3</v>
      </c>
      <c r="E86" s="315">
        <v>332.13333333333338</v>
      </c>
      <c r="F86" s="316">
        <v>328.91666666666674</v>
      </c>
      <c r="G86" s="316">
        <v>323.53333333333336</v>
      </c>
      <c r="H86" s="316">
        <v>320.31666666666672</v>
      </c>
      <c r="I86" s="316">
        <v>337.51666666666677</v>
      </c>
      <c r="J86" s="316">
        <v>340.73333333333335</v>
      </c>
      <c r="K86" s="316">
        <v>346.11666666666679</v>
      </c>
      <c r="L86" s="303">
        <v>335.35</v>
      </c>
      <c r="M86" s="303">
        <v>326.75</v>
      </c>
      <c r="N86" s="318">
        <v>39730500</v>
      </c>
      <c r="O86" s="319">
        <v>-9.0241767122365146E-3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2344.25</v>
      </c>
      <c r="E87" s="315">
        <v>2319.9166666666665</v>
      </c>
      <c r="F87" s="316">
        <v>2287.1333333333332</v>
      </c>
      <c r="G87" s="316">
        <v>2230.0166666666669</v>
      </c>
      <c r="H87" s="316">
        <v>2197.2333333333336</v>
      </c>
      <c r="I87" s="316">
        <v>2377.0333333333328</v>
      </c>
      <c r="J87" s="316">
        <v>2409.8166666666666</v>
      </c>
      <c r="K87" s="316">
        <v>2466.9333333333325</v>
      </c>
      <c r="L87" s="303">
        <v>2352.6999999999998</v>
      </c>
      <c r="M87" s="303">
        <v>2262.8000000000002</v>
      </c>
      <c r="N87" s="318">
        <v>1892250</v>
      </c>
      <c r="O87" s="319">
        <v>0.13308383233532933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1721.2</v>
      </c>
      <c r="E88" s="315">
        <v>1720.2833333333335</v>
      </c>
      <c r="F88" s="316">
        <v>1696.4666666666672</v>
      </c>
      <c r="G88" s="316">
        <v>1671.7333333333336</v>
      </c>
      <c r="H88" s="316">
        <v>1647.9166666666672</v>
      </c>
      <c r="I88" s="316">
        <v>1745.0166666666671</v>
      </c>
      <c r="J88" s="316">
        <v>1768.8333333333333</v>
      </c>
      <c r="K88" s="316">
        <v>1793.5666666666671</v>
      </c>
      <c r="L88" s="303">
        <v>1744.1</v>
      </c>
      <c r="M88" s="303">
        <v>1695.55</v>
      </c>
      <c r="N88" s="318">
        <v>17314000</v>
      </c>
      <c r="O88" s="319">
        <v>-2.2647218208092484E-2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67.650000000000006</v>
      </c>
      <c r="E89" s="315">
        <v>67.850000000000009</v>
      </c>
      <c r="F89" s="316">
        <v>66.750000000000014</v>
      </c>
      <c r="G89" s="316">
        <v>65.850000000000009</v>
      </c>
      <c r="H89" s="316">
        <v>64.750000000000014</v>
      </c>
      <c r="I89" s="316">
        <v>68.750000000000014</v>
      </c>
      <c r="J89" s="316">
        <v>69.850000000000009</v>
      </c>
      <c r="K89" s="316">
        <v>70.750000000000014</v>
      </c>
      <c r="L89" s="303">
        <v>68.95</v>
      </c>
      <c r="M89" s="303">
        <v>66.95</v>
      </c>
      <c r="N89" s="318">
        <v>32831000</v>
      </c>
      <c r="O89" s="319">
        <v>2.3190149250940414E-2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304.95</v>
      </c>
      <c r="E90" s="315">
        <v>303.56666666666666</v>
      </c>
      <c r="F90" s="316">
        <v>300.58333333333331</v>
      </c>
      <c r="G90" s="316">
        <v>296.21666666666664</v>
      </c>
      <c r="H90" s="316">
        <v>293.23333333333329</v>
      </c>
      <c r="I90" s="316">
        <v>307.93333333333334</v>
      </c>
      <c r="J90" s="316">
        <v>310.91666666666669</v>
      </c>
      <c r="K90" s="316">
        <v>315.28333333333336</v>
      </c>
      <c r="L90" s="303">
        <v>306.55</v>
      </c>
      <c r="M90" s="303">
        <v>299.2</v>
      </c>
      <c r="N90" s="318">
        <v>12618000</v>
      </c>
      <c r="O90" s="319">
        <v>5.5369688859150216E-2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970.15</v>
      </c>
      <c r="E91" s="315">
        <v>971.6</v>
      </c>
      <c r="F91" s="316">
        <v>964.55000000000007</v>
      </c>
      <c r="G91" s="316">
        <v>958.95</v>
      </c>
      <c r="H91" s="316">
        <v>951.90000000000009</v>
      </c>
      <c r="I91" s="316">
        <v>977.2</v>
      </c>
      <c r="J91" s="316">
        <v>984.25</v>
      </c>
      <c r="K91" s="316">
        <v>989.85</v>
      </c>
      <c r="L91" s="303">
        <v>978.65</v>
      </c>
      <c r="M91" s="303">
        <v>966</v>
      </c>
      <c r="N91" s="318">
        <v>13123550</v>
      </c>
      <c r="O91" s="319">
        <v>1.9717164622100403E-3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922</v>
      </c>
      <c r="E92" s="315">
        <v>919.21666666666658</v>
      </c>
      <c r="F92" s="316">
        <v>908.83333333333314</v>
      </c>
      <c r="G92" s="316">
        <v>895.66666666666652</v>
      </c>
      <c r="H92" s="316">
        <v>885.28333333333308</v>
      </c>
      <c r="I92" s="316">
        <v>932.38333333333321</v>
      </c>
      <c r="J92" s="316">
        <v>942.76666666666665</v>
      </c>
      <c r="K92" s="316">
        <v>955.93333333333328</v>
      </c>
      <c r="L92" s="303">
        <v>929.6</v>
      </c>
      <c r="M92" s="303">
        <v>906.05</v>
      </c>
      <c r="N92" s="318">
        <v>8319800</v>
      </c>
      <c r="O92" s="319">
        <v>4.8190190618976225E-2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618.85</v>
      </c>
      <c r="E93" s="315">
        <v>618.48333333333335</v>
      </c>
      <c r="F93" s="316">
        <v>612.31666666666672</v>
      </c>
      <c r="G93" s="316">
        <v>605.78333333333342</v>
      </c>
      <c r="H93" s="316">
        <v>599.61666666666679</v>
      </c>
      <c r="I93" s="316">
        <v>625.01666666666665</v>
      </c>
      <c r="J93" s="316">
        <v>631.18333333333317</v>
      </c>
      <c r="K93" s="316">
        <v>637.71666666666658</v>
      </c>
      <c r="L93" s="303">
        <v>624.65</v>
      </c>
      <c r="M93" s="303">
        <v>611.95000000000005</v>
      </c>
      <c r="N93" s="318">
        <v>15433600</v>
      </c>
      <c r="O93" s="319">
        <v>2.0646236459587075E-2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135.9</v>
      </c>
      <c r="E94" s="315">
        <v>134.91666666666669</v>
      </c>
      <c r="F94" s="316">
        <v>132.78333333333336</v>
      </c>
      <c r="G94" s="316">
        <v>129.66666666666669</v>
      </c>
      <c r="H94" s="316">
        <v>127.53333333333336</v>
      </c>
      <c r="I94" s="316">
        <v>138.03333333333336</v>
      </c>
      <c r="J94" s="316">
        <v>140.16666666666669</v>
      </c>
      <c r="K94" s="316">
        <v>143.28333333333336</v>
      </c>
      <c r="L94" s="303">
        <v>137.05000000000001</v>
      </c>
      <c r="M94" s="303">
        <v>131.80000000000001</v>
      </c>
      <c r="N94" s="318">
        <v>23115248</v>
      </c>
      <c r="O94" s="319">
        <v>7.0084778136747544E-2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159.65</v>
      </c>
      <c r="E95" s="315">
        <v>160.65</v>
      </c>
      <c r="F95" s="316">
        <v>156.80000000000001</v>
      </c>
      <c r="G95" s="316">
        <v>153.95000000000002</v>
      </c>
      <c r="H95" s="316">
        <v>150.10000000000002</v>
      </c>
      <c r="I95" s="316">
        <v>163.5</v>
      </c>
      <c r="J95" s="316">
        <v>167.34999999999997</v>
      </c>
      <c r="K95" s="316">
        <v>170.2</v>
      </c>
      <c r="L95" s="303">
        <v>164.5</v>
      </c>
      <c r="M95" s="303">
        <v>157.80000000000001</v>
      </c>
      <c r="N95" s="318">
        <v>19434000</v>
      </c>
      <c r="O95" s="319">
        <v>4.7542043984476069E-2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381.05</v>
      </c>
      <c r="E96" s="315">
        <v>382.83333333333331</v>
      </c>
      <c r="F96" s="316">
        <v>375.86666666666662</v>
      </c>
      <c r="G96" s="316">
        <v>370.68333333333328</v>
      </c>
      <c r="H96" s="316">
        <v>363.71666666666658</v>
      </c>
      <c r="I96" s="316">
        <v>388.01666666666665</v>
      </c>
      <c r="J96" s="316">
        <v>394.98333333333335</v>
      </c>
      <c r="K96" s="316">
        <v>400.16666666666669</v>
      </c>
      <c r="L96" s="303">
        <v>389.8</v>
      </c>
      <c r="M96" s="303">
        <v>377.65</v>
      </c>
      <c r="N96" s="318">
        <v>10440000</v>
      </c>
      <c r="O96" s="319">
        <v>-3.0460624071322436E-2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6900.55</v>
      </c>
      <c r="E97" s="315">
        <v>6929.8499999999995</v>
      </c>
      <c r="F97" s="316">
        <v>6814.7499999999991</v>
      </c>
      <c r="G97" s="316">
        <v>6728.95</v>
      </c>
      <c r="H97" s="316">
        <v>6613.8499999999995</v>
      </c>
      <c r="I97" s="316">
        <v>7015.6499999999987</v>
      </c>
      <c r="J97" s="316">
        <v>7130.7499999999991</v>
      </c>
      <c r="K97" s="316">
        <v>7216.5499999999984</v>
      </c>
      <c r="L97" s="303">
        <v>7044.95</v>
      </c>
      <c r="M97" s="303">
        <v>6844.05</v>
      </c>
      <c r="N97" s="318">
        <v>3021000</v>
      </c>
      <c r="O97" s="319">
        <v>6.5608465608465602E-2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558.54999999999995</v>
      </c>
      <c r="E98" s="315">
        <v>556.71666666666658</v>
      </c>
      <c r="F98" s="316">
        <v>548.13333333333321</v>
      </c>
      <c r="G98" s="316">
        <v>537.71666666666658</v>
      </c>
      <c r="H98" s="316">
        <v>529.13333333333321</v>
      </c>
      <c r="I98" s="316">
        <v>567.13333333333321</v>
      </c>
      <c r="J98" s="316">
        <v>575.71666666666647</v>
      </c>
      <c r="K98" s="316">
        <v>586.13333333333321</v>
      </c>
      <c r="L98" s="303">
        <v>565.29999999999995</v>
      </c>
      <c r="M98" s="303">
        <v>546.29999999999995</v>
      </c>
      <c r="N98" s="318">
        <v>12721250</v>
      </c>
      <c r="O98" s="319">
        <v>1.7089746152308617E-2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620.95000000000005</v>
      </c>
      <c r="E99" s="315">
        <v>623.16666666666663</v>
      </c>
      <c r="F99" s="316">
        <v>614.33333333333326</v>
      </c>
      <c r="G99" s="316">
        <v>607.71666666666658</v>
      </c>
      <c r="H99" s="316">
        <v>598.88333333333321</v>
      </c>
      <c r="I99" s="316">
        <v>629.7833333333333</v>
      </c>
      <c r="J99" s="316">
        <v>638.61666666666656</v>
      </c>
      <c r="K99" s="316">
        <v>645.23333333333335</v>
      </c>
      <c r="L99" s="303">
        <v>632</v>
      </c>
      <c r="M99" s="303">
        <v>616.54999999999995</v>
      </c>
      <c r="N99" s="318">
        <v>2215200</v>
      </c>
      <c r="O99" s="319">
        <v>4.7326367547633683E-2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846.05</v>
      </c>
      <c r="E100" s="315">
        <v>846.86666666666667</v>
      </c>
      <c r="F100" s="316">
        <v>838.7833333333333</v>
      </c>
      <c r="G100" s="316">
        <v>831.51666666666665</v>
      </c>
      <c r="H100" s="316">
        <v>823.43333333333328</v>
      </c>
      <c r="I100" s="316">
        <v>854.13333333333333</v>
      </c>
      <c r="J100" s="316">
        <v>862.21666666666658</v>
      </c>
      <c r="K100" s="316">
        <v>869.48333333333335</v>
      </c>
      <c r="L100" s="303">
        <v>854.95</v>
      </c>
      <c r="M100" s="303">
        <v>839.6</v>
      </c>
      <c r="N100" s="318">
        <v>1704000</v>
      </c>
      <c r="O100" s="319">
        <v>7.806955287437899E-3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1376.85</v>
      </c>
      <c r="E101" s="315">
        <v>1379.5333333333335</v>
      </c>
      <c r="F101" s="316">
        <v>1355.8166666666671</v>
      </c>
      <c r="G101" s="316">
        <v>1334.7833333333335</v>
      </c>
      <c r="H101" s="316">
        <v>1311.0666666666671</v>
      </c>
      <c r="I101" s="316">
        <v>1400.5666666666671</v>
      </c>
      <c r="J101" s="316">
        <v>1424.2833333333338</v>
      </c>
      <c r="K101" s="316">
        <v>1445.3166666666671</v>
      </c>
      <c r="L101" s="303">
        <v>1403.25</v>
      </c>
      <c r="M101" s="303">
        <v>1358.5</v>
      </c>
      <c r="N101" s="318">
        <v>1483200</v>
      </c>
      <c r="O101" s="319">
        <v>0.13742331288343559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123.25</v>
      </c>
      <c r="E102" s="315">
        <v>121.58333333333333</v>
      </c>
      <c r="F102" s="316">
        <v>119.36666666666666</v>
      </c>
      <c r="G102" s="316">
        <v>115.48333333333333</v>
      </c>
      <c r="H102" s="316">
        <v>113.26666666666667</v>
      </c>
      <c r="I102" s="316">
        <v>125.46666666666665</v>
      </c>
      <c r="J102" s="316">
        <v>127.68333333333332</v>
      </c>
      <c r="K102" s="316">
        <v>131.56666666666666</v>
      </c>
      <c r="L102" s="303">
        <v>123.8</v>
      </c>
      <c r="M102" s="303">
        <v>117.7</v>
      </c>
      <c r="N102" s="318">
        <v>25977000</v>
      </c>
      <c r="O102" s="319">
        <v>2.4311183144246355E-3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69933.899999999994</v>
      </c>
      <c r="E103" s="315">
        <v>69684</v>
      </c>
      <c r="F103" s="316">
        <v>69051.199999999997</v>
      </c>
      <c r="G103" s="316">
        <v>68168.5</v>
      </c>
      <c r="H103" s="316">
        <v>67535.7</v>
      </c>
      <c r="I103" s="316">
        <v>70566.7</v>
      </c>
      <c r="J103" s="316">
        <v>71199.499999999985</v>
      </c>
      <c r="K103" s="316">
        <v>72082.2</v>
      </c>
      <c r="L103" s="303">
        <v>70316.800000000003</v>
      </c>
      <c r="M103" s="303">
        <v>68801.3</v>
      </c>
      <c r="N103" s="318">
        <v>33420</v>
      </c>
      <c r="O103" s="319">
        <v>5.0613014775227914E-2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1280.95</v>
      </c>
      <c r="E104" s="315">
        <v>1280.9333333333332</v>
      </c>
      <c r="F104" s="316">
        <v>1259.8666666666663</v>
      </c>
      <c r="G104" s="316">
        <v>1238.7833333333331</v>
      </c>
      <c r="H104" s="316">
        <v>1217.7166666666662</v>
      </c>
      <c r="I104" s="316">
        <v>1302.0166666666664</v>
      </c>
      <c r="J104" s="316">
        <v>1323.0833333333335</v>
      </c>
      <c r="K104" s="316">
        <v>1344.1666666666665</v>
      </c>
      <c r="L104" s="303">
        <v>1302</v>
      </c>
      <c r="M104" s="303">
        <v>1259.8499999999999</v>
      </c>
      <c r="N104" s="318">
        <v>2833500</v>
      </c>
      <c r="O104" s="319">
        <v>2.3570848008669737E-2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33.35</v>
      </c>
      <c r="E105" s="315">
        <v>33.066666666666663</v>
      </c>
      <c r="F105" s="316">
        <v>32.633333333333326</v>
      </c>
      <c r="G105" s="316">
        <v>31.916666666666664</v>
      </c>
      <c r="H105" s="316">
        <v>31.483333333333327</v>
      </c>
      <c r="I105" s="316">
        <v>33.783333333333324</v>
      </c>
      <c r="J105" s="316">
        <v>34.216666666666661</v>
      </c>
      <c r="K105" s="316">
        <v>34.933333333333323</v>
      </c>
      <c r="L105" s="303">
        <v>33.5</v>
      </c>
      <c r="M105" s="303">
        <v>32.35</v>
      </c>
      <c r="N105" s="318">
        <v>46716000</v>
      </c>
      <c r="O105" s="319">
        <v>1.8532246108228317E-2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3642.5</v>
      </c>
      <c r="E106" s="315">
        <v>3619.7000000000003</v>
      </c>
      <c r="F106" s="316">
        <v>3582.8000000000006</v>
      </c>
      <c r="G106" s="316">
        <v>3523.1000000000004</v>
      </c>
      <c r="H106" s="316">
        <v>3486.2000000000007</v>
      </c>
      <c r="I106" s="316">
        <v>3679.4000000000005</v>
      </c>
      <c r="J106" s="316">
        <v>3716.3</v>
      </c>
      <c r="K106" s="316">
        <v>3776.0000000000005</v>
      </c>
      <c r="L106" s="303">
        <v>3656.6</v>
      </c>
      <c r="M106" s="303">
        <v>3560</v>
      </c>
      <c r="N106" s="318">
        <v>767000</v>
      </c>
      <c r="O106" s="319">
        <v>4.9132001310186703E-3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17360.05</v>
      </c>
      <c r="E107" s="315">
        <v>17265.350000000002</v>
      </c>
      <c r="F107" s="316">
        <v>17140.900000000005</v>
      </c>
      <c r="G107" s="316">
        <v>16921.750000000004</v>
      </c>
      <c r="H107" s="316">
        <v>16797.300000000007</v>
      </c>
      <c r="I107" s="316">
        <v>17484.500000000004</v>
      </c>
      <c r="J107" s="316">
        <v>17608.95</v>
      </c>
      <c r="K107" s="316">
        <v>17828.100000000002</v>
      </c>
      <c r="L107" s="303">
        <v>17389.8</v>
      </c>
      <c r="M107" s="303">
        <v>17046.2</v>
      </c>
      <c r="N107" s="318">
        <v>422000</v>
      </c>
      <c r="O107" s="319">
        <v>-4.7370914258645192E-4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93.4</v>
      </c>
      <c r="E108" s="315">
        <v>92.266666666666666</v>
      </c>
      <c r="F108" s="316">
        <v>90.833333333333329</v>
      </c>
      <c r="G108" s="316">
        <v>88.266666666666666</v>
      </c>
      <c r="H108" s="316">
        <v>86.833333333333329</v>
      </c>
      <c r="I108" s="316">
        <v>94.833333333333329</v>
      </c>
      <c r="J108" s="316">
        <v>96.266666666666666</v>
      </c>
      <c r="K108" s="316">
        <v>98.833333333333329</v>
      </c>
      <c r="L108" s="303">
        <v>93.7</v>
      </c>
      <c r="M108" s="303">
        <v>89.7</v>
      </c>
      <c r="N108" s="318">
        <v>27516900</v>
      </c>
      <c r="O108" s="319">
        <v>9.0257499336341918E-2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88.85</v>
      </c>
      <c r="E109" s="315">
        <v>88.416666666666671</v>
      </c>
      <c r="F109" s="316">
        <v>87.683333333333337</v>
      </c>
      <c r="G109" s="316">
        <v>86.516666666666666</v>
      </c>
      <c r="H109" s="316">
        <v>85.783333333333331</v>
      </c>
      <c r="I109" s="316">
        <v>89.583333333333343</v>
      </c>
      <c r="J109" s="316">
        <v>90.316666666666663</v>
      </c>
      <c r="K109" s="316">
        <v>91.483333333333348</v>
      </c>
      <c r="L109" s="303">
        <v>89.15</v>
      </c>
      <c r="M109" s="303">
        <v>87.25</v>
      </c>
      <c r="N109" s="318">
        <v>57889200</v>
      </c>
      <c r="O109" s="319">
        <v>-1.235048137703005E-2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68.75</v>
      </c>
      <c r="E110" s="315">
        <v>68.466666666666669</v>
      </c>
      <c r="F110" s="316">
        <v>68.033333333333331</v>
      </c>
      <c r="G110" s="316">
        <v>67.316666666666663</v>
      </c>
      <c r="H110" s="316">
        <v>66.883333333333326</v>
      </c>
      <c r="I110" s="316">
        <v>69.183333333333337</v>
      </c>
      <c r="J110" s="316">
        <v>69.616666666666674</v>
      </c>
      <c r="K110" s="316">
        <v>70.333333333333343</v>
      </c>
      <c r="L110" s="303">
        <v>68.900000000000006</v>
      </c>
      <c r="M110" s="303">
        <v>67.75</v>
      </c>
      <c r="N110" s="318">
        <v>40717600</v>
      </c>
      <c r="O110" s="319">
        <v>-3.3923859781379568E-3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21990.05</v>
      </c>
      <c r="E111" s="315">
        <v>21870.7</v>
      </c>
      <c r="F111" s="316">
        <v>21603.100000000002</v>
      </c>
      <c r="G111" s="316">
        <v>21216.15</v>
      </c>
      <c r="H111" s="316">
        <v>20948.550000000003</v>
      </c>
      <c r="I111" s="316">
        <v>22257.65</v>
      </c>
      <c r="J111" s="316">
        <v>22525.25</v>
      </c>
      <c r="K111" s="316">
        <v>22912.2</v>
      </c>
      <c r="L111" s="303">
        <v>22138.3</v>
      </c>
      <c r="M111" s="303">
        <v>21483.75</v>
      </c>
      <c r="N111" s="318">
        <v>97470</v>
      </c>
      <c r="O111" s="319">
        <v>6.2806673209028455E-2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1386.2</v>
      </c>
      <c r="E112" s="315">
        <v>1372.4166666666667</v>
      </c>
      <c r="F112" s="316">
        <v>1351.7833333333335</v>
      </c>
      <c r="G112" s="316">
        <v>1317.3666666666668</v>
      </c>
      <c r="H112" s="316">
        <v>1296.7333333333336</v>
      </c>
      <c r="I112" s="316">
        <v>1406.8333333333335</v>
      </c>
      <c r="J112" s="316">
        <v>1427.4666666666667</v>
      </c>
      <c r="K112" s="316">
        <v>1461.8833333333334</v>
      </c>
      <c r="L112" s="303">
        <v>1393.05</v>
      </c>
      <c r="M112" s="303">
        <v>1338</v>
      </c>
      <c r="N112" s="318">
        <v>3138850</v>
      </c>
      <c r="O112" s="319">
        <v>3.6693914623069937E-2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233.7</v>
      </c>
      <c r="E113" s="315">
        <v>232</v>
      </c>
      <c r="F113" s="316">
        <v>227.75</v>
      </c>
      <c r="G113" s="316">
        <v>221.8</v>
      </c>
      <c r="H113" s="316">
        <v>217.55</v>
      </c>
      <c r="I113" s="316">
        <v>237.95</v>
      </c>
      <c r="J113" s="316">
        <v>242.2</v>
      </c>
      <c r="K113" s="316">
        <v>248.14999999999998</v>
      </c>
      <c r="L113" s="303">
        <v>236.25</v>
      </c>
      <c r="M113" s="303">
        <v>226.05</v>
      </c>
      <c r="N113" s="318">
        <v>10872000</v>
      </c>
      <c r="O113" s="319">
        <v>-2.6852846401718582E-2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98.7</v>
      </c>
      <c r="E114" s="315">
        <v>97.966666666666654</v>
      </c>
      <c r="F114" s="316">
        <v>96.683333333333309</v>
      </c>
      <c r="G114" s="316">
        <v>94.666666666666657</v>
      </c>
      <c r="H114" s="316">
        <v>93.383333333333312</v>
      </c>
      <c r="I114" s="316">
        <v>99.983333333333306</v>
      </c>
      <c r="J114" s="316">
        <v>101.26666666666664</v>
      </c>
      <c r="K114" s="316">
        <v>103.2833333333333</v>
      </c>
      <c r="L114" s="303">
        <v>99.25</v>
      </c>
      <c r="M114" s="303">
        <v>95.95</v>
      </c>
      <c r="N114" s="318">
        <v>44168800</v>
      </c>
      <c r="O114" s="319">
        <v>-1.6565433462175594E-2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1599.8</v>
      </c>
      <c r="E115" s="315">
        <v>1598.3166666666668</v>
      </c>
      <c r="F115" s="316">
        <v>1589.6333333333337</v>
      </c>
      <c r="G115" s="316">
        <v>1579.4666666666669</v>
      </c>
      <c r="H115" s="316">
        <v>1570.7833333333338</v>
      </c>
      <c r="I115" s="316">
        <v>1608.4833333333336</v>
      </c>
      <c r="J115" s="316">
        <v>1617.1666666666665</v>
      </c>
      <c r="K115" s="316">
        <v>1627.3333333333335</v>
      </c>
      <c r="L115" s="303">
        <v>1607</v>
      </c>
      <c r="M115" s="303">
        <v>1588.15</v>
      </c>
      <c r="N115" s="318">
        <v>3018500</v>
      </c>
      <c r="O115" s="319">
        <v>-3.3925428068490956E-2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28.7</v>
      </c>
      <c r="E116" s="315">
        <v>28.566666666666666</v>
      </c>
      <c r="F116" s="316">
        <v>28.083333333333332</v>
      </c>
      <c r="G116" s="316">
        <v>27.466666666666665</v>
      </c>
      <c r="H116" s="316">
        <v>26.983333333333331</v>
      </c>
      <c r="I116" s="316">
        <v>29.183333333333334</v>
      </c>
      <c r="J116" s="316">
        <v>29.666666666666668</v>
      </c>
      <c r="K116" s="316">
        <v>30.283333333333335</v>
      </c>
      <c r="L116" s="303">
        <v>29.05</v>
      </c>
      <c r="M116" s="303">
        <v>27.95</v>
      </c>
      <c r="N116" s="318">
        <v>77388000</v>
      </c>
      <c r="O116" s="319">
        <v>-2.2236822155960984E-2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182.5</v>
      </c>
      <c r="E117" s="315">
        <v>181.38333333333333</v>
      </c>
      <c r="F117" s="316">
        <v>179.61666666666665</v>
      </c>
      <c r="G117" s="316">
        <v>176.73333333333332</v>
      </c>
      <c r="H117" s="316">
        <v>174.96666666666664</v>
      </c>
      <c r="I117" s="316">
        <v>184.26666666666665</v>
      </c>
      <c r="J117" s="316">
        <v>186.0333333333333</v>
      </c>
      <c r="K117" s="316">
        <v>188.91666666666666</v>
      </c>
      <c r="L117" s="303">
        <v>183.15</v>
      </c>
      <c r="M117" s="303">
        <v>178.5</v>
      </c>
      <c r="N117" s="318">
        <v>16992000</v>
      </c>
      <c r="O117" s="319">
        <v>3.6856236270441788E-2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1232.55</v>
      </c>
      <c r="E118" s="315">
        <v>1221.7166666666665</v>
      </c>
      <c r="F118" s="316">
        <v>1207.0333333333328</v>
      </c>
      <c r="G118" s="316">
        <v>1181.5166666666664</v>
      </c>
      <c r="H118" s="316">
        <v>1166.8333333333328</v>
      </c>
      <c r="I118" s="316">
        <v>1247.2333333333329</v>
      </c>
      <c r="J118" s="316">
        <v>1261.9166666666667</v>
      </c>
      <c r="K118" s="316">
        <v>1287.4333333333329</v>
      </c>
      <c r="L118" s="303">
        <v>1236.4000000000001</v>
      </c>
      <c r="M118" s="303">
        <v>1196.2</v>
      </c>
      <c r="N118" s="318">
        <v>1804231</v>
      </c>
      <c r="O118" s="319">
        <v>-2.8490028490028491E-2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844.5</v>
      </c>
      <c r="E119" s="315">
        <v>844.85</v>
      </c>
      <c r="F119" s="316">
        <v>840.6</v>
      </c>
      <c r="G119" s="316">
        <v>836.7</v>
      </c>
      <c r="H119" s="316">
        <v>832.45</v>
      </c>
      <c r="I119" s="316">
        <v>848.75</v>
      </c>
      <c r="J119" s="316">
        <v>853</v>
      </c>
      <c r="K119" s="316">
        <v>856.9</v>
      </c>
      <c r="L119" s="303">
        <v>849.1</v>
      </c>
      <c r="M119" s="303">
        <v>840.95</v>
      </c>
      <c r="N119" s="318">
        <v>1373600</v>
      </c>
      <c r="O119" s="319">
        <v>8.1097941359950087E-3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197.35</v>
      </c>
      <c r="E120" s="315">
        <v>197.41666666666666</v>
      </c>
      <c r="F120" s="316">
        <v>193.83333333333331</v>
      </c>
      <c r="G120" s="316">
        <v>190.31666666666666</v>
      </c>
      <c r="H120" s="316">
        <v>186.73333333333332</v>
      </c>
      <c r="I120" s="316">
        <v>200.93333333333331</v>
      </c>
      <c r="J120" s="316">
        <v>204.51666666666662</v>
      </c>
      <c r="K120" s="316">
        <v>208.0333333333333</v>
      </c>
      <c r="L120" s="303">
        <v>201</v>
      </c>
      <c r="M120" s="303">
        <v>193.9</v>
      </c>
      <c r="N120" s="318">
        <v>19762700</v>
      </c>
      <c r="O120" s="319">
        <v>-2.3509647454109741E-2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109.75</v>
      </c>
      <c r="E121" s="315">
        <v>109.7</v>
      </c>
      <c r="F121" s="316">
        <v>107.9</v>
      </c>
      <c r="G121" s="316">
        <v>106.05</v>
      </c>
      <c r="H121" s="316">
        <v>104.25</v>
      </c>
      <c r="I121" s="316">
        <v>111.55000000000001</v>
      </c>
      <c r="J121" s="316">
        <v>113.35</v>
      </c>
      <c r="K121" s="316">
        <v>115.20000000000002</v>
      </c>
      <c r="L121" s="303">
        <v>111.5</v>
      </c>
      <c r="M121" s="303">
        <v>107.85</v>
      </c>
      <c r="N121" s="318">
        <v>23352000</v>
      </c>
      <c r="O121" s="319">
        <v>1.3541666666666667E-2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2052.25</v>
      </c>
      <c r="E122" s="315">
        <v>2053.9833333333331</v>
      </c>
      <c r="F122" s="316">
        <v>2037.3166666666662</v>
      </c>
      <c r="G122" s="316">
        <v>2022.383333333333</v>
      </c>
      <c r="H122" s="316">
        <v>2005.716666666666</v>
      </c>
      <c r="I122" s="316">
        <v>2068.9166666666661</v>
      </c>
      <c r="J122" s="316">
        <v>2085.583333333333</v>
      </c>
      <c r="K122" s="316">
        <v>2100.5166666666664</v>
      </c>
      <c r="L122" s="303">
        <v>2070.65</v>
      </c>
      <c r="M122" s="303">
        <v>2039.05</v>
      </c>
      <c r="N122" s="318">
        <v>34818380</v>
      </c>
      <c r="O122" s="319">
        <v>-3.0223777501481749E-2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37.9</v>
      </c>
      <c r="E123" s="315">
        <v>38.033333333333339</v>
      </c>
      <c r="F123" s="316">
        <v>37.066666666666677</v>
      </c>
      <c r="G123" s="316">
        <v>36.233333333333341</v>
      </c>
      <c r="H123" s="316">
        <v>35.26666666666668</v>
      </c>
      <c r="I123" s="316">
        <v>38.866666666666674</v>
      </c>
      <c r="J123" s="316">
        <v>39.833333333333329</v>
      </c>
      <c r="K123" s="316">
        <v>40.666666666666671</v>
      </c>
      <c r="L123" s="303">
        <v>39</v>
      </c>
      <c r="M123" s="303">
        <v>37.200000000000003</v>
      </c>
      <c r="N123" s="318">
        <v>53048000</v>
      </c>
      <c r="O123" s="319">
        <v>-8.877284595300261E-2</v>
      </c>
    </row>
    <row r="124" spans="1:15" ht="15">
      <c r="A124" s="276">
        <v>114</v>
      </c>
      <c r="B124" s="417" t="s">
        <v>57</v>
      </c>
      <c r="C124" s="276" t="s">
        <v>280</v>
      </c>
      <c r="D124" s="315">
        <v>809.9</v>
      </c>
      <c r="E124" s="315">
        <v>810.41666666666663</v>
      </c>
      <c r="F124" s="316">
        <v>802.58333333333326</v>
      </c>
      <c r="G124" s="316">
        <v>795.26666666666665</v>
      </c>
      <c r="H124" s="316">
        <v>787.43333333333328</v>
      </c>
      <c r="I124" s="316">
        <v>817.73333333333323</v>
      </c>
      <c r="J124" s="316">
        <v>825.56666666666649</v>
      </c>
      <c r="K124" s="316">
        <v>832.88333333333321</v>
      </c>
      <c r="L124" s="303">
        <v>818.25</v>
      </c>
      <c r="M124" s="303">
        <v>803.1</v>
      </c>
      <c r="N124" s="318">
        <v>5222250</v>
      </c>
      <c r="O124" s="319">
        <v>-3.1302170283806344E-2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220.5</v>
      </c>
      <c r="E125" s="315">
        <v>220.46666666666667</v>
      </c>
      <c r="F125" s="316">
        <v>217.78333333333333</v>
      </c>
      <c r="G125" s="316">
        <v>215.06666666666666</v>
      </c>
      <c r="H125" s="316">
        <v>212.38333333333333</v>
      </c>
      <c r="I125" s="316">
        <v>223.18333333333334</v>
      </c>
      <c r="J125" s="316">
        <v>225.86666666666667</v>
      </c>
      <c r="K125" s="316">
        <v>228.58333333333334</v>
      </c>
      <c r="L125" s="303">
        <v>223.15</v>
      </c>
      <c r="M125" s="303">
        <v>217.75</v>
      </c>
      <c r="N125" s="318">
        <v>119685000</v>
      </c>
      <c r="O125" s="319">
        <v>5.4943670136351035E-3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22680.2</v>
      </c>
      <c r="E126" s="315">
        <v>22533.416666666668</v>
      </c>
      <c r="F126" s="316">
        <v>22306.783333333336</v>
      </c>
      <c r="G126" s="316">
        <v>21933.366666666669</v>
      </c>
      <c r="H126" s="316">
        <v>21706.733333333337</v>
      </c>
      <c r="I126" s="316">
        <v>22906.833333333336</v>
      </c>
      <c r="J126" s="316">
        <v>23133.466666666667</v>
      </c>
      <c r="K126" s="316">
        <v>23506.883333333335</v>
      </c>
      <c r="L126" s="303">
        <v>22760.05</v>
      </c>
      <c r="M126" s="303">
        <v>22160</v>
      </c>
      <c r="N126" s="318">
        <v>140850</v>
      </c>
      <c r="O126" s="319">
        <v>2.0652173913043477E-2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1355.95</v>
      </c>
      <c r="E127" s="315">
        <v>1349.5166666666667</v>
      </c>
      <c r="F127" s="316">
        <v>1339.2333333333333</v>
      </c>
      <c r="G127" s="316">
        <v>1322.5166666666667</v>
      </c>
      <c r="H127" s="316">
        <v>1312.2333333333333</v>
      </c>
      <c r="I127" s="316">
        <v>1366.2333333333333</v>
      </c>
      <c r="J127" s="316">
        <v>1376.5166666666667</v>
      </c>
      <c r="K127" s="316">
        <v>1393.2333333333333</v>
      </c>
      <c r="L127" s="303">
        <v>1359.8</v>
      </c>
      <c r="M127" s="303">
        <v>1332.8</v>
      </c>
      <c r="N127" s="318">
        <v>1779250</v>
      </c>
      <c r="O127" s="319">
        <v>-1.8507281553398057E-2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5083.95</v>
      </c>
      <c r="E128" s="315">
        <v>5051.0999999999995</v>
      </c>
      <c r="F128" s="316">
        <v>4982.8999999999987</v>
      </c>
      <c r="G128" s="316">
        <v>4881.8499999999995</v>
      </c>
      <c r="H128" s="316">
        <v>4813.6499999999987</v>
      </c>
      <c r="I128" s="316">
        <v>5152.1499999999987</v>
      </c>
      <c r="J128" s="316">
        <v>5220.3499999999995</v>
      </c>
      <c r="K128" s="316">
        <v>5321.3999999999987</v>
      </c>
      <c r="L128" s="303">
        <v>5119.3</v>
      </c>
      <c r="M128" s="303">
        <v>4950.05</v>
      </c>
      <c r="N128" s="318">
        <v>612000</v>
      </c>
      <c r="O128" s="319">
        <v>9.3101138647019424E-2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838.65</v>
      </c>
      <c r="E129" s="315">
        <v>841.63333333333333</v>
      </c>
      <c r="F129" s="316">
        <v>823.61666666666667</v>
      </c>
      <c r="G129" s="316">
        <v>808.58333333333337</v>
      </c>
      <c r="H129" s="316">
        <v>790.56666666666672</v>
      </c>
      <c r="I129" s="316">
        <v>856.66666666666663</v>
      </c>
      <c r="J129" s="316">
        <v>874.68333333333328</v>
      </c>
      <c r="K129" s="316">
        <v>889.71666666666658</v>
      </c>
      <c r="L129" s="303">
        <v>859.65</v>
      </c>
      <c r="M129" s="303">
        <v>826.6</v>
      </c>
      <c r="N129" s="318">
        <v>3862196</v>
      </c>
      <c r="O129" s="319">
        <v>1.961591840107416E-2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512.4</v>
      </c>
      <c r="E130" s="315">
        <v>512.86666666666667</v>
      </c>
      <c r="F130" s="316">
        <v>505.73333333333335</v>
      </c>
      <c r="G130" s="316">
        <v>499.06666666666666</v>
      </c>
      <c r="H130" s="316">
        <v>491.93333333333334</v>
      </c>
      <c r="I130" s="316">
        <v>519.5333333333333</v>
      </c>
      <c r="J130" s="316">
        <v>526.66666666666674</v>
      </c>
      <c r="K130" s="316">
        <v>533.33333333333337</v>
      </c>
      <c r="L130" s="303">
        <v>520</v>
      </c>
      <c r="M130" s="303">
        <v>506.2</v>
      </c>
      <c r="N130" s="318">
        <v>39086600</v>
      </c>
      <c r="O130" s="319">
        <v>1.5642620684637492E-2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443.1</v>
      </c>
      <c r="E131" s="315">
        <v>441.3</v>
      </c>
      <c r="F131" s="316">
        <v>437.8</v>
      </c>
      <c r="G131" s="316">
        <v>432.5</v>
      </c>
      <c r="H131" s="316">
        <v>429</v>
      </c>
      <c r="I131" s="316">
        <v>446.6</v>
      </c>
      <c r="J131" s="316">
        <v>450.1</v>
      </c>
      <c r="K131" s="316">
        <v>455.40000000000003</v>
      </c>
      <c r="L131" s="303">
        <v>444.8</v>
      </c>
      <c r="M131" s="303">
        <v>436</v>
      </c>
      <c r="N131" s="318">
        <v>5662500</v>
      </c>
      <c r="O131" s="319">
        <v>2.1374458874458876E-2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318.3</v>
      </c>
      <c r="E132" s="315">
        <v>317.71666666666664</v>
      </c>
      <c r="F132" s="316">
        <v>314.68333333333328</v>
      </c>
      <c r="G132" s="316">
        <v>311.06666666666666</v>
      </c>
      <c r="H132" s="316">
        <v>308.0333333333333</v>
      </c>
      <c r="I132" s="316">
        <v>321.33333333333326</v>
      </c>
      <c r="J132" s="316">
        <v>324.36666666666667</v>
      </c>
      <c r="K132" s="316">
        <v>327.98333333333323</v>
      </c>
      <c r="L132" s="303">
        <v>320.75</v>
      </c>
      <c r="M132" s="303">
        <v>314.10000000000002</v>
      </c>
      <c r="N132" s="318">
        <v>4390000</v>
      </c>
      <c r="O132" s="319">
        <v>-9.1033227127901685E-4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512</v>
      </c>
      <c r="E133" s="315">
        <v>510.55</v>
      </c>
      <c r="F133" s="316">
        <v>501.45000000000005</v>
      </c>
      <c r="G133" s="316">
        <v>490.90000000000003</v>
      </c>
      <c r="H133" s="316">
        <v>481.80000000000007</v>
      </c>
      <c r="I133" s="316">
        <v>521.1</v>
      </c>
      <c r="J133" s="316">
        <v>530.20000000000005</v>
      </c>
      <c r="K133" s="316">
        <v>540.75</v>
      </c>
      <c r="L133" s="303">
        <v>519.65</v>
      </c>
      <c r="M133" s="303">
        <v>500</v>
      </c>
      <c r="N133" s="318">
        <v>17976600</v>
      </c>
      <c r="O133" s="319">
        <v>-2.9949086552860139E-3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141.69999999999999</v>
      </c>
      <c r="E134" s="315">
        <v>141.01666666666665</v>
      </c>
      <c r="F134" s="316">
        <v>139.83333333333331</v>
      </c>
      <c r="G134" s="316">
        <v>137.96666666666667</v>
      </c>
      <c r="H134" s="316">
        <v>136.78333333333333</v>
      </c>
      <c r="I134" s="316">
        <v>142.8833333333333</v>
      </c>
      <c r="J134" s="316">
        <v>144.06666666666663</v>
      </c>
      <c r="K134" s="316">
        <v>145.93333333333328</v>
      </c>
      <c r="L134" s="303">
        <v>142.19999999999999</v>
      </c>
      <c r="M134" s="303">
        <v>139.15</v>
      </c>
      <c r="N134" s="318">
        <v>79401000</v>
      </c>
      <c r="O134" s="319">
        <v>-1.3621048103806726E-3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55.25</v>
      </c>
      <c r="E135" s="315">
        <v>55.083333333333336</v>
      </c>
      <c r="F135" s="316">
        <v>54.366666666666674</v>
      </c>
      <c r="G135" s="316">
        <v>53.483333333333341</v>
      </c>
      <c r="H135" s="316">
        <v>52.76666666666668</v>
      </c>
      <c r="I135" s="316">
        <v>55.966666666666669</v>
      </c>
      <c r="J135" s="316">
        <v>56.683333333333323</v>
      </c>
      <c r="K135" s="316">
        <v>57.566666666666663</v>
      </c>
      <c r="L135" s="303">
        <v>55.8</v>
      </c>
      <c r="M135" s="303">
        <v>54.2</v>
      </c>
      <c r="N135" s="318">
        <v>82930500</v>
      </c>
      <c r="O135" s="319">
        <v>5.2424190508823028E-2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439.45</v>
      </c>
      <c r="E136" s="315">
        <v>436.33333333333331</v>
      </c>
      <c r="F136" s="316">
        <v>431.61666666666662</v>
      </c>
      <c r="G136" s="316">
        <v>423.7833333333333</v>
      </c>
      <c r="H136" s="316">
        <v>419.06666666666661</v>
      </c>
      <c r="I136" s="316">
        <v>444.16666666666663</v>
      </c>
      <c r="J136" s="316">
        <v>448.88333333333333</v>
      </c>
      <c r="K136" s="316">
        <v>456.71666666666664</v>
      </c>
      <c r="L136" s="303">
        <v>441.05</v>
      </c>
      <c r="M136" s="303">
        <v>428.5</v>
      </c>
      <c r="N136" s="318">
        <v>32039900</v>
      </c>
      <c r="O136" s="319">
        <v>4.2092924126172207E-3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2737.35</v>
      </c>
      <c r="E137" s="315">
        <v>2731.4333333333329</v>
      </c>
      <c r="F137" s="316">
        <v>2710.8666666666659</v>
      </c>
      <c r="G137" s="316">
        <v>2684.3833333333328</v>
      </c>
      <c r="H137" s="316">
        <v>2663.8166666666657</v>
      </c>
      <c r="I137" s="316">
        <v>2757.9166666666661</v>
      </c>
      <c r="J137" s="316">
        <v>2778.4833333333327</v>
      </c>
      <c r="K137" s="316">
        <v>2804.9666666666662</v>
      </c>
      <c r="L137" s="303">
        <v>2752</v>
      </c>
      <c r="M137" s="303">
        <v>2704.95</v>
      </c>
      <c r="N137" s="318">
        <v>6238500</v>
      </c>
      <c r="O137" s="319">
        <v>1.6820693364627645E-2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873.55</v>
      </c>
      <c r="E138" s="315">
        <v>869.0333333333333</v>
      </c>
      <c r="F138" s="316">
        <v>860.61666666666656</v>
      </c>
      <c r="G138" s="316">
        <v>847.68333333333328</v>
      </c>
      <c r="H138" s="316">
        <v>839.26666666666654</v>
      </c>
      <c r="I138" s="316">
        <v>881.96666666666658</v>
      </c>
      <c r="J138" s="316">
        <v>890.38333333333333</v>
      </c>
      <c r="K138" s="316">
        <v>903.31666666666661</v>
      </c>
      <c r="L138" s="303">
        <v>877.45</v>
      </c>
      <c r="M138" s="303">
        <v>856.1</v>
      </c>
      <c r="N138" s="318">
        <v>10224000</v>
      </c>
      <c r="O138" s="319">
        <v>5.3097345132743362E-3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1289.1500000000001</v>
      </c>
      <c r="E139" s="315">
        <v>1279.2833333333335</v>
      </c>
      <c r="F139" s="316">
        <v>1266.8166666666671</v>
      </c>
      <c r="G139" s="316">
        <v>1244.4833333333336</v>
      </c>
      <c r="H139" s="316">
        <v>1232.0166666666671</v>
      </c>
      <c r="I139" s="316">
        <v>1301.616666666667</v>
      </c>
      <c r="J139" s="316">
        <v>1314.0833333333337</v>
      </c>
      <c r="K139" s="316">
        <v>1336.416666666667</v>
      </c>
      <c r="L139" s="303">
        <v>1291.75</v>
      </c>
      <c r="M139" s="303">
        <v>1256.95</v>
      </c>
      <c r="N139" s="318">
        <v>5769750</v>
      </c>
      <c r="O139" s="319">
        <v>-5.04397309881014E-3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2562.4499999999998</v>
      </c>
      <c r="E140" s="315">
        <v>2566.1666666666665</v>
      </c>
      <c r="F140" s="316">
        <v>2541.9333333333329</v>
      </c>
      <c r="G140" s="316">
        <v>2521.4166666666665</v>
      </c>
      <c r="H140" s="316">
        <v>2497.1833333333329</v>
      </c>
      <c r="I140" s="316">
        <v>2586.6833333333329</v>
      </c>
      <c r="J140" s="316">
        <v>2610.9166666666665</v>
      </c>
      <c r="K140" s="316">
        <v>2631.4333333333329</v>
      </c>
      <c r="L140" s="303">
        <v>2590.4</v>
      </c>
      <c r="M140" s="303">
        <v>2545.65</v>
      </c>
      <c r="N140" s="318">
        <v>1116500</v>
      </c>
      <c r="O140" s="319">
        <v>1.3452914798206279E-3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316.64999999999998</v>
      </c>
      <c r="E141" s="315">
        <v>318.4666666666667</v>
      </c>
      <c r="F141" s="316">
        <v>313.88333333333338</v>
      </c>
      <c r="G141" s="316">
        <v>311.11666666666667</v>
      </c>
      <c r="H141" s="316">
        <v>306.53333333333336</v>
      </c>
      <c r="I141" s="316">
        <v>321.23333333333341</v>
      </c>
      <c r="J141" s="316">
        <v>325.81666666666666</v>
      </c>
      <c r="K141" s="316">
        <v>328.58333333333343</v>
      </c>
      <c r="L141" s="303">
        <v>323.05</v>
      </c>
      <c r="M141" s="303">
        <v>315.7</v>
      </c>
      <c r="N141" s="318">
        <v>1773000</v>
      </c>
      <c r="O141" s="319">
        <v>1.1986301369863013E-2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481</v>
      </c>
      <c r="E142" s="315">
        <v>480.2833333333333</v>
      </c>
      <c r="F142" s="316">
        <v>476.56666666666661</v>
      </c>
      <c r="G142" s="316">
        <v>472.13333333333333</v>
      </c>
      <c r="H142" s="316">
        <v>468.41666666666663</v>
      </c>
      <c r="I142" s="316">
        <v>484.71666666666658</v>
      </c>
      <c r="J142" s="316">
        <v>488.43333333333328</v>
      </c>
      <c r="K142" s="316">
        <v>492.86666666666656</v>
      </c>
      <c r="L142" s="303">
        <v>484</v>
      </c>
      <c r="M142" s="303">
        <v>475.85</v>
      </c>
      <c r="N142" s="318">
        <v>4547200</v>
      </c>
      <c r="O142" s="319">
        <v>1.9780219780219779E-2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978.85</v>
      </c>
      <c r="E143" s="315">
        <v>966.81666666666661</v>
      </c>
      <c r="F143" s="316">
        <v>951.63333333333321</v>
      </c>
      <c r="G143" s="316">
        <v>924.41666666666663</v>
      </c>
      <c r="H143" s="316">
        <v>909.23333333333323</v>
      </c>
      <c r="I143" s="316">
        <v>994.03333333333319</v>
      </c>
      <c r="J143" s="316">
        <v>1009.2166666666666</v>
      </c>
      <c r="K143" s="316">
        <v>1036.4333333333332</v>
      </c>
      <c r="L143" s="303">
        <v>982</v>
      </c>
      <c r="M143" s="303">
        <v>939.6</v>
      </c>
      <c r="N143" s="318">
        <v>1683500</v>
      </c>
      <c r="O143" s="319">
        <v>1.092896174863388E-2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4645.55</v>
      </c>
      <c r="E144" s="315">
        <v>4636.2333333333336</v>
      </c>
      <c r="F144" s="316">
        <v>4605.3166666666675</v>
      </c>
      <c r="G144" s="316">
        <v>4565.0833333333339</v>
      </c>
      <c r="H144" s="316">
        <v>4534.1666666666679</v>
      </c>
      <c r="I144" s="316">
        <v>4676.4666666666672</v>
      </c>
      <c r="J144" s="316">
        <v>4707.3833333333332</v>
      </c>
      <c r="K144" s="316">
        <v>4747.6166666666668</v>
      </c>
      <c r="L144" s="303">
        <v>4667.1499999999996</v>
      </c>
      <c r="M144" s="303">
        <v>4596</v>
      </c>
      <c r="N144" s="318">
        <v>2206200</v>
      </c>
      <c r="O144" s="319">
        <v>1.0072337698013002E-2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427.35</v>
      </c>
      <c r="E145" s="315">
        <v>427.75</v>
      </c>
      <c r="F145" s="316">
        <v>424</v>
      </c>
      <c r="G145" s="316">
        <v>420.65</v>
      </c>
      <c r="H145" s="316">
        <v>416.9</v>
      </c>
      <c r="I145" s="316">
        <v>431.1</v>
      </c>
      <c r="J145" s="316">
        <v>434.85</v>
      </c>
      <c r="K145" s="316">
        <v>438.20000000000005</v>
      </c>
      <c r="L145" s="303">
        <v>431.5</v>
      </c>
      <c r="M145" s="303">
        <v>424.4</v>
      </c>
      <c r="N145" s="318">
        <v>19202300</v>
      </c>
      <c r="O145" s="319">
        <v>-2.9755648975302154E-2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99.15</v>
      </c>
      <c r="E146" s="315">
        <v>97.716666666666654</v>
      </c>
      <c r="F146" s="316">
        <v>95.933333333333309</v>
      </c>
      <c r="G146" s="316">
        <v>92.716666666666654</v>
      </c>
      <c r="H146" s="316">
        <v>90.933333333333309</v>
      </c>
      <c r="I146" s="316">
        <v>100.93333333333331</v>
      </c>
      <c r="J146" s="316">
        <v>102.71666666666664</v>
      </c>
      <c r="K146" s="316">
        <v>105.93333333333331</v>
      </c>
      <c r="L146" s="303">
        <v>99.5</v>
      </c>
      <c r="M146" s="303">
        <v>94.5</v>
      </c>
      <c r="N146" s="318">
        <v>82199600</v>
      </c>
      <c r="O146" s="319">
        <v>2.2599305823370615E-2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789.3</v>
      </c>
      <c r="E147" s="315">
        <v>780.61666666666667</v>
      </c>
      <c r="F147" s="316">
        <v>766.23333333333335</v>
      </c>
      <c r="G147" s="316">
        <v>743.16666666666663</v>
      </c>
      <c r="H147" s="316">
        <v>728.7833333333333</v>
      </c>
      <c r="I147" s="316">
        <v>803.68333333333339</v>
      </c>
      <c r="J147" s="316">
        <v>818.06666666666683</v>
      </c>
      <c r="K147" s="316">
        <v>841.13333333333344</v>
      </c>
      <c r="L147" s="303">
        <v>795</v>
      </c>
      <c r="M147" s="303">
        <v>757.55</v>
      </c>
      <c r="N147" s="318">
        <v>2949000</v>
      </c>
      <c r="O147" s="319">
        <v>-0.14989910637071202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352.2</v>
      </c>
      <c r="E148" s="315">
        <v>350.51666666666665</v>
      </c>
      <c r="F148" s="316">
        <v>348.43333333333328</v>
      </c>
      <c r="G148" s="316">
        <v>344.66666666666663</v>
      </c>
      <c r="H148" s="316">
        <v>342.58333333333326</v>
      </c>
      <c r="I148" s="316">
        <v>354.2833333333333</v>
      </c>
      <c r="J148" s="316">
        <v>356.36666666666667</v>
      </c>
      <c r="K148" s="316">
        <v>360.13333333333333</v>
      </c>
      <c r="L148" s="303">
        <v>352.6</v>
      </c>
      <c r="M148" s="303">
        <v>346.75</v>
      </c>
      <c r="N148" s="318">
        <v>25635200</v>
      </c>
      <c r="O148" s="319">
        <v>-1.7296368989205103E-2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191.7</v>
      </c>
      <c r="E149" s="315">
        <v>192.98333333333335</v>
      </c>
      <c r="F149" s="316">
        <v>189.01666666666671</v>
      </c>
      <c r="G149" s="316">
        <v>186.33333333333337</v>
      </c>
      <c r="H149" s="316">
        <v>182.36666666666673</v>
      </c>
      <c r="I149" s="316">
        <v>195.66666666666669</v>
      </c>
      <c r="J149" s="316">
        <v>199.63333333333333</v>
      </c>
      <c r="K149" s="316">
        <v>202.31666666666666</v>
      </c>
      <c r="L149" s="303">
        <v>196.95</v>
      </c>
      <c r="M149" s="303">
        <v>190.3</v>
      </c>
      <c r="N149" s="318">
        <v>30891000</v>
      </c>
      <c r="O149" s="319">
        <v>-4.736129905277402E-3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J23" sqref="J2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44145</v>
      </c>
    </row>
    <row r="7" spans="1:15">
      <c r="A7"/>
    </row>
    <row r="8" spans="1:15" ht="28.5" customHeight="1">
      <c r="A8" s="574" t="s">
        <v>16</v>
      </c>
      <c r="B8" s="575" t="s">
        <v>18</v>
      </c>
      <c r="C8" s="573" t="s">
        <v>19</v>
      </c>
      <c r="D8" s="573" t="s">
        <v>20</v>
      </c>
      <c r="E8" s="573" t="s">
        <v>21</v>
      </c>
      <c r="F8" s="573"/>
      <c r="G8" s="573"/>
      <c r="H8" s="573" t="s">
        <v>22</v>
      </c>
      <c r="I8" s="573"/>
      <c r="J8" s="573"/>
      <c r="K8" s="273"/>
      <c r="L8" s="281"/>
      <c r="M8" s="281"/>
    </row>
    <row r="9" spans="1:15" ht="36" customHeight="1">
      <c r="A9" s="569"/>
      <c r="B9" s="571"/>
      <c r="C9" s="576" t="s">
        <v>23</v>
      </c>
      <c r="D9" s="576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12461.05</v>
      </c>
      <c r="D10" s="302">
        <v>12434.15</v>
      </c>
      <c r="E10" s="302">
        <v>12394.25</v>
      </c>
      <c r="F10" s="302">
        <v>12327.45</v>
      </c>
      <c r="G10" s="302">
        <v>12287.550000000001</v>
      </c>
      <c r="H10" s="302">
        <v>12500.949999999999</v>
      </c>
      <c r="I10" s="302">
        <v>12540.849999999997</v>
      </c>
      <c r="J10" s="302">
        <v>12607.649999999998</v>
      </c>
      <c r="K10" s="301">
        <v>12474.05</v>
      </c>
      <c r="L10" s="301">
        <v>12367.35</v>
      </c>
      <c r="M10" s="306"/>
    </row>
    <row r="11" spans="1:15">
      <c r="A11" s="300">
        <v>2</v>
      </c>
      <c r="B11" s="276" t="s">
        <v>220</v>
      </c>
      <c r="C11" s="303">
        <v>27534.1</v>
      </c>
      <c r="D11" s="278">
        <v>27399.350000000002</v>
      </c>
      <c r="E11" s="278">
        <v>27203.700000000004</v>
      </c>
      <c r="F11" s="278">
        <v>26873.300000000003</v>
      </c>
      <c r="G11" s="278">
        <v>26677.650000000005</v>
      </c>
      <c r="H11" s="278">
        <v>27729.750000000004</v>
      </c>
      <c r="I11" s="278">
        <v>27925.400000000005</v>
      </c>
      <c r="J11" s="278">
        <v>28255.800000000003</v>
      </c>
      <c r="K11" s="303">
        <v>27595</v>
      </c>
      <c r="L11" s="303">
        <v>27068.95</v>
      </c>
      <c r="M11" s="306"/>
    </row>
    <row r="12" spans="1:15">
      <c r="A12" s="300">
        <v>3</v>
      </c>
      <c r="B12" s="284" t="s">
        <v>221</v>
      </c>
      <c r="C12" s="303">
        <v>1388.15</v>
      </c>
      <c r="D12" s="278">
        <v>1383.75</v>
      </c>
      <c r="E12" s="278">
        <v>1376.5</v>
      </c>
      <c r="F12" s="278">
        <v>1364.85</v>
      </c>
      <c r="G12" s="278">
        <v>1357.6</v>
      </c>
      <c r="H12" s="278">
        <v>1395.4</v>
      </c>
      <c r="I12" s="278">
        <v>1402.65</v>
      </c>
      <c r="J12" s="278">
        <v>1414.3000000000002</v>
      </c>
      <c r="K12" s="303">
        <v>1391</v>
      </c>
      <c r="L12" s="303">
        <v>1372.1</v>
      </c>
      <c r="M12" s="306"/>
    </row>
    <row r="13" spans="1:15">
      <c r="A13" s="300">
        <v>4</v>
      </c>
      <c r="B13" s="276" t="s">
        <v>222</v>
      </c>
      <c r="C13" s="303">
        <v>3243.65</v>
      </c>
      <c r="D13" s="278">
        <v>3235.0333333333333</v>
      </c>
      <c r="E13" s="278">
        <v>3221.9166666666665</v>
      </c>
      <c r="F13" s="278">
        <v>3200.1833333333334</v>
      </c>
      <c r="G13" s="278">
        <v>3187.0666666666666</v>
      </c>
      <c r="H13" s="278">
        <v>3256.7666666666664</v>
      </c>
      <c r="I13" s="278">
        <v>3269.8833333333332</v>
      </c>
      <c r="J13" s="278">
        <v>3291.6166666666663</v>
      </c>
      <c r="K13" s="303">
        <v>3248.15</v>
      </c>
      <c r="L13" s="303">
        <v>3213.3</v>
      </c>
      <c r="M13" s="306"/>
    </row>
    <row r="14" spans="1:15">
      <c r="A14" s="300">
        <v>5</v>
      </c>
      <c r="B14" s="276" t="s">
        <v>223</v>
      </c>
      <c r="C14" s="303">
        <v>21820.15</v>
      </c>
      <c r="D14" s="278">
        <v>21789.200000000001</v>
      </c>
      <c r="E14" s="278">
        <v>21651.5</v>
      </c>
      <c r="F14" s="278">
        <v>21482.85</v>
      </c>
      <c r="G14" s="278">
        <v>21345.149999999998</v>
      </c>
      <c r="H14" s="278">
        <v>21957.850000000002</v>
      </c>
      <c r="I14" s="278">
        <v>22095.550000000007</v>
      </c>
      <c r="J14" s="278">
        <v>22264.200000000004</v>
      </c>
      <c r="K14" s="303">
        <v>21926.9</v>
      </c>
      <c r="L14" s="303">
        <v>21620.55</v>
      </c>
      <c r="M14" s="306"/>
    </row>
    <row r="15" spans="1:15">
      <c r="A15" s="300">
        <v>6</v>
      </c>
      <c r="B15" s="276" t="s">
        <v>224</v>
      </c>
      <c r="C15" s="303">
        <v>2406.65</v>
      </c>
      <c r="D15" s="278">
        <v>2397.25</v>
      </c>
      <c r="E15" s="278">
        <v>2385.25</v>
      </c>
      <c r="F15" s="278">
        <v>2363.85</v>
      </c>
      <c r="G15" s="278">
        <v>2351.85</v>
      </c>
      <c r="H15" s="278">
        <v>2418.65</v>
      </c>
      <c r="I15" s="278">
        <v>2430.65</v>
      </c>
      <c r="J15" s="278">
        <v>2452.0500000000002</v>
      </c>
      <c r="K15" s="303">
        <v>2409.25</v>
      </c>
      <c r="L15" s="303">
        <v>2375.85</v>
      </c>
      <c r="M15" s="306"/>
    </row>
    <row r="16" spans="1:15">
      <c r="A16" s="300">
        <v>7</v>
      </c>
      <c r="B16" s="276" t="s">
        <v>225</v>
      </c>
      <c r="C16" s="303">
        <v>4979.3500000000004</v>
      </c>
      <c r="D16" s="278">
        <v>4956.8166666666666</v>
      </c>
      <c r="E16" s="278">
        <v>4928.8833333333332</v>
      </c>
      <c r="F16" s="278">
        <v>4878.416666666667</v>
      </c>
      <c r="G16" s="278">
        <v>4850.4833333333336</v>
      </c>
      <c r="H16" s="278">
        <v>5007.2833333333328</v>
      </c>
      <c r="I16" s="278">
        <v>5035.2166666666653</v>
      </c>
      <c r="J16" s="278">
        <v>5085.6833333333325</v>
      </c>
      <c r="K16" s="303">
        <v>4984.75</v>
      </c>
      <c r="L16" s="303">
        <v>4906.3500000000004</v>
      </c>
      <c r="M16" s="306"/>
    </row>
    <row r="17" spans="1:13">
      <c r="A17" s="300">
        <v>8</v>
      </c>
      <c r="B17" s="276" t="s">
        <v>802</v>
      </c>
      <c r="C17" s="276">
        <v>1117.7</v>
      </c>
      <c r="D17" s="278">
        <v>1113.4833333333333</v>
      </c>
      <c r="E17" s="278">
        <v>1098.5166666666667</v>
      </c>
      <c r="F17" s="278">
        <v>1079.3333333333333</v>
      </c>
      <c r="G17" s="278">
        <v>1064.3666666666666</v>
      </c>
      <c r="H17" s="278">
        <v>1132.6666666666667</v>
      </c>
      <c r="I17" s="278">
        <v>1147.6333333333334</v>
      </c>
      <c r="J17" s="278">
        <v>1166.8166666666668</v>
      </c>
      <c r="K17" s="276">
        <v>1128.45</v>
      </c>
      <c r="L17" s="276">
        <v>1094.3</v>
      </c>
      <c r="M17" s="276">
        <v>1.8388800000000001</v>
      </c>
    </row>
    <row r="18" spans="1:13">
      <c r="A18" s="300">
        <v>9</v>
      </c>
      <c r="B18" s="276" t="s">
        <v>295</v>
      </c>
      <c r="C18" s="276">
        <v>15530.25</v>
      </c>
      <c r="D18" s="278">
        <v>15676.75</v>
      </c>
      <c r="E18" s="278">
        <v>15303.5</v>
      </c>
      <c r="F18" s="278">
        <v>15076.75</v>
      </c>
      <c r="G18" s="278">
        <v>14703.5</v>
      </c>
      <c r="H18" s="278">
        <v>15903.5</v>
      </c>
      <c r="I18" s="278">
        <v>16276.75</v>
      </c>
      <c r="J18" s="278">
        <v>16503.5</v>
      </c>
      <c r="K18" s="276">
        <v>16050</v>
      </c>
      <c r="L18" s="276">
        <v>15450</v>
      </c>
      <c r="M18" s="276">
        <v>0.13400999999999999</v>
      </c>
    </row>
    <row r="19" spans="1:13">
      <c r="A19" s="300">
        <v>10</v>
      </c>
      <c r="B19" s="276" t="s">
        <v>227</v>
      </c>
      <c r="C19" s="276">
        <v>70.349999999999994</v>
      </c>
      <c r="D19" s="278">
        <v>70.616666666666674</v>
      </c>
      <c r="E19" s="278">
        <v>69.283333333333346</v>
      </c>
      <c r="F19" s="278">
        <v>68.216666666666669</v>
      </c>
      <c r="G19" s="278">
        <v>66.88333333333334</v>
      </c>
      <c r="H19" s="278">
        <v>71.683333333333351</v>
      </c>
      <c r="I19" s="278">
        <v>73.016666666666666</v>
      </c>
      <c r="J19" s="278">
        <v>74.083333333333357</v>
      </c>
      <c r="K19" s="276">
        <v>71.95</v>
      </c>
      <c r="L19" s="276">
        <v>69.55</v>
      </c>
      <c r="M19" s="276">
        <v>17.593409999999999</v>
      </c>
    </row>
    <row r="20" spans="1:13">
      <c r="A20" s="300">
        <v>11</v>
      </c>
      <c r="B20" s="276" t="s">
        <v>228</v>
      </c>
      <c r="C20" s="276">
        <v>150.80000000000001</v>
      </c>
      <c r="D20" s="278">
        <v>152.04999999999998</v>
      </c>
      <c r="E20" s="278">
        <v>148.84999999999997</v>
      </c>
      <c r="F20" s="278">
        <v>146.89999999999998</v>
      </c>
      <c r="G20" s="278">
        <v>143.69999999999996</v>
      </c>
      <c r="H20" s="278">
        <v>153.99999999999997</v>
      </c>
      <c r="I20" s="278">
        <v>157.19999999999996</v>
      </c>
      <c r="J20" s="278">
        <v>159.14999999999998</v>
      </c>
      <c r="K20" s="276">
        <v>155.25</v>
      </c>
      <c r="L20" s="276">
        <v>150.1</v>
      </c>
      <c r="M20" s="276">
        <v>25.624880000000001</v>
      </c>
    </row>
    <row r="21" spans="1:13">
      <c r="A21" s="300">
        <v>12</v>
      </c>
      <c r="B21" s="276" t="s">
        <v>38</v>
      </c>
      <c r="C21" s="276">
        <v>1669.7</v>
      </c>
      <c r="D21" s="278">
        <v>1666.5666666666666</v>
      </c>
      <c r="E21" s="278">
        <v>1650.1333333333332</v>
      </c>
      <c r="F21" s="278">
        <v>1630.5666666666666</v>
      </c>
      <c r="G21" s="278">
        <v>1614.1333333333332</v>
      </c>
      <c r="H21" s="278">
        <v>1686.1333333333332</v>
      </c>
      <c r="I21" s="278">
        <v>1702.5666666666666</v>
      </c>
      <c r="J21" s="278">
        <v>1722.1333333333332</v>
      </c>
      <c r="K21" s="276">
        <v>1683</v>
      </c>
      <c r="L21" s="276">
        <v>1647</v>
      </c>
      <c r="M21" s="276">
        <v>16.1511</v>
      </c>
    </row>
    <row r="22" spans="1:13">
      <c r="A22" s="300">
        <v>13</v>
      </c>
      <c r="B22" s="276" t="s">
        <v>296</v>
      </c>
      <c r="C22" s="276">
        <v>238.8</v>
      </c>
      <c r="D22" s="278">
        <v>241.03333333333333</v>
      </c>
      <c r="E22" s="278">
        <v>234.76666666666665</v>
      </c>
      <c r="F22" s="278">
        <v>230.73333333333332</v>
      </c>
      <c r="G22" s="278">
        <v>224.46666666666664</v>
      </c>
      <c r="H22" s="278">
        <v>245.06666666666666</v>
      </c>
      <c r="I22" s="278">
        <v>251.33333333333337</v>
      </c>
      <c r="J22" s="278">
        <v>255.36666666666667</v>
      </c>
      <c r="K22" s="276">
        <v>247.3</v>
      </c>
      <c r="L22" s="276">
        <v>237</v>
      </c>
      <c r="M22" s="276">
        <v>21.459129999999998</v>
      </c>
    </row>
    <row r="23" spans="1:13">
      <c r="A23" s="300">
        <v>14</v>
      </c>
      <c r="B23" s="276" t="s">
        <v>41</v>
      </c>
      <c r="C23" s="276">
        <v>367.05</v>
      </c>
      <c r="D23" s="278">
        <v>369.68333333333334</v>
      </c>
      <c r="E23" s="278">
        <v>363.36666666666667</v>
      </c>
      <c r="F23" s="278">
        <v>359.68333333333334</v>
      </c>
      <c r="G23" s="278">
        <v>353.36666666666667</v>
      </c>
      <c r="H23" s="278">
        <v>373.36666666666667</v>
      </c>
      <c r="I23" s="278">
        <v>379.68333333333339</v>
      </c>
      <c r="J23" s="278">
        <v>383.36666666666667</v>
      </c>
      <c r="K23" s="276">
        <v>376</v>
      </c>
      <c r="L23" s="276">
        <v>366</v>
      </c>
      <c r="M23" s="276">
        <v>70.388409999999993</v>
      </c>
    </row>
    <row r="24" spans="1:13">
      <c r="A24" s="300">
        <v>15</v>
      </c>
      <c r="B24" s="276" t="s">
        <v>43</v>
      </c>
      <c r="C24" s="276">
        <v>37.049999999999997</v>
      </c>
      <c r="D24" s="278">
        <v>37.383333333333333</v>
      </c>
      <c r="E24" s="278">
        <v>36.566666666666663</v>
      </c>
      <c r="F24" s="278">
        <v>36.083333333333329</v>
      </c>
      <c r="G24" s="278">
        <v>35.266666666666659</v>
      </c>
      <c r="H24" s="278">
        <v>37.866666666666667</v>
      </c>
      <c r="I24" s="278">
        <v>38.683333333333344</v>
      </c>
      <c r="J24" s="278">
        <v>39.166666666666671</v>
      </c>
      <c r="K24" s="276">
        <v>38.200000000000003</v>
      </c>
      <c r="L24" s="276">
        <v>36.9</v>
      </c>
      <c r="M24" s="276">
        <v>31.45308</v>
      </c>
    </row>
    <row r="25" spans="1:13">
      <c r="A25" s="300">
        <v>16</v>
      </c>
      <c r="B25" s="276" t="s">
        <v>298</v>
      </c>
      <c r="C25" s="276">
        <v>308.45</v>
      </c>
      <c r="D25" s="278">
        <v>303.91666666666669</v>
      </c>
      <c r="E25" s="278">
        <v>294.03333333333336</v>
      </c>
      <c r="F25" s="278">
        <v>279.61666666666667</v>
      </c>
      <c r="G25" s="278">
        <v>269.73333333333335</v>
      </c>
      <c r="H25" s="278">
        <v>318.33333333333337</v>
      </c>
      <c r="I25" s="278">
        <v>328.2166666666667</v>
      </c>
      <c r="J25" s="278">
        <v>342.63333333333338</v>
      </c>
      <c r="K25" s="276">
        <v>313.8</v>
      </c>
      <c r="L25" s="276">
        <v>289.5</v>
      </c>
      <c r="M25" s="276">
        <v>12.26</v>
      </c>
    </row>
    <row r="26" spans="1:13">
      <c r="A26" s="300">
        <v>17</v>
      </c>
      <c r="B26" s="276" t="s">
        <v>229</v>
      </c>
      <c r="C26" s="276">
        <v>1573.25</v>
      </c>
      <c r="D26" s="278">
        <v>1585.4166666666667</v>
      </c>
      <c r="E26" s="278">
        <v>1550.8333333333335</v>
      </c>
      <c r="F26" s="278">
        <v>1528.4166666666667</v>
      </c>
      <c r="G26" s="278">
        <v>1493.8333333333335</v>
      </c>
      <c r="H26" s="278">
        <v>1607.8333333333335</v>
      </c>
      <c r="I26" s="278">
        <v>1642.416666666667</v>
      </c>
      <c r="J26" s="278">
        <v>1664.8333333333335</v>
      </c>
      <c r="K26" s="276">
        <v>1620</v>
      </c>
      <c r="L26" s="276">
        <v>1563</v>
      </c>
      <c r="M26" s="276">
        <v>1.9249700000000001</v>
      </c>
    </row>
    <row r="27" spans="1:13">
      <c r="A27" s="300">
        <v>18</v>
      </c>
      <c r="B27" s="276" t="s">
        <v>230</v>
      </c>
      <c r="C27" s="276">
        <v>2769.8</v>
      </c>
      <c r="D27" s="278">
        <v>2757.7999999999997</v>
      </c>
      <c r="E27" s="278">
        <v>2718.9999999999995</v>
      </c>
      <c r="F27" s="278">
        <v>2668.2</v>
      </c>
      <c r="G27" s="278">
        <v>2629.3999999999996</v>
      </c>
      <c r="H27" s="278">
        <v>2808.5999999999995</v>
      </c>
      <c r="I27" s="278">
        <v>2847.3999999999996</v>
      </c>
      <c r="J27" s="278">
        <v>2898.1999999999994</v>
      </c>
      <c r="K27" s="276">
        <v>2796.6</v>
      </c>
      <c r="L27" s="276">
        <v>2707</v>
      </c>
      <c r="M27" s="276">
        <v>2.0400100000000001</v>
      </c>
    </row>
    <row r="28" spans="1:13">
      <c r="A28" s="300">
        <v>19</v>
      </c>
      <c r="B28" s="276" t="s">
        <v>45</v>
      </c>
      <c r="C28" s="276">
        <v>814</v>
      </c>
      <c r="D28" s="278">
        <v>809.68333333333339</v>
      </c>
      <c r="E28" s="278">
        <v>803.36666666666679</v>
      </c>
      <c r="F28" s="278">
        <v>792.73333333333335</v>
      </c>
      <c r="G28" s="278">
        <v>786.41666666666674</v>
      </c>
      <c r="H28" s="278">
        <v>820.31666666666683</v>
      </c>
      <c r="I28" s="278">
        <v>826.63333333333344</v>
      </c>
      <c r="J28" s="278">
        <v>837.26666666666688</v>
      </c>
      <c r="K28" s="276">
        <v>816</v>
      </c>
      <c r="L28" s="276">
        <v>799.05</v>
      </c>
      <c r="M28" s="276">
        <v>4.6463900000000002</v>
      </c>
    </row>
    <row r="29" spans="1:13">
      <c r="A29" s="300">
        <v>20</v>
      </c>
      <c r="B29" s="276" t="s">
        <v>46</v>
      </c>
      <c r="C29" s="276">
        <v>249.3</v>
      </c>
      <c r="D29" s="278">
        <v>249.46666666666667</v>
      </c>
      <c r="E29" s="278">
        <v>246.93333333333334</v>
      </c>
      <c r="F29" s="278">
        <v>244.56666666666666</v>
      </c>
      <c r="G29" s="278">
        <v>242.03333333333333</v>
      </c>
      <c r="H29" s="278">
        <v>251.83333333333334</v>
      </c>
      <c r="I29" s="278">
        <v>254.3666666666667</v>
      </c>
      <c r="J29" s="278">
        <v>256.73333333333335</v>
      </c>
      <c r="K29" s="276">
        <v>252</v>
      </c>
      <c r="L29" s="276">
        <v>247.1</v>
      </c>
      <c r="M29" s="276">
        <v>80.122020000000006</v>
      </c>
    </row>
    <row r="30" spans="1:13">
      <c r="A30" s="300">
        <v>21</v>
      </c>
      <c r="B30" s="276" t="s">
        <v>47</v>
      </c>
      <c r="C30" s="276">
        <v>2084.4</v>
      </c>
      <c r="D30" s="278">
        <v>2074.35</v>
      </c>
      <c r="E30" s="278">
        <v>2039.1999999999998</v>
      </c>
      <c r="F30" s="278">
        <v>1994</v>
      </c>
      <c r="G30" s="278">
        <v>1958.85</v>
      </c>
      <c r="H30" s="278">
        <v>2119.5499999999997</v>
      </c>
      <c r="I30" s="278">
        <v>2154.7000000000003</v>
      </c>
      <c r="J30" s="278">
        <v>2199.8999999999996</v>
      </c>
      <c r="K30" s="276">
        <v>2109.5</v>
      </c>
      <c r="L30" s="276">
        <v>2029.15</v>
      </c>
      <c r="M30" s="276">
        <v>15.349209999999999</v>
      </c>
    </row>
    <row r="31" spans="1:13">
      <c r="A31" s="300">
        <v>22</v>
      </c>
      <c r="B31" s="276" t="s">
        <v>48</v>
      </c>
      <c r="C31" s="276">
        <v>157.44999999999999</v>
      </c>
      <c r="D31" s="278">
        <v>156.13333333333333</v>
      </c>
      <c r="E31" s="278">
        <v>154.01666666666665</v>
      </c>
      <c r="F31" s="278">
        <v>150.58333333333331</v>
      </c>
      <c r="G31" s="278">
        <v>148.46666666666664</v>
      </c>
      <c r="H31" s="278">
        <v>159.56666666666666</v>
      </c>
      <c r="I31" s="278">
        <v>161.68333333333334</v>
      </c>
      <c r="J31" s="278">
        <v>165.11666666666667</v>
      </c>
      <c r="K31" s="276">
        <v>158.25</v>
      </c>
      <c r="L31" s="276">
        <v>152.69999999999999</v>
      </c>
      <c r="M31" s="276">
        <v>78.065979999999996</v>
      </c>
    </row>
    <row r="32" spans="1:13">
      <c r="A32" s="300">
        <v>23</v>
      </c>
      <c r="B32" s="276" t="s">
        <v>49</v>
      </c>
      <c r="C32" s="276">
        <v>84.3</v>
      </c>
      <c r="D32" s="278">
        <v>83.9</v>
      </c>
      <c r="E32" s="278">
        <v>82.800000000000011</v>
      </c>
      <c r="F32" s="278">
        <v>81.300000000000011</v>
      </c>
      <c r="G32" s="278">
        <v>80.200000000000017</v>
      </c>
      <c r="H32" s="278">
        <v>85.4</v>
      </c>
      <c r="I32" s="278">
        <v>86.5</v>
      </c>
      <c r="J32" s="278">
        <v>88</v>
      </c>
      <c r="K32" s="276">
        <v>85</v>
      </c>
      <c r="L32" s="276">
        <v>82.4</v>
      </c>
      <c r="M32" s="276">
        <v>367.49331999999998</v>
      </c>
    </row>
    <row r="33" spans="1:13">
      <c r="A33" s="300">
        <v>24</v>
      </c>
      <c r="B33" s="276" t="s">
        <v>51</v>
      </c>
      <c r="C33" s="276">
        <v>2225.1999999999998</v>
      </c>
      <c r="D33" s="278">
        <v>2229.4500000000003</v>
      </c>
      <c r="E33" s="278">
        <v>2209.9000000000005</v>
      </c>
      <c r="F33" s="278">
        <v>2194.6000000000004</v>
      </c>
      <c r="G33" s="278">
        <v>2175.0500000000006</v>
      </c>
      <c r="H33" s="278">
        <v>2244.7500000000005</v>
      </c>
      <c r="I33" s="278">
        <v>2264.3000000000006</v>
      </c>
      <c r="J33" s="278">
        <v>2279.6000000000004</v>
      </c>
      <c r="K33" s="276">
        <v>2249</v>
      </c>
      <c r="L33" s="276">
        <v>2214.15</v>
      </c>
      <c r="M33" s="276">
        <v>16.917729999999999</v>
      </c>
    </row>
    <row r="34" spans="1:13">
      <c r="A34" s="300">
        <v>25</v>
      </c>
      <c r="B34" s="276" t="s">
        <v>226</v>
      </c>
      <c r="C34" s="276">
        <v>808.8</v>
      </c>
      <c r="D34" s="278">
        <v>806.08333333333337</v>
      </c>
      <c r="E34" s="278">
        <v>783.7166666666667</v>
      </c>
      <c r="F34" s="278">
        <v>758.63333333333333</v>
      </c>
      <c r="G34" s="278">
        <v>736.26666666666665</v>
      </c>
      <c r="H34" s="278">
        <v>831.16666666666674</v>
      </c>
      <c r="I34" s="278">
        <v>853.5333333333333</v>
      </c>
      <c r="J34" s="278">
        <v>878.61666666666679</v>
      </c>
      <c r="K34" s="276">
        <v>828.45</v>
      </c>
      <c r="L34" s="276">
        <v>781</v>
      </c>
      <c r="M34" s="276">
        <v>11.391249999999999</v>
      </c>
    </row>
    <row r="35" spans="1:13">
      <c r="A35" s="300">
        <v>26</v>
      </c>
      <c r="B35" s="276" t="s">
        <v>53</v>
      </c>
      <c r="C35" s="276">
        <v>786.6</v>
      </c>
      <c r="D35" s="278">
        <v>783.69999999999993</v>
      </c>
      <c r="E35" s="278">
        <v>777.39999999999986</v>
      </c>
      <c r="F35" s="278">
        <v>768.19999999999993</v>
      </c>
      <c r="G35" s="278">
        <v>761.89999999999986</v>
      </c>
      <c r="H35" s="278">
        <v>792.89999999999986</v>
      </c>
      <c r="I35" s="278">
        <v>799.19999999999982</v>
      </c>
      <c r="J35" s="278">
        <v>808.39999999999986</v>
      </c>
      <c r="K35" s="276">
        <v>790</v>
      </c>
      <c r="L35" s="276">
        <v>774.5</v>
      </c>
      <c r="M35" s="276">
        <v>21.054500000000001</v>
      </c>
    </row>
    <row r="36" spans="1:13">
      <c r="A36" s="300">
        <v>27</v>
      </c>
      <c r="B36" s="276" t="s">
        <v>55</v>
      </c>
      <c r="C36" s="276">
        <v>565.04999999999995</v>
      </c>
      <c r="D36" s="278">
        <v>560.43333333333328</v>
      </c>
      <c r="E36" s="278">
        <v>552.86666666666656</v>
      </c>
      <c r="F36" s="278">
        <v>540.68333333333328</v>
      </c>
      <c r="G36" s="278">
        <v>533.11666666666656</v>
      </c>
      <c r="H36" s="278">
        <v>572.61666666666656</v>
      </c>
      <c r="I36" s="278">
        <v>580.18333333333339</v>
      </c>
      <c r="J36" s="278">
        <v>592.36666666666656</v>
      </c>
      <c r="K36" s="276">
        <v>568</v>
      </c>
      <c r="L36" s="276">
        <v>548.25</v>
      </c>
      <c r="M36" s="276">
        <v>260.41462000000001</v>
      </c>
    </row>
    <row r="37" spans="1:13">
      <c r="A37" s="300">
        <v>28</v>
      </c>
      <c r="B37" s="276" t="s">
        <v>56</v>
      </c>
      <c r="C37" s="276">
        <v>3001.95</v>
      </c>
      <c r="D37" s="278">
        <v>3001.3166666666671</v>
      </c>
      <c r="E37" s="278">
        <v>2980.6333333333341</v>
      </c>
      <c r="F37" s="278">
        <v>2959.3166666666671</v>
      </c>
      <c r="G37" s="278">
        <v>2938.6333333333341</v>
      </c>
      <c r="H37" s="278">
        <v>3022.6333333333341</v>
      </c>
      <c r="I37" s="278">
        <v>3043.3166666666675</v>
      </c>
      <c r="J37" s="278">
        <v>3064.6333333333341</v>
      </c>
      <c r="K37" s="276">
        <v>3022</v>
      </c>
      <c r="L37" s="276">
        <v>2980</v>
      </c>
      <c r="M37" s="276">
        <v>5.5047699999999997</v>
      </c>
    </row>
    <row r="38" spans="1:13">
      <c r="A38" s="300">
        <v>29</v>
      </c>
      <c r="B38" s="276" t="s">
        <v>58</v>
      </c>
      <c r="C38" s="276">
        <v>6283.35</v>
      </c>
      <c r="D38" s="278">
        <v>6326.6166666666659</v>
      </c>
      <c r="E38" s="278">
        <v>6214.2333333333318</v>
      </c>
      <c r="F38" s="278">
        <v>6145.1166666666659</v>
      </c>
      <c r="G38" s="278">
        <v>6032.7333333333318</v>
      </c>
      <c r="H38" s="278">
        <v>6395.7333333333318</v>
      </c>
      <c r="I38" s="278">
        <v>6508.116666666665</v>
      </c>
      <c r="J38" s="278">
        <v>6577.2333333333318</v>
      </c>
      <c r="K38" s="276">
        <v>6439</v>
      </c>
      <c r="L38" s="276">
        <v>6257.5</v>
      </c>
      <c r="M38" s="276">
        <v>9.6815599999999993</v>
      </c>
    </row>
    <row r="39" spans="1:13">
      <c r="A39" s="300">
        <v>30</v>
      </c>
      <c r="B39" s="276" t="s">
        <v>232</v>
      </c>
      <c r="C39" s="276">
        <v>2445.9</v>
      </c>
      <c r="D39" s="278">
        <v>2440.4333333333334</v>
      </c>
      <c r="E39" s="278">
        <v>2416.916666666667</v>
      </c>
      <c r="F39" s="278">
        <v>2387.9333333333334</v>
      </c>
      <c r="G39" s="278">
        <v>2364.416666666667</v>
      </c>
      <c r="H39" s="278">
        <v>2469.416666666667</v>
      </c>
      <c r="I39" s="278">
        <v>2492.9333333333334</v>
      </c>
      <c r="J39" s="278">
        <v>2521.916666666667</v>
      </c>
      <c r="K39" s="276">
        <v>2463.9499999999998</v>
      </c>
      <c r="L39" s="276">
        <v>2411.4499999999998</v>
      </c>
      <c r="M39" s="276">
        <v>0.27786</v>
      </c>
    </row>
    <row r="40" spans="1:13">
      <c r="A40" s="300">
        <v>31</v>
      </c>
      <c r="B40" s="276" t="s">
        <v>59</v>
      </c>
      <c r="C40" s="276">
        <v>3865</v>
      </c>
      <c r="D40" s="278">
        <v>3843.25</v>
      </c>
      <c r="E40" s="278">
        <v>3807.8</v>
      </c>
      <c r="F40" s="278">
        <v>3750.6000000000004</v>
      </c>
      <c r="G40" s="278">
        <v>3715.1500000000005</v>
      </c>
      <c r="H40" s="278">
        <v>3900.45</v>
      </c>
      <c r="I40" s="278">
        <v>3935.8999999999996</v>
      </c>
      <c r="J40" s="278">
        <v>3993.0999999999995</v>
      </c>
      <c r="K40" s="276">
        <v>3878.7</v>
      </c>
      <c r="L40" s="276">
        <v>3786.05</v>
      </c>
      <c r="M40" s="276">
        <v>41.498980000000003</v>
      </c>
    </row>
    <row r="41" spans="1:13">
      <c r="A41" s="300">
        <v>32</v>
      </c>
      <c r="B41" s="276" t="s">
        <v>60</v>
      </c>
      <c r="C41" s="276">
        <v>1489.9</v>
      </c>
      <c r="D41" s="278">
        <v>1465.9833333333333</v>
      </c>
      <c r="E41" s="278">
        <v>1429.9666666666667</v>
      </c>
      <c r="F41" s="278">
        <v>1370.0333333333333</v>
      </c>
      <c r="G41" s="278">
        <v>1334.0166666666667</v>
      </c>
      <c r="H41" s="278">
        <v>1525.9166666666667</v>
      </c>
      <c r="I41" s="278">
        <v>1561.9333333333336</v>
      </c>
      <c r="J41" s="278">
        <v>1621.8666666666668</v>
      </c>
      <c r="K41" s="276">
        <v>1502</v>
      </c>
      <c r="L41" s="276">
        <v>1406.05</v>
      </c>
      <c r="M41" s="276">
        <v>17.426459999999999</v>
      </c>
    </row>
    <row r="42" spans="1:13">
      <c r="A42" s="300">
        <v>33</v>
      </c>
      <c r="B42" s="276" t="s">
        <v>233</v>
      </c>
      <c r="C42" s="276">
        <v>340.1</v>
      </c>
      <c r="D42" s="278">
        <v>340.18333333333334</v>
      </c>
      <c r="E42" s="278">
        <v>333.56666666666666</v>
      </c>
      <c r="F42" s="278">
        <v>327.0333333333333</v>
      </c>
      <c r="G42" s="278">
        <v>320.41666666666663</v>
      </c>
      <c r="H42" s="278">
        <v>346.7166666666667</v>
      </c>
      <c r="I42" s="278">
        <v>353.33333333333337</v>
      </c>
      <c r="J42" s="278">
        <v>359.86666666666673</v>
      </c>
      <c r="K42" s="276">
        <v>346.8</v>
      </c>
      <c r="L42" s="276">
        <v>333.65</v>
      </c>
      <c r="M42" s="276">
        <v>182.29289</v>
      </c>
    </row>
    <row r="43" spans="1:13">
      <c r="A43" s="300">
        <v>34</v>
      </c>
      <c r="B43" s="276" t="s">
        <v>61</v>
      </c>
      <c r="C43" s="276">
        <v>46.75</v>
      </c>
      <c r="D43" s="278">
        <v>46.716666666666669</v>
      </c>
      <c r="E43" s="278">
        <v>46.033333333333339</v>
      </c>
      <c r="F43" s="278">
        <v>45.31666666666667</v>
      </c>
      <c r="G43" s="278">
        <v>44.63333333333334</v>
      </c>
      <c r="H43" s="278">
        <v>47.433333333333337</v>
      </c>
      <c r="I43" s="278">
        <v>48.116666666666674</v>
      </c>
      <c r="J43" s="278">
        <v>48.833333333333336</v>
      </c>
      <c r="K43" s="276">
        <v>47.4</v>
      </c>
      <c r="L43" s="276">
        <v>46</v>
      </c>
      <c r="M43" s="276">
        <v>300.62306999999998</v>
      </c>
    </row>
    <row r="44" spans="1:13">
      <c r="A44" s="300">
        <v>35</v>
      </c>
      <c r="B44" s="276" t="s">
        <v>62</v>
      </c>
      <c r="C44" s="276">
        <v>41</v>
      </c>
      <c r="D44" s="278">
        <v>41.333333333333336</v>
      </c>
      <c r="E44" s="278">
        <v>40.466666666666669</v>
      </c>
      <c r="F44" s="278">
        <v>39.93333333333333</v>
      </c>
      <c r="G44" s="278">
        <v>39.066666666666663</v>
      </c>
      <c r="H44" s="278">
        <v>41.866666666666674</v>
      </c>
      <c r="I44" s="278">
        <v>42.733333333333334</v>
      </c>
      <c r="J44" s="278">
        <v>43.26666666666668</v>
      </c>
      <c r="K44" s="276">
        <v>42.2</v>
      </c>
      <c r="L44" s="276">
        <v>40.799999999999997</v>
      </c>
      <c r="M44" s="276">
        <v>23.61035</v>
      </c>
    </row>
    <row r="45" spans="1:13">
      <c r="A45" s="300">
        <v>36</v>
      </c>
      <c r="B45" s="276" t="s">
        <v>63</v>
      </c>
      <c r="C45" s="276">
        <v>1356.45</v>
      </c>
      <c r="D45" s="278">
        <v>1351.45</v>
      </c>
      <c r="E45" s="278">
        <v>1340.9</v>
      </c>
      <c r="F45" s="278">
        <v>1325.3500000000001</v>
      </c>
      <c r="G45" s="278">
        <v>1314.8000000000002</v>
      </c>
      <c r="H45" s="278">
        <v>1367</v>
      </c>
      <c r="I45" s="278">
        <v>1377.5499999999997</v>
      </c>
      <c r="J45" s="278">
        <v>1393.1</v>
      </c>
      <c r="K45" s="276">
        <v>1362</v>
      </c>
      <c r="L45" s="276">
        <v>1335.9</v>
      </c>
      <c r="M45" s="276">
        <v>4.5549600000000003</v>
      </c>
    </row>
    <row r="46" spans="1:13">
      <c r="A46" s="300">
        <v>37</v>
      </c>
      <c r="B46" s="276" t="s">
        <v>234</v>
      </c>
      <c r="C46" s="276">
        <v>1240.75</v>
      </c>
      <c r="D46" s="278">
        <v>1239.8833333333332</v>
      </c>
      <c r="E46" s="278">
        <v>1231.0666666666664</v>
      </c>
      <c r="F46" s="278">
        <v>1221.3833333333332</v>
      </c>
      <c r="G46" s="278">
        <v>1212.5666666666664</v>
      </c>
      <c r="H46" s="278">
        <v>1249.5666666666664</v>
      </c>
      <c r="I46" s="278">
        <v>1258.383333333333</v>
      </c>
      <c r="J46" s="278">
        <v>1268.0666666666664</v>
      </c>
      <c r="K46" s="276">
        <v>1248.7</v>
      </c>
      <c r="L46" s="276">
        <v>1230.2</v>
      </c>
      <c r="M46" s="276">
        <v>0.45213999999999999</v>
      </c>
    </row>
    <row r="47" spans="1:13">
      <c r="A47" s="300">
        <v>38</v>
      </c>
      <c r="B47" s="276" t="s">
        <v>65</v>
      </c>
      <c r="C47" s="276">
        <v>93.05</v>
      </c>
      <c r="D47" s="278">
        <v>93.233333333333334</v>
      </c>
      <c r="E47" s="278">
        <v>91.566666666666663</v>
      </c>
      <c r="F47" s="278">
        <v>90.083333333333329</v>
      </c>
      <c r="G47" s="278">
        <v>88.416666666666657</v>
      </c>
      <c r="H47" s="278">
        <v>94.716666666666669</v>
      </c>
      <c r="I47" s="278">
        <v>96.383333333333326</v>
      </c>
      <c r="J47" s="278">
        <v>97.866666666666674</v>
      </c>
      <c r="K47" s="276">
        <v>94.9</v>
      </c>
      <c r="L47" s="276">
        <v>91.75</v>
      </c>
      <c r="M47" s="276">
        <v>82.884659999999997</v>
      </c>
    </row>
    <row r="48" spans="1:13">
      <c r="A48" s="300">
        <v>39</v>
      </c>
      <c r="B48" s="276" t="s">
        <v>66</v>
      </c>
      <c r="C48" s="276">
        <v>653.5</v>
      </c>
      <c r="D48" s="278">
        <v>650.73333333333335</v>
      </c>
      <c r="E48" s="278">
        <v>646.26666666666665</v>
      </c>
      <c r="F48" s="278">
        <v>639.0333333333333</v>
      </c>
      <c r="G48" s="278">
        <v>634.56666666666661</v>
      </c>
      <c r="H48" s="278">
        <v>657.9666666666667</v>
      </c>
      <c r="I48" s="278">
        <v>662.43333333333339</v>
      </c>
      <c r="J48" s="278">
        <v>669.66666666666674</v>
      </c>
      <c r="K48" s="276">
        <v>655.20000000000005</v>
      </c>
      <c r="L48" s="276">
        <v>643.5</v>
      </c>
      <c r="M48" s="276">
        <v>10.895759999999999</v>
      </c>
    </row>
    <row r="49" spans="1:13">
      <c r="A49" s="300">
        <v>40</v>
      </c>
      <c r="B49" s="276" t="s">
        <v>67</v>
      </c>
      <c r="C49" s="276">
        <v>493.75</v>
      </c>
      <c r="D49" s="278">
        <v>489.75</v>
      </c>
      <c r="E49" s="278">
        <v>484.5</v>
      </c>
      <c r="F49" s="278">
        <v>475.25</v>
      </c>
      <c r="G49" s="278">
        <v>470</v>
      </c>
      <c r="H49" s="278">
        <v>499</v>
      </c>
      <c r="I49" s="278">
        <v>504.25</v>
      </c>
      <c r="J49" s="278">
        <v>513.5</v>
      </c>
      <c r="K49" s="276">
        <v>495</v>
      </c>
      <c r="L49" s="276">
        <v>480.5</v>
      </c>
      <c r="M49" s="276">
        <v>26.728729999999999</v>
      </c>
    </row>
    <row r="50" spans="1:13">
      <c r="A50" s="300">
        <v>41</v>
      </c>
      <c r="B50" s="276" t="s">
        <v>69</v>
      </c>
      <c r="C50" s="276">
        <v>471.8</v>
      </c>
      <c r="D50" s="278">
        <v>466.36666666666662</v>
      </c>
      <c r="E50" s="278">
        <v>457.98333333333323</v>
      </c>
      <c r="F50" s="278">
        <v>444.16666666666663</v>
      </c>
      <c r="G50" s="278">
        <v>435.78333333333325</v>
      </c>
      <c r="H50" s="278">
        <v>480.18333333333322</v>
      </c>
      <c r="I50" s="278">
        <v>488.56666666666655</v>
      </c>
      <c r="J50" s="278">
        <v>502.38333333333321</v>
      </c>
      <c r="K50" s="276">
        <v>474.75</v>
      </c>
      <c r="L50" s="276">
        <v>452.55</v>
      </c>
      <c r="M50" s="276">
        <v>244.93687</v>
      </c>
    </row>
    <row r="51" spans="1:13">
      <c r="A51" s="300">
        <v>42</v>
      </c>
      <c r="B51" s="276" t="s">
        <v>70</v>
      </c>
      <c r="C51" s="276">
        <v>28.2</v>
      </c>
      <c r="D51" s="278">
        <v>28.016666666666666</v>
      </c>
      <c r="E51" s="278">
        <v>27.583333333333332</v>
      </c>
      <c r="F51" s="278">
        <v>26.966666666666665</v>
      </c>
      <c r="G51" s="278">
        <v>26.533333333333331</v>
      </c>
      <c r="H51" s="278">
        <v>28.633333333333333</v>
      </c>
      <c r="I51" s="278">
        <v>29.06666666666667</v>
      </c>
      <c r="J51" s="278">
        <v>29.683333333333334</v>
      </c>
      <c r="K51" s="276">
        <v>28.45</v>
      </c>
      <c r="L51" s="276">
        <v>27.4</v>
      </c>
      <c r="M51" s="276">
        <v>423.37022000000002</v>
      </c>
    </row>
    <row r="52" spans="1:13">
      <c r="A52" s="300">
        <v>43</v>
      </c>
      <c r="B52" s="276" t="s">
        <v>71</v>
      </c>
      <c r="C52" s="276">
        <v>416</v>
      </c>
      <c r="D52" s="278">
        <v>419.76666666666665</v>
      </c>
      <c r="E52" s="278">
        <v>409.5333333333333</v>
      </c>
      <c r="F52" s="278">
        <v>403.06666666666666</v>
      </c>
      <c r="G52" s="278">
        <v>392.83333333333331</v>
      </c>
      <c r="H52" s="278">
        <v>426.23333333333329</v>
      </c>
      <c r="I52" s="278">
        <v>436.46666666666664</v>
      </c>
      <c r="J52" s="278">
        <v>442.93333333333328</v>
      </c>
      <c r="K52" s="276">
        <v>430</v>
      </c>
      <c r="L52" s="276">
        <v>413.3</v>
      </c>
      <c r="M52" s="276">
        <v>65.949730000000002</v>
      </c>
    </row>
    <row r="53" spans="1:13">
      <c r="A53" s="300">
        <v>44</v>
      </c>
      <c r="B53" s="276" t="s">
        <v>72</v>
      </c>
      <c r="C53" s="276">
        <v>11699.05</v>
      </c>
      <c r="D53" s="278">
        <v>11752.15</v>
      </c>
      <c r="E53" s="278">
        <v>11565.349999999999</v>
      </c>
      <c r="F53" s="278">
        <v>11431.65</v>
      </c>
      <c r="G53" s="278">
        <v>11244.849999999999</v>
      </c>
      <c r="H53" s="278">
        <v>11885.849999999999</v>
      </c>
      <c r="I53" s="278">
        <v>12072.649999999998</v>
      </c>
      <c r="J53" s="278">
        <v>12206.349999999999</v>
      </c>
      <c r="K53" s="276">
        <v>11938.95</v>
      </c>
      <c r="L53" s="276">
        <v>11618.45</v>
      </c>
      <c r="M53" s="276">
        <v>0.76944000000000001</v>
      </c>
    </row>
    <row r="54" spans="1:13">
      <c r="A54" s="300">
        <v>45</v>
      </c>
      <c r="B54" s="276" t="s">
        <v>74</v>
      </c>
      <c r="C54" s="276">
        <v>375.55</v>
      </c>
      <c r="D54" s="278">
        <v>373.68333333333334</v>
      </c>
      <c r="E54" s="278">
        <v>367.36666666666667</v>
      </c>
      <c r="F54" s="278">
        <v>359.18333333333334</v>
      </c>
      <c r="G54" s="278">
        <v>352.86666666666667</v>
      </c>
      <c r="H54" s="278">
        <v>381.86666666666667</v>
      </c>
      <c r="I54" s="278">
        <v>388.18333333333339</v>
      </c>
      <c r="J54" s="278">
        <v>396.36666666666667</v>
      </c>
      <c r="K54" s="276">
        <v>380</v>
      </c>
      <c r="L54" s="276">
        <v>365.5</v>
      </c>
      <c r="M54" s="276">
        <v>117.07427</v>
      </c>
    </row>
    <row r="55" spans="1:13">
      <c r="A55" s="300">
        <v>46</v>
      </c>
      <c r="B55" s="276" t="s">
        <v>75</v>
      </c>
      <c r="C55" s="276">
        <v>3548.3</v>
      </c>
      <c r="D55" s="278">
        <v>3543.9500000000003</v>
      </c>
      <c r="E55" s="278">
        <v>3517.9000000000005</v>
      </c>
      <c r="F55" s="278">
        <v>3487.5000000000005</v>
      </c>
      <c r="G55" s="278">
        <v>3461.4500000000007</v>
      </c>
      <c r="H55" s="278">
        <v>3574.3500000000004</v>
      </c>
      <c r="I55" s="278">
        <v>3600.4000000000005</v>
      </c>
      <c r="J55" s="278">
        <v>3630.8</v>
      </c>
      <c r="K55" s="276">
        <v>3570</v>
      </c>
      <c r="L55" s="276">
        <v>3513.55</v>
      </c>
      <c r="M55" s="276">
        <v>5.6646000000000001</v>
      </c>
    </row>
    <row r="56" spans="1:13">
      <c r="A56" s="300">
        <v>47</v>
      </c>
      <c r="B56" s="276" t="s">
        <v>76</v>
      </c>
      <c r="C56" s="276">
        <v>437.6</v>
      </c>
      <c r="D56" s="278">
        <v>435.16666666666669</v>
      </c>
      <c r="E56" s="278">
        <v>431.43333333333339</v>
      </c>
      <c r="F56" s="278">
        <v>425.26666666666671</v>
      </c>
      <c r="G56" s="278">
        <v>421.53333333333342</v>
      </c>
      <c r="H56" s="278">
        <v>441.33333333333337</v>
      </c>
      <c r="I56" s="278">
        <v>445.06666666666661</v>
      </c>
      <c r="J56" s="278">
        <v>451.23333333333335</v>
      </c>
      <c r="K56" s="276">
        <v>438.9</v>
      </c>
      <c r="L56" s="276">
        <v>429</v>
      </c>
      <c r="M56" s="276">
        <v>41.112099999999998</v>
      </c>
    </row>
    <row r="57" spans="1:13">
      <c r="A57" s="300">
        <v>48</v>
      </c>
      <c r="B57" s="276" t="s">
        <v>77</v>
      </c>
      <c r="C57" s="276">
        <v>92.7</v>
      </c>
      <c r="D57" s="278">
        <v>92.633333333333326</v>
      </c>
      <c r="E57" s="278">
        <v>91.566666666666649</v>
      </c>
      <c r="F57" s="278">
        <v>90.433333333333323</v>
      </c>
      <c r="G57" s="278">
        <v>89.366666666666646</v>
      </c>
      <c r="H57" s="278">
        <v>93.766666666666652</v>
      </c>
      <c r="I57" s="278">
        <v>94.833333333333314</v>
      </c>
      <c r="J57" s="278">
        <v>95.966666666666654</v>
      </c>
      <c r="K57" s="276">
        <v>93.7</v>
      </c>
      <c r="L57" s="276">
        <v>91.5</v>
      </c>
      <c r="M57" s="276">
        <v>74.932760000000002</v>
      </c>
    </row>
    <row r="58" spans="1:13">
      <c r="A58" s="300">
        <v>49</v>
      </c>
      <c r="B58" s="276" t="s">
        <v>78</v>
      </c>
      <c r="C58" s="276">
        <v>113.05</v>
      </c>
      <c r="D58" s="278">
        <v>112.93333333333334</v>
      </c>
      <c r="E58" s="278">
        <v>112.11666666666667</v>
      </c>
      <c r="F58" s="278">
        <v>111.18333333333334</v>
      </c>
      <c r="G58" s="278">
        <v>110.36666666666667</v>
      </c>
      <c r="H58" s="278">
        <v>113.86666666666667</v>
      </c>
      <c r="I58" s="278">
        <v>114.68333333333334</v>
      </c>
      <c r="J58" s="278">
        <v>115.61666666666667</v>
      </c>
      <c r="K58" s="276">
        <v>113.75</v>
      </c>
      <c r="L58" s="276">
        <v>112</v>
      </c>
      <c r="M58" s="276">
        <v>10.813969999999999</v>
      </c>
    </row>
    <row r="59" spans="1:13">
      <c r="A59" s="300">
        <v>50</v>
      </c>
      <c r="B59" s="276" t="s">
        <v>81</v>
      </c>
      <c r="C59" s="276">
        <v>596.04999999999995</v>
      </c>
      <c r="D59" s="278">
        <v>596.79999999999995</v>
      </c>
      <c r="E59" s="278">
        <v>587.54999999999995</v>
      </c>
      <c r="F59" s="278">
        <v>579.04999999999995</v>
      </c>
      <c r="G59" s="278">
        <v>569.79999999999995</v>
      </c>
      <c r="H59" s="278">
        <v>605.29999999999995</v>
      </c>
      <c r="I59" s="278">
        <v>614.54999999999995</v>
      </c>
      <c r="J59" s="278">
        <v>623.04999999999995</v>
      </c>
      <c r="K59" s="276">
        <v>606.04999999999995</v>
      </c>
      <c r="L59" s="276">
        <v>588.29999999999995</v>
      </c>
      <c r="M59" s="276">
        <v>2.3582399999999999</v>
      </c>
    </row>
    <row r="60" spans="1:13">
      <c r="A60" s="300">
        <v>51</v>
      </c>
      <c r="B60" s="276" t="s">
        <v>82</v>
      </c>
      <c r="C60" s="276">
        <v>305.39999999999998</v>
      </c>
      <c r="D60" s="278">
        <v>306.16666666666669</v>
      </c>
      <c r="E60" s="278">
        <v>302.33333333333337</v>
      </c>
      <c r="F60" s="278">
        <v>299.26666666666671</v>
      </c>
      <c r="G60" s="278">
        <v>295.43333333333339</v>
      </c>
      <c r="H60" s="278">
        <v>309.23333333333335</v>
      </c>
      <c r="I60" s="278">
        <v>313.06666666666672</v>
      </c>
      <c r="J60" s="278">
        <v>316.13333333333333</v>
      </c>
      <c r="K60" s="276">
        <v>310</v>
      </c>
      <c r="L60" s="276">
        <v>303.10000000000002</v>
      </c>
      <c r="M60" s="276">
        <v>42.313519999999997</v>
      </c>
    </row>
    <row r="61" spans="1:13">
      <c r="A61" s="300">
        <v>52</v>
      </c>
      <c r="B61" s="276" t="s">
        <v>83</v>
      </c>
      <c r="C61" s="276">
        <v>763.2</v>
      </c>
      <c r="D61" s="278">
        <v>773.16666666666663</v>
      </c>
      <c r="E61" s="278">
        <v>742.33333333333326</v>
      </c>
      <c r="F61" s="278">
        <v>721.46666666666658</v>
      </c>
      <c r="G61" s="278">
        <v>690.63333333333321</v>
      </c>
      <c r="H61" s="278">
        <v>794.0333333333333</v>
      </c>
      <c r="I61" s="278">
        <v>824.86666666666656</v>
      </c>
      <c r="J61" s="278">
        <v>845.73333333333335</v>
      </c>
      <c r="K61" s="276">
        <v>804</v>
      </c>
      <c r="L61" s="276">
        <v>752.3</v>
      </c>
      <c r="M61" s="276">
        <v>211.78707</v>
      </c>
    </row>
    <row r="62" spans="1:13">
      <c r="A62" s="300">
        <v>53</v>
      </c>
      <c r="B62" s="276" t="s">
        <v>84</v>
      </c>
      <c r="C62" s="276">
        <v>121.75</v>
      </c>
      <c r="D62" s="278">
        <v>121.76666666666667</v>
      </c>
      <c r="E62" s="278">
        <v>120.63333333333333</v>
      </c>
      <c r="F62" s="278">
        <v>119.51666666666667</v>
      </c>
      <c r="G62" s="278">
        <v>118.38333333333333</v>
      </c>
      <c r="H62" s="278">
        <v>122.88333333333333</v>
      </c>
      <c r="I62" s="278">
        <v>124.01666666666668</v>
      </c>
      <c r="J62" s="278">
        <v>125.13333333333333</v>
      </c>
      <c r="K62" s="276">
        <v>122.9</v>
      </c>
      <c r="L62" s="276">
        <v>120.65</v>
      </c>
      <c r="M62" s="276">
        <v>149.50332</v>
      </c>
    </row>
    <row r="63" spans="1:13">
      <c r="A63" s="300">
        <v>54</v>
      </c>
      <c r="B63" s="276" t="s">
        <v>3634</v>
      </c>
      <c r="C63" s="276">
        <v>2330.15</v>
      </c>
      <c r="D63" s="278">
        <v>2298.4666666666667</v>
      </c>
      <c r="E63" s="278">
        <v>2257.9333333333334</v>
      </c>
      <c r="F63" s="278">
        <v>2185.7166666666667</v>
      </c>
      <c r="G63" s="278">
        <v>2145.1833333333334</v>
      </c>
      <c r="H63" s="278">
        <v>2370.6833333333334</v>
      </c>
      <c r="I63" s="278">
        <v>2411.2166666666672</v>
      </c>
      <c r="J63" s="278">
        <v>2483.4333333333334</v>
      </c>
      <c r="K63" s="276">
        <v>2339</v>
      </c>
      <c r="L63" s="276">
        <v>2226.25</v>
      </c>
      <c r="M63" s="276">
        <v>10.26412</v>
      </c>
    </row>
    <row r="64" spans="1:13">
      <c r="A64" s="300">
        <v>55</v>
      </c>
      <c r="B64" s="276" t="s">
        <v>85</v>
      </c>
      <c r="C64" s="276">
        <v>1508.15</v>
      </c>
      <c r="D64" s="278">
        <v>1515.5166666666667</v>
      </c>
      <c r="E64" s="278">
        <v>1496.4333333333334</v>
      </c>
      <c r="F64" s="278">
        <v>1484.7166666666667</v>
      </c>
      <c r="G64" s="278">
        <v>1465.6333333333334</v>
      </c>
      <c r="H64" s="278">
        <v>1527.2333333333333</v>
      </c>
      <c r="I64" s="278">
        <v>1546.3166666666668</v>
      </c>
      <c r="J64" s="278">
        <v>1558.0333333333333</v>
      </c>
      <c r="K64" s="276">
        <v>1534.6</v>
      </c>
      <c r="L64" s="276">
        <v>1503.8</v>
      </c>
      <c r="M64" s="276">
        <v>9.6899099999999994</v>
      </c>
    </row>
    <row r="65" spans="1:13">
      <c r="A65" s="300">
        <v>56</v>
      </c>
      <c r="B65" s="276" t="s">
        <v>86</v>
      </c>
      <c r="C65" s="276">
        <v>380.4</v>
      </c>
      <c r="D65" s="278">
        <v>379.7</v>
      </c>
      <c r="E65" s="278">
        <v>375.95</v>
      </c>
      <c r="F65" s="278">
        <v>371.5</v>
      </c>
      <c r="G65" s="278">
        <v>367.75</v>
      </c>
      <c r="H65" s="278">
        <v>384.15</v>
      </c>
      <c r="I65" s="278">
        <v>387.9</v>
      </c>
      <c r="J65" s="278">
        <v>392.34999999999997</v>
      </c>
      <c r="K65" s="276">
        <v>383.45</v>
      </c>
      <c r="L65" s="276">
        <v>375.25</v>
      </c>
      <c r="M65" s="276">
        <v>31.005410000000001</v>
      </c>
    </row>
    <row r="66" spans="1:13">
      <c r="A66" s="300">
        <v>57</v>
      </c>
      <c r="B66" s="276" t="s">
        <v>236</v>
      </c>
      <c r="C66" s="276">
        <v>762.65</v>
      </c>
      <c r="D66" s="278">
        <v>763.23333333333323</v>
      </c>
      <c r="E66" s="278">
        <v>757.61666666666645</v>
      </c>
      <c r="F66" s="278">
        <v>752.58333333333326</v>
      </c>
      <c r="G66" s="278">
        <v>746.96666666666647</v>
      </c>
      <c r="H66" s="278">
        <v>768.26666666666642</v>
      </c>
      <c r="I66" s="278">
        <v>773.88333333333321</v>
      </c>
      <c r="J66" s="278">
        <v>778.9166666666664</v>
      </c>
      <c r="K66" s="276">
        <v>768.85</v>
      </c>
      <c r="L66" s="276">
        <v>758.2</v>
      </c>
      <c r="M66" s="276">
        <v>3.4316800000000001</v>
      </c>
    </row>
    <row r="67" spans="1:13">
      <c r="A67" s="300">
        <v>58</v>
      </c>
      <c r="B67" s="276" t="s">
        <v>237</v>
      </c>
      <c r="C67" s="276">
        <v>305.64999999999998</v>
      </c>
      <c r="D67" s="278">
        <v>308.08333333333331</v>
      </c>
      <c r="E67" s="278">
        <v>302.16666666666663</v>
      </c>
      <c r="F67" s="278">
        <v>298.68333333333334</v>
      </c>
      <c r="G67" s="278">
        <v>292.76666666666665</v>
      </c>
      <c r="H67" s="278">
        <v>311.56666666666661</v>
      </c>
      <c r="I67" s="278">
        <v>317.48333333333323</v>
      </c>
      <c r="J67" s="278">
        <v>320.96666666666658</v>
      </c>
      <c r="K67" s="276">
        <v>314</v>
      </c>
      <c r="L67" s="276">
        <v>304.60000000000002</v>
      </c>
      <c r="M67" s="276">
        <v>4.6319299999999997</v>
      </c>
    </row>
    <row r="68" spans="1:13">
      <c r="A68" s="300">
        <v>59</v>
      </c>
      <c r="B68" s="276" t="s">
        <v>235</v>
      </c>
      <c r="C68" s="276">
        <v>183.85</v>
      </c>
      <c r="D68" s="278">
        <v>179.85</v>
      </c>
      <c r="E68" s="278">
        <v>171.2</v>
      </c>
      <c r="F68" s="278">
        <v>158.54999999999998</v>
      </c>
      <c r="G68" s="278">
        <v>149.89999999999998</v>
      </c>
      <c r="H68" s="278">
        <v>192.5</v>
      </c>
      <c r="I68" s="278">
        <v>201.15000000000003</v>
      </c>
      <c r="J68" s="278">
        <v>213.8</v>
      </c>
      <c r="K68" s="276">
        <v>188.5</v>
      </c>
      <c r="L68" s="276">
        <v>167.2</v>
      </c>
      <c r="M68" s="276">
        <v>41.789630000000002</v>
      </c>
    </row>
    <row r="69" spans="1:13">
      <c r="A69" s="300">
        <v>60</v>
      </c>
      <c r="B69" s="276" t="s">
        <v>87</v>
      </c>
      <c r="C69" s="276">
        <v>457.35</v>
      </c>
      <c r="D69" s="278">
        <v>455.91666666666669</v>
      </c>
      <c r="E69" s="278">
        <v>450.73333333333335</v>
      </c>
      <c r="F69" s="278">
        <v>444.11666666666667</v>
      </c>
      <c r="G69" s="278">
        <v>438.93333333333334</v>
      </c>
      <c r="H69" s="278">
        <v>462.53333333333336</v>
      </c>
      <c r="I69" s="278">
        <v>467.71666666666664</v>
      </c>
      <c r="J69" s="278">
        <v>474.33333333333337</v>
      </c>
      <c r="K69" s="276">
        <v>461.1</v>
      </c>
      <c r="L69" s="276">
        <v>449.3</v>
      </c>
      <c r="M69" s="276">
        <v>12.16682</v>
      </c>
    </row>
    <row r="70" spans="1:13">
      <c r="A70" s="300">
        <v>61</v>
      </c>
      <c r="B70" s="276" t="s">
        <v>88</v>
      </c>
      <c r="C70" s="276">
        <v>527.54999999999995</v>
      </c>
      <c r="D70" s="278">
        <v>529.2166666666667</v>
      </c>
      <c r="E70" s="278">
        <v>522.48333333333335</v>
      </c>
      <c r="F70" s="278">
        <v>517.41666666666663</v>
      </c>
      <c r="G70" s="278">
        <v>510.68333333333328</v>
      </c>
      <c r="H70" s="278">
        <v>534.28333333333342</v>
      </c>
      <c r="I70" s="278">
        <v>541.01666666666677</v>
      </c>
      <c r="J70" s="278">
        <v>546.08333333333348</v>
      </c>
      <c r="K70" s="276">
        <v>535.95000000000005</v>
      </c>
      <c r="L70" s="276">
        <v>524.15</v>
      </c>
      <c r="M70" s="276">
        <v>52.122219999999999</v>
      </c>
    </row>
    <row r="71" spans="1:13">
      <c r="A71" s="300">
        <v>62</v>
      </c>
      <c r="B71" s="276" t="s">
        <v>238</v>
      </c>
      <c r="C71" s="276">
        <v>904.95</v>
      </c>
      <c r="D71" s="278">
        <v>899.65</v>
      </c>
      <c r="E71" s="278">
        <v>874.3</v>
      </c>
      <c r="F71" s="278">
        <v>843.65</v>
      </c>
      <c r="G71" s="278">
        <v>818.3</v>
      </c>
      <c r="H71" s="278">
        <v>930.3</v>
      </c>
      <c r="I71" s="278">
        <v>955.65000000000009</v>
      </c>
      <c r="J71" s="278">
        <v>986.3</v>
      </c>
      <c r="K71" s="276">
        <v>925</v>
      </c>
      <c r="L71" s="276">
        <v>869</v>
      </c>
      <c r="M71" s="276">
        <v>3.2555999999999998</v>
      </c>
    </row>
    <row r="72" spans="1:13">
      <c r="A72" s="300">
        <v>63</v>
      </c>
      <c r="B72" s="276" t="s">
        <v>91</v>
      </c>
      <c r="C72" s="276">
        <v>3423.75</v>
      </c>
      <c r="D72" s="278">
        <v>3410.9333333333329</v>
      </c>
      <c r="E72" s="278">
        <v>3358.4666666666658</v>
      </c>
      <c r="F72" s="278">
        <v>3293.1833333333329</v>
      </c>
      <c r="G72" s="278">
        <v>3240.7166666666658</v>
      </c>
      <c r="H72" s="278">
        <v>3476.2166666666658</v>
      </c>
      <c r="I72" s="278">
        <v>3528.6833333333329</v>
      </c>
      <c r="J72" s="278">
        <v>3593.9666666666658</v>
      </c>
      <c r="K72" s="276">
        <v>3463.4</v>
      </c>
      <c r="L72" s="276">
        <v>3345.65</v>
      </c>
      <c r="M72" s="276">
        <v>70.538709999999995</v>
      </c>
    </row>
    <row r="73" spans="1:13">
      <c r="A73" s="300">
        <v>64</v>
      </c>
      <c r="B73" s="276" t="s">
        <v>93</v>
      </c>
      <c r="C73" s="276">
        <v>172.8</v>
      </c>
      <c r="D73" s="278">
        <v>172.18333333333337</v>
      </c>
      <c r="E73" s="278">
        <v>169.71666666666673</v>
      </c>
      <c r="F73" s="278">
        <v>166.63333333333335</v>
      </c>
      <c r="G73" s="278">
        <v>164.16666666666671</v>
      </c>
      <c r="H73" s="278">
        <v>175.26666666666674</v>
      </c>
      <c r="I73" s="278">
        <v>177.73333333333338</v>
      </c>
      <c r="J73" s="278">
        <v>180.81666666666675</v>
      </c>
      <c r="K73" s="276">
        <v>174.65</v>
      </c>
      <c r="L73" s="276">
        <v>169.1</v>
      </c>
      <c r="M73" s="276">
        <v>120.11067</v>
      </c>
    </row>
    <row r="74" spans="1:13">
      <c r="A74" s="300">
        <v>65</v>
      </c>
      <c r="B74" s="276" t="s">
        <v>231</v>
      </c>
      <c r="C74" s="276">
        <v>2325.85</v>
      </c>
      <c r="D74" s="278">
        <v>2314.6333333333337</v>
      </c>
      <c r="E74" s="278">
        <v>2294.2666666666673</v>
      </c>
      <c r="F74" s="278">
        <v>2262.6833333333338</v>
      </c>
      <c r="G74" s="278">
        <v>2242.3166666666675</v>
      </c>
      <c r="H74" s="278">
        <v>2346.2166666666672</v>
      </c>
      <c r="I74" s="278">
        <v>2366.583333333333</v>
      </c>
      <c r="J74" s="278">
        <v>2398.166666666667</v>
      </c>
      <c r="K74" s="276">
        <v>2335</v>
      </c>
      <c r="L74" s="276">
        <v>2283.0500000000002</v>
      </c>
      <c r="M74" s="276">
        <v>4.1580199999999996</v>
      </c>
    </row>
    <row r="75" spans="1:13">
      <c r="A75" s="300">
        <v>66</v>
      </c>
      <c r="B75" s="276" t="s">
        <v>94</v>
      </c>
      <c r="C75" s="276">
        <v>4879.6499999999996</v>
      </c>
      <c r="D75" s="278">
        <v>4901.2166666666662</v>
      </c>
      <c r="E75" s="278">
        <v>4848.4333333333325</v>
      </c>
      <c r="F75" s="278">
        <v>4817.2166666666662</v>
      </c>
      <c r="G75" s="278">
        <v>4764.4333333333325</v>
      </c>
      <c r="H75" s="278">
        <v>4932.4333333333325</v>
      </c>
      <c r="I75" s="278">
        <v>4985.2166666666672</v>
      </c>
      <c r="J75" s="278">
        <v>5016.4333333333325</v>
      </c>
      <c r="K75" s="276">
        <v>4954</v>
      </c>
      <c r="L75" s="276">
        <v>4870</v>
      </c>
      <c r="M75" s="276">
        <v>12.056509999999999</v>
      </c>
    </row>
    <row r="76" spans="1:13">
      <c r="A76" s="300">
        <v>67</v>
      </c>
      <c r="B76" s="276" t="s">
        <v>239</v>
      </c>
      <c r="C76" s="276">
        <v>53.1</v>
      </c>
      <c r="D76" s="278">
        <v>53.766666666666673</v>
      </c>
      <c r="E76" s="278">
        <v>52.233333333333348</v>
      </c>
      <c r="F76" s="278">
        <v>51.366666666666674</v>
      </c>
      <c r="G76" s="278">
        <v>49.83333333333335</v>
      </c>
      <c r="H76" s="278">
        <v>54.633333333333347</v>
      </c>
      <c r="I76" s="278">
        <v>56.166666666666664</v>
      </c>
      <c r="J76" s="278">
        <v>57.033333333333346</v>
      </c>
      <c r="K76" s="276">
        <v>55.3</v>
      </c>
      <c r="L76" s="276">
        <v>52.9</v>
      </c>
      <c r="M76" s="276">
        <v>7.0369200000000003</v>
      </c>
    </row>
    <row r="77" spans="1:13">
      <c r="A77" s="300">
        <v>68</v>
      </c>
      <c r="B77" s="276" t="s">
        <v>95</v>
      </c>
      <c r="C77" s="276">
        <v>2192.85</v>
      </c>
      <c r="D77" s="278">
        <v>2178.9333333333329</v>
      </c>
      <c r="E77" s="278">
        <v>2155.9166666666661</v>
      </c>
      <c r="F77" s="278">
        <v>2118.9833333333331</v>
      </c>
      <c r="G77" s="278">
        <v>2095.9666666666662</v>
      </c>
      <c r="H77" s="278">
        <v>2215.8666666666659</v>
      </c>
      <c r="I77" s="278">
        <v>2238.8833333333332</v>
      </c>
      <c r="J77" s="278">
        <v>2275.8166666666657</v>
      </c>
      <c r="K77" s="276">
        <v>2201.9499999999998</v>
      </c>
      <c r="L77" s="276">
        <v>2142</v>
      </c>
      <c r="M77" s="276">
        <v>11.29889</v>
      </c>
    </row>
    <row r="78" spans="1:13">
      <c r="A78" s="300">
        <v>69</v>
      </c>
      <c r="B78" s="276" t="s">
        <v>240</v>
      </c>
      <c r="C78" s="276">
        <v>378.5</v>
      </c>
      <c r="D78" s="278">
        <v>375.06666666666666</v>
      </c>
      <c r="E78" s="278">
        <v>370.13333333333333</v>
      </c>
      <c r="F78" s="278">
        <v>361.76666666666665</v>
      </c>
      <c r="G78" s="278">
        <v>356.83333333333331</v>
      </c>
      <c r="H78" s="278">
        <v>383.43333333333334</v>
      </c>
      <c r="I78" s="278">
        <v>388.36666666666662</v>
      </c>
      <c r="J78" s="278">
        <v>396.73333333333335</v>
      </c>
      <c r="K78" s="276">
        <v>380</v>
      </c>
      <c r="L78" s="276">
        <v>366.7</v>
      </c>
      <c r="M78" s="276">
        <v>12.73066</v>
      </c>
    </row>
    <row r="79" spans="1:13">
      <c r="A79" s="300">
        <v>70</v>
      </c>
      <c r="B79" s="276" t="s">
        <v>241</v>
      </c>
      <c r="C79" s="276">
        <v>1055.6500000000001</v>
      </c>
      <c r="D79" s="278">
        <v>1058.3</v>
      </c>
      <c r="E79" s="278">
        <v>1048.5999999999999</v>
      </c>
      <c r="F79" s="278">
        <v>1041.55</v>
      </c>
      <c r="G79" s="278">
        <v>1031.8499999999999</v>
      </c>
      <c r="H79" s="278">
        <v>1065.3499999999999</v>
      </c>
      <c r="I79" s="278">
        <v>1075.0500000000002</v>
      </c>
      <c r="J79" s="278">
        <v>1082.0999999999999</v>
      </c>
      <c r="K79" s="276">
        <v>1068</v>
      </c>
      <c r="L79" s="276">
        <v>1051.25</v>
      </c>
      <c r="M79" s="276">
        <v>0.15559000000000001</v>
      </c>
    </row>
    <row r="80" spans="1:13">
      <c r="A80" s="300">
        <v>71</v>
      </c>
      <c r="B80" s="276" t="s">
        <v>97</v>
      </c>
      <c r="C80" s="276">
        <v>1355.85</v>
      </c>
      <c r="D80" s="278">
        <v>1335.7666666666667</v>
      </c>
      <c r="E80" s="278">
        <v>1306.8333333333333</v>
      </c>
      <c r="F80" s="278">
        <v>1257.8166666666666</v>
      </c>
      <c r="G80" s="278">
        <v>1228.8833333333332</v>
      </c>
      <c r="H80" s="278">
        <v>1384.7833333333333</v>
      </c>
      <c r="I80" s="278">
        <v>1413.7166666666667</v>
      </c>
      <c r="J80" s="278">
        <v>1462.7333333333333</v>
      </c>
      <c r="K80" s="276">
        <v>1364.7</v>
      </c>
      <c r="L80" s="276">
        <v>1286.75</v>
      </c>
      <c r="M80" s="276">
        <v>29.594080000000002</v>
      </c>
    </row>
    <row r="81" spans="1:13">
      <c r="A81" s="300">
        <v>72</v>
      </c>
      <c r="B81" s="276" t="s">
        <v>98</v>
      </c>
      <c r="C81" s="276">
        <v>166.25</v>
      </c>
      <c r="D81" s="278">
        <v>166.25</v>
      </c>
      <c r="E81" s="278">
        <v>164.25</v>
      </c>
      <c r="F81" s="278">
        <v>162.25</v>
      </c>
      <c r="G81" s="278">
        <v>160.25</v>
      </c>
      <c r="H81" s="278">
        <v>168.25</v>
      </c>
      <c r="I81" s="278">
        <v>170.25</v>
      </c>
      <c r="J81" s="278">
        <v>172.25</v>
      </c>
      <c r="K81" s="276">
        <v>168.25</v>
      </c>
      <c r="L81" s="276">
        <v>164.25</v>
      </c>
      <c r="M81" s="276">
        <v>50.913080000000001</v>
      </c>
    </row>
    <row r="82" spans="1:13">
      <c r="A82" s="300">
        <v>73</v>
      </c>
      <c r="B82" s="276" t="s">
        <v>99</v>
      </c>
      <c r="C82" s="276">
        <v>55.7</v>
      </c>
      <c r="D82" s="278">
        <v>55.65</v>
      </c>
      <c r="E82" s="278">
        <v>54.75</v>
      </c>
      <c r="F82" s="278">
        <v>53.800000000000004</v>
      </c>
      <c r="G82" s="278">
        <v>52.900000000000006</v>
      </c>
      <c r="H82" s="278">
        <v>56.599999999999994</v>
      </c>
      <c r="I82" s="278">
        <v>57.499999999999986</v>
      </c>
      <c r="J82" s="278">
        <v>58.449999999999989</v>
      </c>
      <c r="K82" s="276">
        <v>56.55</v>
      </c>
      <c r="L82" s="276">
        <v>54.7</v>
      </c>
      <c r="M82" s="276">
        <v>389.80097000000001</v>
      </c>
    </row>
    <row r="83" spans="1:13">
      <c r="A83" s="300">
        <v>74</v>
      </c>
      <c r="B83" s="276" t="s">
        <v>370</v>
      </c>
      <c r="C83" s="276">
        <v>128.9</v>
      </c>
      <c r="D83" s="278">
        <v>129.18333333333334</v>
      </c>
      <c r="E83" s="278">
        <v>128.21666666666667</v>
      </c>
      <c r="F83" s="278">
        <v>127.53333333333333</v>
      </c>
      <c r="G83" s="278">
        <v>126.56666666666666</v>
      </c>
      <c r="H83" s="278">
        <v>129.86666666666667</v>
      </c>
      <c r="I83" s="278">
        <v>130.83333333333337</v>
      </c>
      <c r="J83" s="278">
        <v>131.51666666666668</v>
      </c>
      <c r="K83" s="276">
        <v>130.15</v>
      </c>
      <c r="L83" s="276">
        <v>128.5</v>
      </c>
      <c r="M83" s="276">
        <v>3.1188699999999998</v>
      </c>
    </row>
    <row r="84" spans="1:13">
      <c r="A84" s="300">
        <v>75</v>
      </c>
      <c r="B84" s="276" t="s">
        <v>244</v>
      </c>
      <c r="C84" s="276">
        <v>67.8</v>
      </c>
      <c r="D84" s="278">
        <v>68.233333333333334</v>
      </c>
      <c r="E84" s="278">
        <v>67.066666666666663</v>
      </c>
      <c r="F84" s="278">
        <v>66.333333333333329</v>
      </c>
      <c r="G84" s="278">
        <v>65.166666666666657</v>
      </c>
      <c r="H84" s="278">
        <v>68.966666666666669</v>
      </c>
      <c r="I84" s="278">
        <v>70.133333333333326</v>
      </c>
      <c r="J84" s="278">
        <v>70.866666666666674</v>
      </c>
      <c r="K84" s="276">
        <v>69.400000000000006</v>
      </c>
      <c r="L84" s="276">
        <v>67.5</v>
      </c>
      <c r="M84" s="276">
        <v>18.11758</v>
      </c>
    </row>
    <row r="85" spans="1:13">
      <c r="A85" s="300">
        <v>76</v>
      </c>
      <c r="B85" s="276" t="s">
        <v>100</v>
      </c>
      <c r="C85" s="276">
        <v>86.5</v>
      </c>
      <c r="D85" s="278">
        <v>86.3</v>
      </c>
      <c r="E85" s="278">
        <v>85.85</v>
      </c>
      <c r="F85" s="278">
        <v>85.2</v>
      </c>
      <c r="G85" s="278">
        <v>84.75</v>
      </c>
      <c r="H85" s="278">
        <v>86.949999999999989</v>
      </c>
      <c r="I85" s="278">
        <v>87.4</v>
      </c>
      <c r="J85" s="278">
        <v>88.049999999999983</v>
      </c>
      <c r="K85" s="276">
        <v>86.75</v>
      </c>
      <c r="L85" s="276">
        <v>85.65</v>
      </c>
      <c r="M85" s="276">
        <v>75.067670000000007</v>
      </c>
    </row>
    <row r="86" spans="1:13">
      <c r="A86" s="300">
        <v>77</v>
      </c>
      <c r="B86" s="276" t="s">
        <v>245</v>
      </c>
      <c r="C86" s="276">
        <v>121.7</v>
      </c>
      <c r="D86" s="278">
        <v>121.95</v>
      </c>
      <c r="E86" s="278">
        <v>121.15</v>
      </c>
      <c r="F86" s="278">
        <v>120.60000000000001</v>
      </c>
      <c r="G86" s="278">
        <v>119.80000000000001</v>
      </c>
      <c r="H86" s="278">
        <v>122.5</v>
      </c>
      <c r="I86" s="278">
        <v>123.29999999999998</v>
      </c>
      <c r="J86" s="278">
        <v>123.85</v>
      </c>
      <c r="K86" s="276">
        <v>122.75</v>
      </c>
      <c r="L86" s="276">
        <v>121.4</v>
      </c>
      <c r="M86" s="276">
        <v>0.97014999999999996</v>
      </c>
    </row>
    <row r="87" spans="1:13">
      <c r="A87" s="300">
        <v>78</v>
      </c>
      <c r="B87" s="276" t="s">
        <v>101</v>
      </c>
      <c r="C87" s="276">
        <v>481.7</v>
      </c>
      <c r="D87" s="278">
        <v>484.9666666666667</v>
      </c>
      <c r="E87" s="278">
        <v>471.13333333333338</v>
      </c>
      <c r="F87" s="278">
        <v>460.56666666666666</v>
      </c>
      <c r="G87" s="278">
        <v>446.73333333333335</v>
      </c>
      <c r="H87" s="278">
        <v>495.53333333333342</v>
      </c>
      <c r="I87" s="278">
        <v>509.36666666666667</v>
      </c>
      <c r="J87" s="278">
        <v>519.93333333333339</v>
      </c>
      <c r="K87" s="276">
        <v>498.8</v>
      </c>
      <c r="L87" s="276">
        <v>474.4</v>
      </c>
      <c r="M87" s="276">
        <v>89.050700000000006</v>
      </c>
    </row>
    <row r="88" spans="1:13">
      <c r="A88" s="300">
        <v>79</v>
      </c>
      <c r="B88" s="276" t="s">
        <v>103</v>
      </c>
      <c r="C88" s="276">
        <v>24.15</v>
      </c>
      <c r="D88" s="278">
        <v>24.05</v>
      </c>
      <c r="E88" s="278">
        <v>23.8</v>
      </c>
      <c r="F88" s="278">
        <v>23.45</v>
      </c>
      <c r="G88" s="278">
        <v>23.2</v>
      </c>
      <c r="H88" s="278">
        <v>24.400000000000002</v>
      </c>
      <c r="I88" s="278">
        <v>24.650000000000002</v>
      </c>
      <c r="J88" s="278">
        <v>25.000000000000004</v>
      </c>
      <c r="K88" s="276">
        <v>24.3</v>
      </c>
      <c r="L88" s="276">
        <v>23.7</v>
      </c>
      <c r="M88" s="276">
        <v>45.40448</v>
      </c>
    </row>
    <row r="89" spans="1:13">
      <c r="A89" s="300">
        <v>80</v>
      </c>
      <c r="B89" s="276" t="s">
        <v>246</v>
      </c>
      <c r="C89" s="276">
        <v>497.95</v>
      </c>
      <c r="D89" s="278">
        <v>499.40000000000003</v>
      </c>
      <c r="E89" s="278">
        <v>493.55000000000007</v>
      </c>
      <c r="F89" s="278">
        <v>489.15000000000003</v>
      </c>
      <c r="G89" s="278">
        <v>483.30000000000007</v>
      </c>
      <c r="H89" s="278">
        <v>503.80000000000007</v>
      </c>
      <c r="I89" s="278">
        <v>509.65000000000009</v>
      </c>
      <c r="J89" s="278">
        <v>514.05000000000007</v>
      </c>
      <c r="K89" s="276">
        <v>505.25</v>
      </c>
      <c r="L89" s="276">
        <v>495</v>
      </c>
      <c r="M89" s="276">
        <v>1.5199800000000001</v>
      </c>
    </row>
    <row r="90" spans="1:13">
      <c r="A90" s="300">
        <v>81</v>
      </c>
      <c r="B90" s="276" t="s">
        <v>104</v>
      </c>
      <c r="C90" s="276">
        <v>688.35</v>
      </c>
      <c r="D90" s="278">
        <v>685.66666666666663</v>
      </c>
      <c r="E90" s="278">
        <v>679.33333333333326</v>
      </c>
      <c r="F90" s="278">
        <v>670.31666666666661</v>
      </c>
      <c r="G90" s="278">
        <v>663.98333333333323</v>
      </c>
      <c r="H90" s="278">
        <v>694.68333333333328</v>
      </c>
      <c r="I90" s="278">
        <v>701.01666666666654</v>
      </c>
      <c r="J90" s="278">
        <v>710.0333333333333</v>
      </c>
      <c r="K90" s="276">
        <v>692</v>
      </c>
      <c r="L90" s="276">
        <v>676.65</v>
      </c>
      <c r="M90" s="276">
        <v>18.726859999999999</v>
      </c>
    </row>
    <row r="91" spans="1:13">
      <c r="A91" s="300">
        <v>82</v>
      </c>
      <c r="B91" s="276" t="s">
        <v>247</v>
      </c>
      <c r="C91" s="276">
        <v>381.95</v>
      </c>
      <c r="D91" s="278">
        <v>383.09999999999997</v>
      </c>
      <c r="E91" s="278">
        <v>376.89999999999992</v>
      </c>
      <c r="F91" s="278">
        <v>371.84999999999997</v>
      </c>
      <c r="G91" s="278">
        <v>365.64999999999992</v>
      </c>
      <c r="H91" s="278">
        <v>388.14999999999992</v>
      </c>
      <c r="I91" s="278">
        <v>394.34999999999997</v>
      </c>
      <c r="J91" s="278">
        <v>399.39999999999992</v>
      </c>
      <c r="K91" s="276">
        <v>389.3</v>
      </c>
      <c r="L91" s="276">
        <v>378.05</v>
      </c>
      <c r="M91" s="276">
        <v>0.89105000000000001</v>
      </c>
    </row>
    <row r="92" spans="1:13">
      <c r="A92" s="300">
        <v>83</v>
      </c>
      <c r="B92" s="276" t="s">
        <v>248</v>
      </c>
      <c r="C92" s="276">
        <v>961.35</v>
      </c>
      <c r="D92" s="278">
        <v>957.30000000000007</v>
      </c>
      <c r="E92" s="278">
        <v>947.15000000000009</v>
      </c>
      <c r="F92" s="278">
        <v>932.95</v>
      </c>
      <c r="G92" s="278">
        <v>922.80000000000007</v>
      </c>
      <c r="H92" s="278">
        <v>971.50000000000011</v>
      </c>
      <c r="I92" s="278">
        <v>981.65</v>
      </c>
      <c r="J92" s="278">
        <v>995.85000000000014</v>
      </c>
      <c r="K92" s="276">
        <v>967.45</v>
      </c>
      <c r="L92" s="276">
        <v>943.1</v>
      </c>
      <c r="M92" s="276">
        <v>17.612760000000002</v>
      </c>
    </row>
    <row r="93" spans="1:13">
      <c r="A93" s="300">
        <v>84</v>
      </c>
      <c r="B93" s="276" t="s">
        <v>105</v>
      </c>
      <c r="C93" s="276">
        <v>792.15</v>
      </c>
      <c r="D93" s="278">
        <v>796.54999999999984</v>
      </c>
      <c r="E93" s="278">
        <v>784.79999999999973</v>
      </c>
      <c r="F93" s="278">
        <v>777.44999999999993</v>
      </c>
      <c r="G93" s="278">
        <v>765.69999999999982</v>
      </c>
      <c r="H93" s="278">
        <v>803.89999999999964</v>
      </c>
      <c r="I93" s="278">
        <v>815.64999999999986</v>
      </c>
      <c r="J93" s="278">
        <v>822.99999999999955</v>
      </c>
      <c r="K93" s="276">
        <v>808.3</v>
      </c>
      <c r="L93" s="276">
        <v>789.2</v>
      </c>
      <c r="M93" s="276">
        <v>21.88251</v>
      </c>
    </row>
    <row r="94" spans="1:13">
      <c r="A94" s="300">
        <v>85</v>
      </c>
      <c r="B94" s="276" t="s">
        <v>250</v>
      </c>
      <c r="C94" s="276">
        <v>188.8</v>
      </c>
      <c r="D94" s="278">
        <v>189.4666666666667</v>
      </c>
      <c r="E94" s="278">
        <v>186.53333333333339</v>
      </c>
      <c r="F94" s="278">
        <v>184.26666666666668</v>
      </c>
      <c r="G94" s="278">
        <v>181.33333333333337</v>
      </c>
      <c r="H94" s="278">
        <v>191.73333333333341</v>
      </c>
      <c r="I94" s="278">
        <v>194.66666666666669</v>
      </c>
      <c r="J94" s="278">
        <v>196.93333333333342</v>
      </c>
      <c r="K94" s="276">
        <v>192.4</v>
      </c>
      <c r="L94" s="276">
        <v>187.2</v>
      </c>
      <c r="M94" s="276">
        <v>3.0596700000000001</v>
      </c>
    </row>
    <row r="95" spans="1:13">
      <c r="A95" s="300">
        <v>86</v>
      </c>
      <c r="B95" s="276" t="s">
        <v>386</v>
      </c>
      <c r="C95" s="276">
        <v>314.05</v>
      </c>
      <c r="D95" s="278">
        <v>314.2</v>
      </c>
      <c r="E95" s="278">
        <v>311</v>
      </c>
      <c r="F95" s="278">
        <v>307.95</v>
      </c>
      <c r="G95" s="278">
        <v>304.75</v>
      </c>
      <c r="H95" s="278">
        <v>317.25</v>
      </c>
      <c r="I95" s="278">
        <v>320.44999999999993</v>
      </c>
      <c r="J95" s="278">
        <v>323.5</v>
      </c>
      <c r="K95" s="276">
        <v>317.39999999999998</v>
      </c>
      <c r="L95" s="276">
        <v>311.14999999999998</v>
      </c>
      <c r="M95" s="276">
        <v>3.3177500000000002</v>
      </c>
    </row>
    <row r="96" spans="1:13">
      <c r="A96" s="300">
        <v>87</v>
      </c>
      <c r="B96" s="276" t="s">
        <v>106</v>
      </c>
      <c r="C96" s="276">
        <v>824</v>
      </c>
      <c r="D96" s="278">
        <v>820.19999999999993</v>
      </c>
      <c r="E96" s="278">
        <v>811.79999999999984</v>
      </c>
      <c r="F96" s="278">
        <v>799.59999999999991</v>
      </c>
      <c r="G96" s="278">
        <v>791.19999999999982</v>
      </c>
      <c r="H96" s="278">
        <v>832.39999999999986</v>
      </c>
      <c r="I96" s="278">
        <v>840.8</v>
      </c>
      <c r="J96" s="278">
        <v>852.99999999999989</v>
      </c>
      <c r="K96" s="276">
        <v>828.6</v>
      </c>
      <c r="L96" s="276">
        <v>808</v>
      </c>
      <c r="M96" s="276">
        <v>23.551380000000002</v>
      </c>
    </row>
    <row r="97" spans="1:13">
      <c r="A97" s="300">
        <v>88</v>
      </c>
      <c r="B97" s="276" t="s">
        <v>108</v>
      </c>
      <c r="C97" s="276">
        <v>855</v>
      </c>
      <c r="D97" s="278">
        <v>858.30000000000007</v>
      </c>
      <c r="E97" s="278">
        <v>843.80000000000018</v>
      </c>
      <c r="F97" s="278">
        <v>832.60000000000014</v>
      </c>
      <c r="G97" s="278">
        <v>818.10000000000025</v>
      </c>
      <c r="H97" s="278">
        <v>869.50000000000011</v>
      </c>
      <c r="I97" s="278">
        <v>883.99999999999989</v>
      </c>
      <c r="J97" s="278">
        <v>895.2</v>
      </c>
      <c r="K97" s="276">
        <v>872.8</v>
      </c>
      <c r="L97" s="276">
        <v>847.1</v>
      </c>
      <c r="M97" s="276">
        <v>75.050619999999995</v>
      </c>
    </row>
    <row r="98" spans="1:13">
      <c r="A98" s="300">
        <v>89</v>
      </c>
      <c r="B98" s="276" t="s">
        <v>109</v>
      </c>
      <c r="C98" s="276">
        <v>2152.1</v>
      </c>
      <c r="D98" s="278">
        <v>2153.4166666666665</v>
      </c>
      <c r="E98" s="278">
        <v>2136.8833333333332</v>
      </c>
      <c r="F98" s="278">
        <v>2121.6666666666665</v>
      </c>
      <c r="G98" s="278">
        <v>2105.1333333333332</v>
      </c>
      <c r="H98" s="278">
        <v>2168.6333333333332</v>
      </c>
      <c r="I98" s="278">
        <v>2185.166666666667</v>
      </c>
      <c r="J98" s="278">
        <v>2200.3833333333332</v>
      </c>
      <c r="K98" s="276">
        <v>2169.9499999999998</v>
      </c>
      <c r="L98" s="276">
        <v>2138.1999999999998</v>
      </c>
      <c r="M98" s="276">
        <v>35.29739</v>
      </c>
    </row>
    <row r="99" spans="1:13">
      <c r="A99" s="300">
        <v>90</v>
      </c>
      <c r="B99" s="276" t="s">
        <v>252</v>
      </c>
      <c r="C99" s="276">
        <v>2508.6999999999998</v>
      </c>
      <c r="D99" s="278">
        <v>2474.9</v>
      </c>
      <c r="E99" s="278">
        <v>2431.8000000000002</v>
      </c>
      <c r="F99" s="278">
        <v>2354.9</v>
      </c>
      <c r="G99" s="278">
        <v>2311.8000000000002</v>
      </c>
      <c r="H99" s="278">
        <v>2551.8000000000002</v>
      </c>
      <c r="I99" s="278">
        <v>2594.8999999999996</v>
      </c>
      <c r="J99" s="278">
        <v>2671.8</v>
      </c>
      <c r="K99" s="276">
        <v>2518</v>
      </c>
      <c r="L99" s="276">
        <v>2398</v>
      </c>
      <c r="M99" s="276">
        <v>10.03974</v>
      </c>
    </row>
    <row r="100" spans="1:13">
      <c r="A100" s="300">
        <v>91</v>
      </c>
      <c r="B100" s="276" t="s">
        <v>110</v>
      </c>
      <c r="C100" s="276">
        <v>1340.55</v>
      </c>
      <c r="D100" s="278">
        <v>1333.8999999999999</v>
      </c>
      <c r="E100" s="278">
        <v>1321.8499999999997</v>
      </c>
      <c r="F100" s="278">
        <v>1303.1499999999999</v>
      </c>
      <c r="G100" s="278">
        <v>1291.0999999999997</v>
      </c>
      <c r="H100" s="278">
        <v>1352.5999999999997</v>
      </c>
      <c r="I100" s="278">
        <v>1364.6499999999999</v>
      </c>
      <c r="J100" s="278">
        <v>1383.3499999999997</v>
      </c>
      <c r="K100" s="276">
        <v>1345.95</v>
      </c>
      <c r="L100" s="276">
        <v>1315.2</v>
      </c>
      <c r="M100" s="276">
        <v>131.44220000000001</v>
      </c>
    </row>
    <row r="101" spans="1:13">
      <c r="A101" s="300">
        <v>92</v>
      </c>
      <c r="B101" s="276" t="s">
        <v>253</v>
      </c>
      <c r="C101" s="276">
        <v>592.85</v>
      </c>
      <c r="D101" s="278">
        <v>593.19999999999993</v>
      </c>
      <c r="E101" s="278">
        <v>587.39999999999986</v>
      </c>
      <c r="F101" s="278">
        <v>581.94999999999993</v>
      </c>
      <c r="G101" s="278">
        <v>576.14999999999986</v>
      </c>
      <c r="H101" s="278">
        <v>598.64999999999986</v>
      </c>
      <c r="I101" s="278">
        <v>604.44999999999982</v>
      </c>
      <c r="J101" s="278">
        <v>609.89999999999986</v>
      </c>
      <c r="K101" s="276">
        <v>599</v>
      </c>
      <c r="L101" s="276">
        <v>587.75</v>
      </c>
      <c r="M101" s="276">
        <v>29.789069999999999</v>
      </c>
    </row>
    <row r="102" spans="1:13">
      <c r="A102" s="300">
        <v>93</v>
      </c>
      <c r="B102" s="276" t="s">
        <v>111</v>
      </c>
      <c r="C102" s="276">
        <v>2954.25</v>
      </c>
      <c r="D102" s="278">
        <v>2957.75</v>
      </c>
      <c r="E102" s="278">
        <v>2926.5</v>
      </c>
      <c r="F102" s="278">
        <v>2898.75</v>
      </c>
      <c r="G102" s="278">
        <v>2867.5</v>
      </c>
      <c r="H102" s="278">
        <v>2985.5</v>
      </c>
      <c r="I102" s="278">
        <v>3016.75</v>
      </c>
      <c r="J102" s="278">
        <v>3044.5</v>
      </c>
      <c r="K102" s="276">
        <v>2989</v>
      </c>
      <c r="L102" s="276">
        <v>2930</v>
      </c>
      <c r="M102" s="276">
        <v>11.75877</v>
      </c>
    </row>
    <row r="103" spans="1:13">
      <c r="A103" s="300">
        <v>94</v>
      </c>
      <c r="B103" s="276" t="s">
        <v>112</v>
      </c>
      <c r="C103" s="276" t="e">
        <v>#N/A</v>
      </c>
      <c r="D103" s="278" t="e">
        <v>#N/A</v>
      </c>
      <c r="E103" s="278" t="e">
        <v>#N/A</v>
      </c>
      <c r="F103" s="278" t="e">
        <v>#N/A</v>
      </c>
      <c r="G103" s="278" t="e">
        <v>#N/A</v>
      </c>
      <c r="H103" s="278" t="e">
        <v>#N/A</v>
      </c>
      <c r="I103" s="278" t="e">
        <v>#N/A</v>
      </c>
      <c r="J103" s="278" t="e">
        <v>#N/A</v>
      </c>
      <c r="K103" s="276" t="e">
        <v>#N/A</v>
      </c>
      <c r="L103" s="276" t="e">
        <v>#N/A</v>
      </c>
      <c r="M103" s="276" t="e">
        <v>#N/A</v>
      </c>
    </row>
    <row r="104" spans="1:13">
      <c r="A104" s="300">
        <v>95</v>
      </c>
      <c r="B104" s="276" t="s">
        <v>114</v>
      </c>
      <c r="C104" s="276">
        <v>194.7</v>
      </c>
      <c r="D104" s="278">
        <v>193.25</v>
      </c>
      <c r="E104" s="278">
        <v>190.75</v>
      </c>
      <c r="F104" s="278">
        <v>186.8</v>
      </c>
      <c r="G104" s="278">
        <v>184.3</v>
      </c>
      <c r="H104" s="278">
        <v>197.2</v>
      </c>
      <c r="I104" s="278">
        <v>199.7</v>
      </c>
      <c r="J104" s="278">
        <v>203.64999999999998</v>
      </c>
      <c r="K104" s="276">
        <v>195.75</v>
      </c>
      <c r="L104" s="276">
        <v>189.3</v>
      </c>
      <c r="M104" s="276">
        <v>146.73742999999999</v>
      </c>
    </row>
    <row r="105" spans="1:13">
      <c r="A105" s="300">
        <v>96</v>
      </c>
      <c r="B105" s="276" t="s">
        <v>115</v>
      </c>
      <c r="C105" s="276">
        <v>208.05</v>
      </c>
      <c r="D105" s="278">
        <v>207.35000000000002</v>
      </c>
      <c r="E105" s="278">
        <v>204.80000000000004</v>
      </c>
      <c r="F105" s="278">
        <v>201.55</v>
      </c>
      <c r="G105" s="278">
        <v>199.00000000000003</v>
      </c>
      <c r="H105" s="278">
        <v>210.60000000000005</v>
      </c>
      <c r="I105" s="278">
        <v>213.15</v>
      </c>
      <c r="J105" s="278">
        <v>216.40000000000006</v>
      </c>
      <c r="K105" s="276">
        <v>209.9</v>
      </c>
      <c r="L105" s="276">
        <v>204.1</v>
      </c>
      <c r="M105" s="276">
        <v>76.865710000000007</v>
      </c>
    </row>
    <row r="106" spans="1:13">
      <c r="A106" s="300">
        <v>97</v>
      </c>
      <c r="B106" s="276" t="s">
        <v>116</v>
      </c>
      <c r="C106" s="276">
        <v>2132.5500000000002</v>
      </c>
      <c r="D106" s="278">
        <v>2126.0833333333335</v>
      </c>
      <c r="E106" s="278">
        <v>2114.5166666666669</v>
      </c>
      <c r="F106" s="278">
        <v>2096.4833333333336</v>
      </c>
      <c r="G106" s="278">
        <v>2084.916666666667</v>
      </c>
      <c r="H106" s="278">
        <v>2144.1166666666668</v>
      </c>
      <c r="I106" s="278">
        <v>2155.6833333333334</v>
      </c>
      <c r="J106" s="278">
        <v>2173.7166666666667</v>
      </c>
      <c r="K106" s="276">
        <v>2137.65</v>
      </c>
      <c r="L106" s="276">
        <v>2108.0500000000002</v>
      </c>
      <c r="M106" s="276">
        <v>21.944040000000001</v>
      </c>
    </row>
    <row r="107" spans="1:13">
      <c r="A107" s="300">
        <v>98</v>
      </c>
      <c r="B107" s="276" t="s">
        <v>254</v>
      </c>
      <c r="C107" s="276">
        <v>226.5</v>
      </c>
      <c r="D107" s="278">
        <v>226.29999999999998</v>
      </c>
      <c r="E107" s="278">
        <v>224.84999999999997</v>
      </c>
      <c r="F107" s="278">
        <v>223.2</v>
      </c>
      <c r="G107" s="278">
        <v>221.74999999999997</v>
      </c>
      <c r="H107" s="278">
        <v>227.94999999999996</v>
      </c>
      <c r="I107" s="278">
        <v>229.39999999999995</v>
      </c>
      <c r="J107" s="278">
        <v>231.04999999999995</v>
      </c>
      <c r="K107" s="276">
        <v>227.75</v>
      </c>
      <c r="L107" s="276">
        <v>224.65</v>
      </c>
      <c r="M107" s="276">
        <v>9.4305800000000009</v>
      </c>
    </row>
    <row r="108" spans="1:13">
      <c r="A108" s="300">
        <v>99</v>
      </c>
      <c r="B108" s="276" t="s">
        <v>255</v>
      </c>
      <c r="C108" s="276">
        <v>31.65</v>
      </c>
      <c r="D108" s="278">
        <v>31.633333333333336</v>
      </c>
      <c r="E108" s="278">
        <v>31.366666666666674</v>
      </c>
      <c r="F108" s="278">
        <v>31.083333333333339</v>
      </c>
      <c r="G108" s="278">
        <v>30.816666666666677</v>
      </c>
      <c r="H108" s="278">
        <v>31.916666666666671</v>
      </c>
      <c r="I108" s="278">
        <v>32.18333333333333</v>
      </c>
      <c r="J108" s="278">
        <v>32.466666666666669</v>
      </c>
      <c r="K108" s="276">
        <v>31.9</v>
      </c>
      <c r="L108" s="276">
        <v>31.35</v>
      </c>
      <c r="M108" s="276">
        <v>6.2157999999999998</v>
      </c>
    </row>
    <row r="109" spans="1:13">
      <c r="A109" s="300">
        <v>100</v>
      </c>
      <c r="B109" s="276" t="s">
        <v>117</v>
      </c>
      <c r="C109" s="276">
        <v>153.4</v>
      </c>
      <c r="D109" s="278">
        <v>153.33333333333334</v>
      </c>
      <c r="E109" s="278">
        <v>150.76666666666668</v>
      </c>
      <c r="F109" s="278">
        <v>148.13333333333333</v>
      </c>
      <c r="G109" s="278">
        <v>145.56666666666666</v>
      </c>
      <c r="H109" s="278">
        <v>155.9666666666667</v>
      </c>
      <c r="I109" s="278">
        <v>158.53333333333336</v>
      </c>
      <c r="J109" s="278">
        <v>161.16666666666671</v>
      </c>
      <c r="K109" s="276">
        <v>155.9</v>
      </c>
      <c r="L109" s="276">
        <v>150.69999999999999</v>
      </c>
      <c r="M109" s="276">
        <v>101.94113</v>
      </c>
    </row>
    <row r="110" spans="1:13">
      <c r="A110" s="300">
        <v>101</v>
      </c>
      <c r="B110" s="276" t="s">
        <v>258</v>
      </c>
      <c r="C110" s="276" t="e">
        <v>#N/A</v>
      </c>
      <c r="D110" s="278" t="e">
        <v>#N/A</v>
      </c>
      <c r="E110" s="278" t="e">
        <v>#N/A</v>
      </c>
      <c r="F110" s="278" t="e">
        <v>#N/A</v>
      </c>
      <c r="G110" s="278" t="e">
        <v>#N/A</v>
      </c>
      <c r="H110" s="278" t="e">
        <v>#N/A</v>
      </c>
      <c r="I110" s="278" t="e">
        <v>#N/A</v>
      </c>
      <c r="J110" s="278" t="e">
        <v>#N/A</v>
      </c>
      <c r="K110" s="276" t="e">
        <v>#N/A</v>
      </c>
      <c r="L110" s="276" t="e">
        <v>#N/A</v>
      </c>
      <c r="M110" s="276" t="e">
        <v>#N/A</v>
      </c>
    </row>
    <row r="111" spans="1:13">
      <c r="A111" s="300">
        <v>102</v>
      </c>
      <c r="B111" s="276" t="s">
        <v>118</v>
      </c>
      <c r="C111" s="276">
        <v>462.7</v>
      </c>
      <c r="D111" s="278">
        <v>458.76666666666665</v>
      </c>
      <c r="E111" s="278">
        <v>452.93333333333328</v>
      </c>
      <c r="F111" s="278">
        <v>443.16666666666663</v>
      </c>
      <c r="G111" s="278">
        <v>437.33333333333326</v>
      </c>
      <c r="H111" s="278">
        <v>468.5333333333333</v>
      </c>
      <c r="I111" s="278">
        <v>474.36666666666667</v>
      </c>
      <c r="J111" s="278">
        <v>484.13333333333333</v>
      </c>
      <c r="K111" s="276">
        <v>464.6</v>
      </c>
      <c r="L111" s="276">
        <v>449</v>
      </c>
      <c r="M111" s="276">
        <v>409.95422000000002</v>
      </c>
    </row>
    <row r="112" spans="1:13">
      <c r="A112" s="300">
        <v>103</v>
      </c>
      <c r="B112" s="276" t="s">
        <v>256</v>
      </c>
      <c r="C112" s="276">
        <v>1271.3</v>
      </c>
      <c r="D112" s="278">
        <v>1271.7833333333333</v>
      </c>
      <c r="E112" s="278">
        <v>1254.7666666666667</v>
      </c>
      <c r="F112" s="278">
        <v>1238.2333333333333</v>
      </c>
      <c r="G112" s="278">
        <v>1221.2166666666667</v>
      </c>
      <c r="H112" s="278">
        <v>1288.3166666666666</v>
      </c>
      <c r="I112" s="278">
        <v>1305.333333333333</v>
      </c>
      <c r="J112" s="278">
        <v>1321.8666666666666</v>
      </c>
      <c r="K112" s="276">
        <v>1288.8</v>
      </c>
      <c r="L112" s="276">
        <v>1255.25</v>
      </c>
      <c r="M112" s="276">
        <v>5.0944500000000001</v>
      </c>
    </row>
    <row r="113" spans="1:13">
      <c r="A113" s="300">
        <v>104</v>
      </c>
      <c r="B113" s="276" t="s">
        <v>119</v>
      </c>
      <c r="C113" s="276">
        <v>422.05</v>
      </c>
      <c r="D113" s="278">
        <v>420.89999999999992</v>
      </c>
      <c r="E113" s="278">
        <v>414.79999999999984</v>
      </c>
      <c r="F113" s="278">
        <v>407.5499999999999</v>
      </c>
      <c r="G113" s="278">
        <v>401.44999999999982</v>
      </c>
      <c r="H113" s="278">
        <v>428.14999999999986</v>
      </c>
      <c r="I113" s="278">
        <v>434.24999999999989</v>
      </c>
      <c r="J113" s="278">
        <v>441.49999999999989</v>
      </c>
      <c r="K113" s="276">
        <v>427</v>
      </c>
      <c r="L113" s="276">
        <v>413.65</v>
      </c>
      <c r="M113" s="276">
        <v>27.299099999999999</v>
      </c>
    </row>
    <row r="114" spans="1:13">
      <c r="A114" s="300">
        <v>105</v>
      </c>
      <c r="B114" s="276" t="s">
        <v>257</v>
      </c>
      <c r="C114" s="276">
        <v>36.700000000000003</v>
      </c>
      <c r="D114" s="278">
        <v>36.733333333333334</v>
      </c>
      <c r="E114" s="278">
        <v>36.266666666666666</v>
      </c>
      <c r="F114" s="278">
        <v>35.833333333333329</v>
      </c>
      <c r="G114" s="278">
        <v>35.36666666666666</v>
      </c>
      <c r="H114" s="278">
        <v>37.166666666666671</v>
      </c>
      <c r="I114" s="278">
        <v>37.63333333333334</v>
      </c>
      <c r="J114" s="278">
        <v>38.066666666666677</v>
      </c>
      <c r="K114" s="276">
        <v>37.200000000000003</v>
      </c>
      <c r="L114" s="276">
        <v>36.299999999999997</v>
      </c>
      <c r="M114" s="276">
        <v>11.64954</v>
      </c>
    </row>
    <row r="115" spans="1:13">
      <c r="A115" s="300">
        <v>106</v>
      </c>
      <c r="B115" s="276" t="s">
        <v>120</v>
      </c>
      <c r="C115" s="276">
        <v>8.6999999999999993</v>
      </c>
      <c r="D115" s="278">
        <v>8.6833333333333336</v>
      </c>
      <c r="E115" s="278">
        <v>8.5666666666666664</v>
      </c>
      <c r="F115" s="278">
        <v>8.4333333333333336</v>
      </c>
      <c r="G115" s="278">
        <v>8.3166666666666664</v>
      </c>
      <c r="H115" s="278">
        <v>8.8166666666666664</v>
      </c>
      <c r="I115" s="278">
        <v>8.9333333333333336</v>
      </c>
      <c r="J115" s="278">
        <v>9.0666666666666664</v>
      </c>
      <c r="K115" s="276">
        <v>8.8000000000000007</v>
      </c>
      <c r="L115" s="276">
        <v>8.5500000000000007</v>
      </c>
      <c r="M115" s="276">
        <v>1210.84167</v>
      </c>
    </row>
    <row r="116" spans="1:13">
      <c r="A116" s="300">
        <v>107</v>
      </c>
      <c r="B116" s="276" t="s">
        <v>121</v>
      </c>
      <c r="C116" s="276">
        <v>32.950000000000003</v>
      </c>
      <c r="D116" s="278">
        <v>32.6</v>
      </c>
      <c r="E116" s="278">
        <v>32.1</v>
      </c>
      <c r="F116" s="278">
        <v>31.25</v>
      </c>
      <c r="G116" s="278">
        <v>30.75</v>
      </c>
      <c r="H116" s="278">
        <v>33.450000000000003</v>
      </c>
      <c r="I116" s="278">
        <v>33.950000000000003</v>
      </c>
      <c r="J116" s="278">
        <v>34.800000000000004</v>
      </c>
      <c r="K116" s="276">
        <v>33.1</v>
      </c>
      <c r="L116" s="276">
        <v>31.75</v>
      </c>
      <c r="M116" s="276">
        <v>346.06695000000002</v>
      </c>
    </row>
    <row r="117" spans="1:13">
      <c r="A117" s="300">
        <v>108</v>
      </c>
      <c r="B117" s="276" t="s">
        <v>122</v>
      </c>
      <c r="C117" s="276">
        <v>423.2</v>
      </c>
      <c r="D117" s="278">
        <v>424.68333333333334</v>
      </c>
      <c r="E117" s="278">
        <v>419.9666666666667</v>
      </c>
      <c r="F117" s="278">
        <v>416.73333333333335</v>
      </c>
      <c r="G117" s="278">
        <v>412.01666666666671</v>
      </c>
      <c r="H117" s="278">
        <v>427.91666666666669</v>
      </c>
      <c r="I117" s="278">
        <v>432.63333333333327</v>
      </c>
      <c r="J117" s="278">
        <v>435.86666666666667</v>
      </c>
      <c r="K117" s="276">
        <v>429.4</v>
      </c>
      <c r="L117" s="276">
        <v>421.45</v>
      </c>
      <c r="M117" s="276">
        <v>17.37743</v>
      </c>
    </row>
    <row r="118" spans="1:13">
      <c r="A118" s="300">
        <v>109</v>
      </c>
      <c r="B118" s="276" t="s">
        <v>260</v>
      </c>
      <c r="C118" s="276">
        <v>99.45</v>
      </c>
      <c r="D118" s="278">
        <v>98.716666666666654</v>
      </c>
      <c r="E118" s="278">
        <v>97.433333333333309</v>
      </c>
      <c r="F118" s="278">
        <v>95.416666666666657</v>
      </c>
      <c r="G118" s="278">
        <v>94.133333333333312</v>
      </c>
      <c r="H118" s="278">
        <v>100.73333333333331</v>
      </c>
      <c r="I118" s="278">
        <v>102.01666666666664</v>
      </c>
      <c r="J118" s="278">
        <v>104.0333333333333</v>
      </c>
      <c r="K118" s="276">
        <v>100</v>
      </c>
      <c r="L118" s="276">
        <v>96.7</v>
      </c>
      <c r="M118" s="276">
        <v>11.494429999999999</v>
      </c>
    </row>
    <row r="119" spans="1:13">
      <c r="A119" s="300">
        <v>110</v>
      </c>
      <c r="B119" s="276" t="s">
        <v>123</v>
      </c>
      <c r="C119" s="276">
        <v>1491.05</v>
      </c>
      <c r="D119" s="278">
        <v>1473.5166666666667</v>
      </c>
      <c r="E119" s="278">
        <v>1449.5333333333333</v>
      </c>
      <c r="F119" s="278">
        <v>1408.0166666666667</v>
      </c>
      <c r="G119" s="278">
        <v>1384.0333333333333</v>
      </c>
      <c r="H119" s="278">
        <v>1515.0333333333333</v>
      </c>
      <c r="I119" s="278">
        <v>1539.0166666666664</v>
      </c>
      <c r="J119" s="278">
        <v>1580.5333333333333</v>
      </c>
      <c r="K119" s="276">
        <v>1497.5</v>
      </c>
      <c r="L119" s="276">
        <v>1432</v>
      </c>
      <c r="M119" s="276">
        <v>30.756319999999999</v>
      </c>
    </row>
    <row r="120" spans="1:13">
      <c r="A120" s="300">
        <v>111</v>
      </c>
      <c r="B120" s="276" t="s">
        <v>124</v>
      </c>
      <c r="C120" s="276">
        <v>775.45</v>
      </c>
      <c r="D120" s="278">
        <v>763.66666666666663</v>
      </c>
      <c r="E120" s="278">
        <v>746.83333333333326</v>
      </c>
      <c r="F120" s="278">
        <v>718.21666666666658</v>
      </c>
      <c r="G120" s="278">
        <v>701.38333333333321</v>
      </c>
      <c r="H120" s="278">
        <v>792.2833333333333</v>
      </c>
      <c r="I120" s="278">
        <v>809.11666666666656</v>
      </c>
      <c r="J120" s="278">
        <v>837.73333333333335</v>
      </c>
      <c r="K120" s="276">
        <v>780.5</v>
      </c>
      <c r="L120" s="276">
        <v>735.05</v>
      </c>
      <c r="M120" s="276">
        <v>280.36644000000001</v>
      </c>
    </row>
    <row r="121" spans="1:13">
      <c r="A121" s="300">
        <v>112</v>
      </c>
      <c r="B121" s="276" t="s">
        <v>125</v>
      </c>
      <c r="C121" s="276">
        <v>178.7</v>
      </c>
      <c r="D121" s="278">
        <v>179.4</v>
      </c>
      <c r="E121" s="278">
        <v>176.8</v>
      </c>
      <c r="F121" s="278">
        <v>174.9</v>
      </c>
      <c r="G121" s="278">
        <v>172.3</v>
      </c>
      <c r="H121" s="278">
        <v>181.3</v>
      </c>
      <c r="I121" s="278">
        <v>183.89999999999998</v>
      </c>
      <c r="J121" s="278">
        <v>185.8</v>
      </c>
      <c r="K121" s="276">
        <v>182</v>
      </c>
      <c r="L121" s="276">
        <v>177.5</v>
      </c>
      <c r="M121" s="276">
        <v>63.351489999999998</v>
      </c>
    </row>
    <row r="122" spans="1:13">
      <c r="A122" s="300">
        <v>113</v>
      </c>
      <c r="B122" s="276" t="s">
        <v>126</v>
      </c>
      <c r="C122" s="276">
        <v>1136.55</v>
      </c>
      <c r="D122" s="278">
        <v>1134.5666666666668</v>
      </c>
      <c r="E122" s="278">
        <v>1123.1333333333337</v>
      </c>
      <c r="F122" s="278">
        <v>1109.7166666666669</v>
      </c>
      <c r="G122" s="278">
        <v>1098.2833333333338</v>
      </c>
      <c r="H122" s="278">
        <v>1147.9833333333336</v>
      </c>
      <c r="I122" s="278">
        <v>1159.4166666666665</v>
      </c>
      <c r="J122" s="278">
        <v>1172.8333333333335</v>
      </c>
      <c r="K122" s="276">
        <v>1146</v>
      </c>
      <c r="L122" s="276">
        <v>1121.1500000000001</v>
      </c>
      <c r="M122" s="276">
        <v>101.6032</v>
      </c>
    </row>
    <row r="123" spans="1:13">
      <c r="A123" s="300">
        <v>114</v>
      </c>
      <c r="B123" s="276" t="s">
        <v>127</v>
      </c>
      <c r="C123" s="276">
        <v>81.2</v>
      </c>
      <c r="D123" s="278">
        <v>80.916666666666671</v>
      </c>
      <c r="E123" s="278">
        <v>80.38333333333334</v>
      </c>
      <c r="F123" s="278">
        <v>79.566666666666663</v>
      </c>
      <c r="G123" s="278">
        <v>79.033333333333331</v>
      </c>
      <c r="H123" s="278">
        <v>81.733333333333348</v>
      </c>
      <c r="I123" s="278">
        <v>82.26666666666668</v>
      </c>
      <c r="J123" s="278">
        <v>83.083333333333357</v>
      </c>
      <c r="K123" s="276">
        <v>81.45</v>
      </c>
      <c r="L123" s="276">
        <v>80.099999999999994</v>
      </c>
      <c r="M123" s="276">
        <v>159.87537</v>
      </c>
    </row>
    <row r="124" spans="1:13">
      <c r="A124" s="300">
        <v>115</v>
      </c>
      <c r="B124" s="276" t="s">
        <v>262</v>
      </c>
      <c r="C124" s="276">
        <v>2262.4499999999998</v>
      </c>
      <c r="D124" s="278">
        <v>2275.5166666666664</v>
      </c>
      <c r="E124" s="278">
        <v>2183.0333333333328</v>
      </c>
      <c r="F124" s="278">
        <v>2103.6166666666663</v>
      </c>
      <c r="G124" s="278">
        <v>2011.1333333333328</v>
      </c>
      <c r="H124" s="278">
        <v>2354.9333333333329</v>
      </c>
      <c r="I124" s="278">
        <v>2447.4166666666665</v>
      </c>
      <c r="J124" s="278">
        <v>2526.833333333333</v>
      </c>
      <c r="K124" s="276">
        <v>2368</v>
      </c>
      <c r="L124" s="276">
        <v>2196.1</v>
      </c>
      <c r="M124" s="276">
        <v>10.93258</v>
      </c>
    </row>
    <row r="125" spans="1:13">
      <c r="A125" s="300">
        <v>116</v>
      </c>
      <c r="B125" s="276" t="s">
        <v>2931</v>
      </c>
      <c r="C125" s="276">
        <v>1312.85</v>
      </c>
      <c r="D125" s="278">
        <v>1315.4666666666665</v>
      </c>
      <c r="E125" s="278">
        <v>1308.383333333333</v>
      </c>
      <c r="F125" s="278">
        <v>1303.9166666666665</v>
      </c>
      <c r="G125" s="278">
        <v>1296.833333333333</v>
      </c>
      <c r="H125" s="278">
        <v>1319.9333333333329</v>
      </c>
      <c r="I125" s="278">
        <v>1327.0166666666664</v>
      </c>
      <c r="J125" s="278">
        <v>1331.4833333333329</v>
      </c>
      <c r="K125" s="276">
        <v>1322.55</v>
      </c>
      <c r="L125" s="276">
        <v>1311</v>
      </c>
      <c r="M125" s="276">
        <v>1.3448800000000001</v>
      </c>
    </row>
    <row r="126" spans="1:13">
      <c r="A126" s="300">
        <v>117</v>
      </c>
      <c r="B126" s="276" t="s">
        <v>128</v>
      </c>
      <c r="C126" s="276">
        <v>172.8</v>
      </c>
      <c r="D126" s="278">
        <v>173.98333333333335</v>
      </c>
      <c r="E126" s="278">
        <v>170.66666666666669</v>
      </c>
      <c r="F126" s="278">
        <v>168.53333333333333</v>
      </c>
      <c r="G126" s="278">
        <v>165.21666666666667</v>
      </c>
      <c r="H126" s="278">
        <v>176.1166666666667</v>
      </c>
      <c r="I126" s="278">
        <v>179.43333333333337</v>
      </c>
      <c r="J126" s="278">
        <v>181.56666666666672</v>
      </c>
      <c r="K126" s="276">
        <v>177.3</v>
      </c>
      <c r="L126" s="276">
        <v>171.85</v>
      </c>
      <c r="M126" s="276">
        <v>352.86484000000002</v>
      </c>
    </row>
    <row r="127" spans="1:13">
      <c r="A127" s="300">
        <v>118</v>
      </c>
      <c r="B127" s="276" t="s">
        <v>129</v>
      </c>
      <c r="C127" s="276">
        <v>210</v>
      </c>
      <c r="D127" s="278">
        <v>211.13333333333333</v>
      </c>
      <c r="E127" s="278">
        <v>207.86666666666665</v>
      </c>
      <c r="F127" s="278">
        <v>205.73333333333332</v>
      </c>
      <c r="G127" s="278">
        <v>202.46666666666664</v>
      </c>
      <c r="H127" s="278">
        <v>213.26666666666665</v>
      </c>
      <c r="I127" s="278">
        <v>216.5333333333333</v>
      </c>
      <c r="J127" s="278">
        <v>218.66666666666666</v>
      </c>
      <c r="K127" s="276">
        <v>214.4</v>
      </c>
      <c r="L127" s="276">
        <v>209</v>
      </c>
      <c r="M127" s="276">
        <v>56.124229999999997</v>
      </c>
    </row>
    <row r="128" spans="1:13">
      <c r="A128" s="300">
        <v>119</v>
      </c>
      <c r="B128" s="276" t="s">
        <v>263</v>
      </c>
      <c r="C128" s="276">
        <v>59</v>
      </c>
      <c r="D128" s="278">
        <v>59.433333333333337</v>
      </c>
      <c r="E128" s="278">
        <v>58.216666666666676</v>
      </c>
      <c r="F128" s="278">
        <v>57.433333333333337</v>
      </c>
      <c r="G128" s="278">
        <v>56.216666666666676</v>
      </c>
      <c r="H128" s="278">
        <v>60.216666666666676</v>
      </c>
      <c r="I128" s="278">
        <v>61.433333333333344</v>
      </c>
      <c r="J128" s="278">
        <v>62.216666666666676</v>
      </c>
      <c r="K128" s="276">
        <v>60.65</v>
      </c>
      <c r="L128" s="276">
        <v>58.65</v>
      </c>
      <c r="M128" s="276">
        <v>12.02272</v>
      </c>
    </row>
    <row r="129" spans="1:13">
      <c r="A129" s="300">
        <v>120</v>
      </c>
      <c r="B129" s="276" t="s">
        <v>130</v>
      </c>
      <c r="C129" s="276">
        <v>333.1</v>
      </c>
      <c r="D129" s="278">
        <v>331.18333333333334</v>
      </c>
      <c r="E129" s="278">
        <v>328.16666666666669</v>
      </c>
      <c r="F129" s="278">
        <v>323.23333333333335</v>
      </c>
      <c r="G129" s="278">
        <v>320.2166666666667</v>
      </c>
      <c r="H129" s="278">
        <v>336.11666666666667</v>
      </c>
      <c r="I129" s="278">
        <v>339.13333333333333</v>
      </c>
      <c r="J129" s="278">
        <v>344.06666666666666</v>
      </c>
      <c r="K129" s="276">
        <v>334.2</v>
      </c>
      <c r="L129" s="276">
        <v>326.25</v>
      </c>
      <c r="M129" s="276">
        <v>62.971580000000003</v>
      </c>
    </row>
    <row r="130" spans="1:13">
      <c r="A130" s="300">
        <v>121</v>
      </c>
      <c r="B130" s="276" t="s">
        <v>264</v>
      </c>
      <c r="C130" s="276">
        <v>689.7</v>
      </c>
      <c r="D130" s="278">
        <v>696.91666666666663</v>
      </c>
      <c r="E130" s="278">
        <v>679.98333333333323</v>
      </c>
      <c r="F130" s="278">
        <v>670.26666666666665</v>
      </c>
      <c r="G130" s="278">
        <v>653.33333333333326</v>
      </c>
      <c r="H130" s="278">
        <v>706.63333333333321</v>
      </c>
      <c r="I130" s="278">
        <v>723.56666666666661</v>
      </c>
      <c r="J130" s="278">
        <v>733.28333333333319</v>
      </c>
      <c r="K130" s="276">
        <v>713.85</v>
      </c>
      <c r="L130" s="276">
        <v>687.2</v>
      </c>
      <c r="M130" s="276">
        <v>2.3899900000000001</v>
      </c>
    </row>
    <row r="131" spans="1:13">
      <c r="A131" s="300">
        <v>122</v>
      </c>
      <c r="B131" s="276" t="s">
        <v>131</v>
      </c>
      <c r="C131" s="276">
        <v>2335.6</v>
      </c>
      <c r="D131" s="278">
        <v>2313.6333333333332</v>
      </c>
      <c r="E131" s="278">
        <v>2285.1666666666665</v>
      </c>
      <c r="F131" s="278">
        <v>2234.7333333333331</v>
      </c>
      <c r="G131" s="278">
        <v>2206.2666666666664</v>
      </c>
      <c r="H131" s="278">
        <v>2364.0666666666666</v>
      </c>
      <c r="I131" s="278">
        <v>2392.5333333333338</v>
      </c>
      <c r="J131" s="278">
        <v>2442.9666666666667</v>
      </c>
      <c r="K131" s="276">
        <v>2342.1</v>
      </c>
      <c r="L131" s="276">
        <v>2263.1999999999998</v>
      </c>
      <c r="M131" s="276">
        <v>11.299659999999999</v>
      </c>
    </row>
    <row r="132" spans="1:13">
      <c r="A132" s="300">
        <v>123</v>
      </c>
      <c r="B132" s="276" t="s">
        <v>133</v>
      </c>
      <c r="C132" s="276">
        <v>1728.15</v>
      </c>
      <c r="D132" s="278">
        <v>1726.75</v>
      </c>
      <c r="E132" s="278">
        <v>1701.7</v>
      </c>
      <c r="F132" s="278">
        <v>1675.25</v>
      </c>
      <c r="G132" s="278">
        <v>1650.2</v>
      </c>
      <c r="H132" s="278">
        <v>1753.2</v>
      </c>
      <c r="I132" s="278">
        <v>1778.2500000000002</v>
      </c>
      <c r="J132" s="278">
        <v>1804.7</v>
      </c>
      <c r="K132" s="276">
        <v>1751.8</v>
      </c>
      <c r="L132" s="276">
        <v>1700.3</v>
      </c>
      <c r="M132" s="276">
        <v>52.102110000000003</v>
      </c>
    </row>
    <row r="133" spans="1:13">
      <c r="A133" s="300">
        <v>124</v>
      </c>
      <c r="B133" s="276" t="s">
        <v>134</v>
      </c>
      <c r="C133" s="276">
        <v>67.45</v>
      </c>
      <c r="D133" s="278">
        <v>67.716666666666669</v>
      </c>
      <c r="E133" s="278">
        <v>66.583333333333343</v>
      </c>
      <c r="F133" s="278">
        <v>65.716666666666669</v>
      </c>
      <c r="G133" s="278">
        <v>64.583333333333343</v>
      </c>
      <c r="H133" s="278">
        <v>68.583333333333343</v>
      </c>
      <c r="I133" s="278">
        <v>69.716666666666669</v>
      </c>
      <c r="J133" s="278">
        <v>70.583333333333343</v>
      </c>
      <c r="K133" s="276">
        <v>68.849999999999994</v>
      </c>
      <c r="L133" s="276">
        <v>66.849999999999994</v>
      </c>
      <c r="M133" s="276">
        <v>114.26562</v>
      </c>
    </row>
    <row r="134" spans="1:13">
      <c r="A134" s="300">
        <v>125</v>
      </c>
      <c r="B134" s="276" t="s">
        <v>358</v>
      </c>
      <c r="C134" s="276">
        <v>2273.75</v>
      </c>
      <c r="D134" s="278">
        <v>2281.1166666666668</v>
      </c>
      <c r="E134" s="278">
        <v>2243.6333333333337</v>
      </c>
      <c r="F134" s="278">
        <v>2213.5166666666669</v>
      </c>
      <c r="G134" s="278">
        <v>2176.0333333333338</v>
      </c>
      <c r="H134" s="278">
        <v>2311.2333333333336</v>
      </c>
      <c r="I134" s="278">
        <v>2348.7166666666672</v>
      </c>
      <c r="J134" s="278">
        <v>2378.8333333333335</v>
      </c>
      <c r="K134" s="276">
        <v>2318.6</v>
      </c>
      <c r="L134" s="276">
        <v>2251</v>
      </c>
      <c r="M134" s="276">
        <v>1.62622</v>
      </c>
    </row>
    <row r="135" spans="1:13">
      <c r="A135" s="300">
        <v>126</v>
      </c>
      <c r="B135" s="276" t="s">
        <v>135</v>
      </c>
      <c r="C135" s="276">
        <v>304.3</v>
      </c>
      <c r="D135" s="278">
        <v>303.33333333333331</v>
      </c>
      <c r="E135" s="278">
        <v>300.16666666666663</v>
      </c>
      <c r="F135" s="278">
        <v>296.0333333333333</v>
      </c>
      <c r="G135" s="278">
        <v>292.86666666666662</v>
      </c>
      <c r="H135" s="278">
        <v>307.46666666666664</v>
      </c>
      <c r="I135" s="278">
        <v>310.63333333333327</v>
      </c>
      <c r="J135" s="278">
        <v>314.76666666666665</v>
      </c>
      <c r="K135" s="276">
        <v>306.5</v>
      </c>
      <c r="L135" s="276">
        <v>299.2</v>
      </c>
      <c r="M135" s="276">
        <v>31.27656</v>
      </c>
    </row>
    <row r="136" spans="1:13">
      <c r="A136" s="300">
        <v>127</v>
      </c>
      <c r="B136" s="276" t="s">
        <v>136</v>
      </c>
      <c r="C136" s="276">
        <v>965.85</v>
      </c>
      <c r="D136" s="278">
        <v>967.61666666666667</v>
      </c>
      <c r="E136" s="278">
        <v>960.63333333333333</v>
      </c>
      <c r="F136" s="278">
        <v>955.41666666666663</v>
      </c>
      <c r="G136" s="278">
        <v>948.43333333333328</v>
      </c>
      <c r="H136" s="278">
        <v>972.83333333333337</v>
      </c>
      <c r="I136" s="278">
        <v>979.81666666666672</v>
      </c>
      <c r="J136" s="278">
        <v>985.03333333333342</v>
      </c>
      <c r="K136" s="276">
        <v>974.6</v>
      </c>
      <c r="L136" s="276">
        <v>962.4</v>
      </c>
      <c r="M136" s="276">
        <v>30.40456</v>
      </c>
    </row>
    <row r="137" spans="1:13">
      <c r="A137" s="300">
        <v>128</v>
      </c>
      <c r="B137" s="276" t="s">
        <v>266</v>
      </c>
      <c r="C137" s="276">
        <v>3279.55</v>
      </c>
      <c r="D137" s="278">
        <v>3256.5166666666664</v>
      </c>
      <c r="E137" s="278">
        <v>3223.0333333333328</v>
      </c>
      <c r="F137" s="278">
        <v>3166.5166666666664</v>
      </c>
      <c r="G137" s="278">
        <v>3133.0333333333328</v>
      </c>
      <c r="H137" s="278">
        <v>3313.0333333333328</v>
      </c>
      <c r="I137" s="278">
        <v>3346.5166666666664</v>
      </c>
      <c r="J137" s="278">
        <v>3403.0333333333328</v>
      </c>
      <c r="K137" s="276">
        <v>3290</v>
      </c>
      <c r="L137" s="276">
        <v>3200</v>
      </c>
      <c r="M137" s="276">
        <v>3.1338499999999998</v>
      </c>
    </row>
    <row r="138" spans="1:13">
      <c r="A138" s="300">
        <v>129</v>
      </c>
      <c r="B138" s="276" t="s">
        <v>265</v>
      </c>
      <c r="C138" s="276">
        <v>1720.2</v>
      </c>
      <c r="D138" s="278">
        <v>1709.8833333333332</v>
      </c>
      <c r="E138" s="278">
        <v>1691.4666666666665</v>
      </c>
      <c r="F138" s="278">
        <v>1662.7333333333333</v>
      </c>
      <c r="G138" s="278">
        <v>1644.3166666666666</v>
      </c>
      <c r="H138" s="278">
        <v>1738.6166666666663</v>
      </c>
      <c r="I138" s="278">
        <v>1757.0333333333333</v>
      </c>
      <c r="J138" s="278">
        <v>1785.7666666666662</v>
      </c>
      <c r="K138" s="276">
        <v>1728.3</v>
      </c>
      <c r="L138" s="276">
        <v>1681.15</v>
      </c>
      <c r="M138" s="276">
        <v>0.94225000000000003</v>
      </c>
    </row>
    <row r="139" spans="1:13">
      <c r="A139" s="300">
        <v>130</v>
      </c>
      <c r="B139" s="276" t="s">
        <v>137</v>
      </c>
      <c r="C139" s="276">
        <v>917.95</v>
      </c>
      <c r="D139" s="278">
        <v>916.86666666666679</v>
      </c>
      <c r="E139" s="278">
        <v>906.78333333333353</v>
      </c>
      <c r="F139" s="278">
        <v>895.61666666666679</v>
      </c>
      <c r="G139" s="278">
        <v>885.53333333333353</v>
      </c>
      <c r="H139" s="278">
        <v>928.03333333333353</v>
      </c>
      <c r="I139" s="278">
        <v>938.11666666666679</v>
      </c>
      <c r="J139" s="278">
        <v>949.28333333333353</v>
      </c>
      <c r="K139" s="276">
        <v>926.95</v>
      </c>
      <c r="L139" s="276">
        <v>905.7</v>
      </c>
      <c r="M139" s="276">
        <v>42.695839999999997</v>
      </c>
    </row>
    <row r="140" spans="1:13">
      <c r="A140" s="300">
        <v>131</v>
      </c>
      <c r="B140" s="276" t="s">
        <v>138</v>
      </c>
      <c r="C140" s="276">
        <v>616.35</v>
      </c>
      <c r="D140" s="278">
        <v>616.18333333333328</v>
      </c>
      <c r="E140" s="278">
        <v>610.36666666666656</v>
      </c>
      <c r="F140" s="278">
        <v>604.38333333333333</v>
      </c>
      <c r="G140" s="278">
        <v>598.56666666666661</v>
      </c>
      <c r="H140" s="278">
        <v>622.16666666666652</v>
      </c>
      <c r="I140" s="278">
        <v>627.98333333333335</v>
      </c>
      <c r="J140" s="278">
        <v>633.96666666666647</v>
      </c>
      <c r="K140" s="276">
        <v>622</v>
      </c>
      <c r="L140" s="276">
        <v>610.20000000000005</v>
      </c>
      <c r="M140" s="276">
        <v>38.198079999999997</v>
      </c>
    </row>
    <row r="141" spans="1:13">
      <c r="A141" s="300">
        <v>132</v>
      </c>
      <c r="B141" s="276" t="s">
        <v>139</v>
      </c>
      <c r="C141" s="276">
        <v>135.55000000000001</v>
      </c>
      <c r="D141" s="278">
        <v>134.43333333333334</v>
      </c>
      <c r="E141" s="278">
        <v>132.41666666666669</v>
      </c>
      <c r="F141" s="278">
        <v>129.28333333333336</v>
      </c>
      <c r="G141" s="278">
        <v>127.26666666666671</v>
      </c>
      <c r="H141" s="278">
        <v>137.56666666666666</v>
      </c>
      <c r="I141" s="278">
        <v>139.58333333333331</v>
      </c>
      <c r="J141" s="278">
        <v>142.71666666666664</v>
      </c>
      <c r="K141" s="276">
        <v>136.44999999999999</v>
      </c>
      <c r="L141" s="276">
        <v>131.30000000000001</v>
      </c>
      <c r="M141" s="276">
        <v>144.40364</v>
      </c>
    </row>
    <row r="142" spans="1:13">
      <c r="A142" s="300">
        <v>133</v>
      </c>
      <c r="B142" s="276" t="s">
        <v>140</v>
      </c>
      <c r="C142" s="276">
        <v>159.80000000000001</v>
      </c>
      <c r="D142" s="278">
        <v>160.83333333333334</v>
      </c>
      <c r="E142" s="278">
        <v>157.11666666666667</v>
      </c>
      <c r="F142" s="278">
        <v>154.43333333333334</v>
      </c>
      <c r="G142" s="278">
        <v>150.71666666666667</v>
      </c>
      <c r="H142" s="278">
        <v>163.51666666666668</v>
      </c>
      <c r="I142" s="278">
        <v>167.23333333333332</v>
      </c>
      <c r="J142" s="278">
        <v>169.91666666666669</v>
      </c>
      <c r="K142" s="276">
        <v>164.55</v>
      </c>
      <c r="L142" s="276">
        <v>158.15</v>
      </c>
      <c r="M142" s="276">
        <v>83.087260000000001</v>
      </c>
    </row>
    <row r="143" spans="1:13">
      <c r="A143" s="300">
        <v>134</v>
      </c>
      <c r="B143" s="276" t="s">
        <v>141</v>
      </c>
      <c r="C143" s="276">
        <v>380.45</v>
      </c>
      <c r="D143" s="278">
        <v>382.5</v>
      </c>
      <c r="E143" s="278">
        <v>375.25</v>
      </c>
      <c r="F143" s="278">
        <v>370.05</v>
      </c>
      <c r="G143" s="278">
        <v>362.8</v>
      </c>
      <c r="H143" s="278">
        <v>387.7</v>
      </c>
      <c r="I143" s="278">
        <v>394.95</v>
      </c>
      <c r="J143" s="278">
        <v>400.15</v>
      </c>
      <c r="K143" s="276">
        <v>389.75</v>
      </c>
      <c r="L143" s="276">
        <v>377.3</v>
      </c>
      <c r="M143" s="276">
        <v>40.083660000000002</v>
      </c>
    </row>
    <row r="144" spans="1:13">
      <c r="A144" s="300">
        <v>135</v>
      </c>
      <c r="B144" s="276" t="s">
        <v>142</v>
      </c>
      <c r="C144" s="276">
        <v>6872.15</v>
      </c>
      <c r="D144" s="278">
        <v>6906.583333333333</v>
      </c>
      <c r="E144" s="278">
        <v>6780.5666666666657</v>
      </c>
      <c r="F144" s="278">
        <v>6688.9833333333327</v>
      </c>
      <c r="G144" s="278">
        <v>6562.9666666666653</v>
      </c>
      <c r="H144" s="278">
        <v>6998.1666666666661</v>
      </c>
      <c r="I144" s="278">
        <v>7124.1833333333343</v>
      </c>
      <c r="J144" s="278">
        <v>7215.7666666666664</v>
      </c>
      <c r="K144" s="276">
        <v>7032.6</v>
      </c>
      <c r="L144" s="276">
        <v>6815</v>
      </c>
      <c r="M144" s="276">
        <v>14.795400000000001</v>
      </c>
    </row>
    <row r="145" spans="1:13">
      <c r="A145" s="300">
        <v>136</v>
      </c>
      <c r="B145" s="276" t="s">
        <v>143</v>
      </c>
      <c r="C145" s="276">
        <v>555.79999999999995</v>
      </c>
      <c r="D145" s="278">
        <v>554.66666666666663</v>
      </c>
      <c r="E145" s="278">
        <v>545.98333333333323</v>
      </c>
      <c r="F145" s="278">
        <v>536.16666666666663</v>
      </c>
      <c r="G145" s="278">
        <v>527.48333333333323</v>
      </c>
      <c r="H145" s="278">
        <v>564.48333333333323</v>
      </c>
      <c r="I145" s="278">
        <v>573.16666666666663</v>
      </c>
      <c r="J145" s="278">
        <v>582.98333333333323</v>
      </c>
      <c r="K145" s="276">
        <v>563.35</v>
      </c>
      <c r="L145" s="276">
        <v>544.85</v>
      </c>
      <c r="M145" s="276">
        <v>33.117150000000002</v>
      </c>
    </row>
    <row r="146" spans="1:13">
      <c r="A146" s="300">
        <v>137</v>
      </c>
      <c r="B146" s="276" t="s">
        <v>144</v>
      </c>
      <c r="C146" s="276">
        <v>619.20000000000005</v>
      </c>
      <c r="D146" s="278">
        <v>621.5333333333333</v>
      </c>
      <c r="E146" s="278">
        <v>612.76666666666665</v>
      </c>
      <c r="F146" s="278">
        <v>606.33333333333337</v>
      </c>
      <c r="G146" s="278">
        <v>597.56666666666672</v>
      </c>
      <c r="H146" s="278">
        <v>627.96666666666658</v>
      </c>
      <c r="I146" s="278">
        <v>636.73333333333323</v>
      </c>
      <c r="J146" s="278">
        <v>643.16666666666652</v>
      </c>
      <c r="K146" s="276">
        <v>630.29999999999995</v>
      </c>
      <c r="L146" s="276">
        <v>615.1</v>
      </c>
      <c r="M146" s="276">
        <v>10.355409999999999</v>
      </c>
    </row>
    <row r="147" spans="1:13">
      <c r="A147" s="300">
        <v>138</v>
      </c>
      <c r="B147" s="276" t="s">
        <v>145</v>
      </c>
      <c r="C147" s="276">
        <v>845.45</v>
      </c>
      <c r="D147" s="278">
        <v>846.15</v>
      </c>
      <c r="E147" s="278">
        <v>838</v>
      </c>
      <c r="F147" s="278">
        <v>830.55000000000007</v>
      </c>
      <c r="G147" s="278">
        <v>822.40000000000009</v>
      </c>
      <c r="H147" s="278">
        <v>853.59999999999991</v>
      </c>
      <c r="I147" s="278">
        <v>861.74999999999977</v>
      </c>
      <c r="J147" s="278">
        <v>869.19999999999982</v>
      </c>
      <c r="K147" s="276">
        <v>854.3</v>
      </c>
      <c r="L147" s="276">
        <v>838.7</v>
      </c>
      <c r="M147" s="276">
        <v>8.4700900000000008</v>
      </c>
    </row>
    <row r="148" spans="1:13">
      <c r="A148" s="300">
        <v>139</v>
      </c>
      <c r="B148" s="276" t="s">
        <v>146</v>
      </c>
      <c r="C148" s="276">
        <v>1370.6</v>
      </c>
      <c r="D148" s="278">
        <v>1375.3333333333333</v>
      </c>
      <c r="E148" s="278">
        <v>1350.6666666666665</v>
      </c>
      <c r="F148" s="278">
        <v>1330.7333333333333</v>
      </c>
      <c r="G148" s="278">
        <v>1306.0666666666666</v>
      </c>
      <c r="H148" s="278">
        <v>1395.2666666666664</v>
      </c>
      <c r="I148" s="278">
        <v>1419.9333333333329</v>
      </c>
      <c r="J148" s="278">
        <v>1439.8666666666663</v>
      </c>
      <c r="K148" s="276">
        <v>1400</v>
      </c>
      <c r="L148" s="276">
        <v>1355.4</v>
      </c>
      <c r="M148" s="276">
        <v>12.836309999999999</v>
      </c>
    </row>
    <row r="149" spans="1:13">
      <c r="A149" s="300">
        <v>140</v>
      </c>
      <c r="B149" s="276" t="s">
        <v>147</v>
      </c>
      <c r="C149" s="276">
        <v>123.05</v>
      </c>
      <c r="D149" s="278">
        <v>121.43333333333332</v>
      </c>
      <c r="E149" s="278">
        <v>119.21666666666664</v>
      </c>
      <c r="F149" s="278">
        <v>115.38333333333331</v>
      </c>
      <c r="G149" s="278">
        <v>113.16666666666663</v>
      </c>
      <c r="H149" s="278">
        <v>125.26666666666665</v>
      </c>
      <c r="I149" s="278">
        <v>127.48333333333332</v>
      </c>
      <c r="J149" s="278">
        <v>131.31666666666666</v>
      </c>
      <c r="K149" s="276">
        <v>123.65</v>
      </c>
      <c r="L149" s="276">
        <v>117.6</v>
      </c>
      <c r="M149" s="276">
        <v>207.68929</v>
      </c>
    </row>
    <row r="150" spans="1:13">
      <c r="A150" s="300">
        <v>141</v>
      </c>
      <c r="B150" s="276" t="s">
        <v>268</v>
      </c>
      <c r="C150" s="276">
        <v>1336.2</v>
      </c>
      <c r="D150" s="278">
        <v>1343.6833333333332</v>
      </c>
      <c r="E150" s="278">
        <v>1323.3666666666663</v>
      </c>
      <c r="F150" s="278">
        <v>1310.5333333333331</v>
      </c>
      <c r="G150" s="278">
        <v>1290.2166666666662</v>
      </c>
      <c r="H150" s="278">
        <v>1356.5166666666664</v>
      </c>
      <c r="I150" s="278">
        <v>1376.8333333333335</v>
      </c>
      <c r="J150" s="278">
        <v>1389.6666666666665</v>
      </c>
      <c r="K150" s="276">
        <v>1364</v>
      </c>
      <c r="L150" s="276">
        <v>1330.85</v>
      </c>
      <c r="M150" s="276">
        <v>1.7592399999999999</v>
      </c>
    </row>
    <row r="151" spans="1:13">
      <c r="A151" s="300">
        <v>142</v>
      </c>
      <c r="B151" s="276" t="s">
        <v>148</v>
      </c>
      <c r="C151" s="276">
        <v>69841.05</v>
      </c>
      <c r="D151" s="278">
        <v>69610.78333333334</v>
      </c>
      <c r="E151" s="278">
        <v>68895.866666666683</v>
      </c>
      <c r="F151" s="278">
        <v>67950.683333333349</v>
      </c>
      <c r="G151" s="278">
        <v>67235.766666666692</v>
      </c>
      <c r="H151" s="278">
        <v>70555.966666666674</v>
      </c>
      <c r="I151" s="278">
        <v>71270.883333333331</v>
      </c>
      <c r="J151" s="278">
        <v>72216.066666666666</v>
      </c>
      <c r="K151" s="276">
        <v>70325.7</v>
      </c>
      <c r="L151" s="276">
        <v>68665.600000000006</v>
      </c>
      <c r="M151" s="276">
        <v>0.36658000000000002</v>
      </c>
    </row>
    <row r="152" spans="1:13">
      <c r="A152" s="300">
        <v>143</v>
      </c>
      <c r="B152" s="276" t="s">
        <v>267</v>
      </c>
      <c r="C152" s="276">
        <v>27.55</v>
      </c>
      <c r="D152" s="278">
        <v>27.516666666666666</v>
      </c>
      <c r="E152" s="278">
        <v>27.333333333333332</v>
      </c>
      <c r="F152" s="278">
        <v>27.116666666666667</v>
      </c>
      <c r="G152" s="278">
        <v>26.933333333333334</v>
      </c>
      <c r="H152" s="278">
        <v>27.733333333333331</v>
      </c>
      <c r="I152" s="278">
        <v>27.916666666666668</v>
      </c>
      <c r="J152" s="278">
        <v>28.133333333333329</v>
      </c>
      <c r="K152" s="276">
        <v>27.7</v>
      </c>
      <c r="L152" s="276">
        <v>27.3</v>
      </c>
      <c r="M152" s="276">
        <v>4.9279299999999999</v>
      </c>
    </row>
    <row r="153" spans="1:13">
      <c r="A153" s="300">
        <v>144</v>
      </c>
      <c r="B153" s="276" t="s">
        <v>149</v>
      </c>
      <c r="C153" s="276">
        <v>1278.05</v>
      </c>
      <c r="D153" s="278">
        <v>1277.6833333333334</v>
      </c>
      <c r="E153" s="278">
        <v>1257.3666666666668</v>
      </c>
      <c r="F153" s="278">
        <v>1236.6833333333334</v>
      </c>
      <c r="G153" s="278">
        <v>1216.3666666666668</v>
      </c>
      <c r="H153" s="278">
        <v>1298.3666666666668</v>
      </c>
      <c r="I153" s="278">
        <v>1318.6833333333334</v>
      </c>
      <c r="J153" s="278">
        <v>1339.3666666666668</v>
      </c>
      <c r="K153" s="276">
        <v>1298</v>
      </c>
      <c r="L153" s="276">
        <v>1257</v>
      </c>
      <c r="M153" s="276">
        <v>25.40288</v>
      </c>
    </row>
    <row r="154" spans="1:13">
      <c r="A154" s="300">
        <v>145</v>
      </c>
      <c r="B154" s="276" t="s">
        <v>3161</v>
      </c>
      <c r="C154" s="276">
        <v>289.64999999999998</v>
      </c>
      <c r="D154" s="278">
        <v>288.71666666666664</v>
      </c>
      <c r="E154" s="278">
        <v>283.93333333333328</v>
      </c>
      <c r="F154" s="278">
        <v>278.21666666666664</v>
      </c>
      <c r="G154" s="278">
        <v>273.43333333333328</v>
      </c>
      <c r="H154" s="278">
        <v>294.43333333333328</v>
      </c>
      <c r="I154" s="278">
        <v>299.2166666666667</v>
      </c>
      <c r="J154" s="278">
        <v>304.93333333333328</v>
      </c>
      <c r="K154" s="276">
        <v>293.5</v>
      </c>
      <c r="L154" s="276">
        <v>283</v>
      </c>
      <c r="M154" s="276">
        <v>14.28009</v>
      </c>
    </row>
    <row r="155" spans="1:13">
      <c r="A155" s="300">
        <v>146</v>
      </c>
      <c r="B155" s="276" t="s">
        <v>269</v>
      </c>
      <c r="C155" s="276">
        <v>923.5</v>
      </c>
      <c r="D155" s="278">
        <v>928.16666666666663</v>
      </c>
      <c r="E155" s="278">
        <v>910.33333333333326</v>
      </c>
      <c r="F155" s="278">
        <v>897.16666666666663</v>
      </c>
      <c r="G155" s="278">
        <v>879.33333333333326</v>
      </c>
      <c r="H155" s="278">
        <v>941.33333333333326</v>
      </c>
      <c r="I155" s="278">
        <v>959.16666666666652</v>
      </c>
      <c r="J155" s="278">
        <v>972.33333333333326</v>
      </c>
      <c r="K155" s="276">
        <v>946</v>
      </c>
      <c r="L155" s="276">
        <v>915</v>
      </c>
      <c r="M155" s="276">
        <v>4.0957699999999999</v>
      </c>
    </row>
    <row r="156" spans="1:13">
      <c r="A156" s="300">
        <v>147</v>
      </c>
      <c r="B156" s="276" t="s">
        <v>150</v>
      </c>
      <c r="C156" s="276">
        <v>33.200000000000003</v>
      </c>
      <c r="D156" s="278">
        <v>32.933333333333337</v>
      </c>
      <c r="E156" s="278">
        <v>32.516666666666673</v>
      </c>
      <c r="F156" s="278">
        <v>31.833333333333336</v>
      </c>
      <c r="G156" s="278">
        <v>31.416666666666671</v>
      </c>
      <c r="H156" s="278">
        <v>33.616666666666674</v>
      </c>
      <c r="I156" s="278">
        <v>34.033333333333331</v>
      </c>
      <c r="J156" s="278">
        <v>34.716666666666676</v>
      </c>
      <c r="K156" s="276">
        <v>33.35</v>
      </c>
      <c r="L156" s="276">
        <v>32.25</v>
      </c>
      <c r="M156" s="276">
        <v>70.397949999999994</v>
      </c>
    </row>
    <row r="157" spans="1:13">
      <c r="A157" s="300">
        <v>148</v>
      </c>
      <c r="B157" s="276" t="s">
        <v>261</v>
      </c>
      <c r="C157" s="276">
        <v>3632.3</v>
      </c>
      <c r="D157" s="278">
        <v>3611.4333333333329</v>
      </c>
      <c r="E157" s="278">
        <v>3570.8666666666659</v>
      </c>
      <c r="F157" s="278">
        <v>3509.4333333333329</v>
      </c>
      <c r="G157" s="278">
        <v>3468.8666666666659</v>
      </c>
      <c r="H157" s="278">
        <v>3672.8666666666659</v>
      </c>
      <c r="I157" s="278">
        <v>3713.4333333333325</v>
      </c>
      <c r="J157" s="278">
        <v>3774.8666666666659</v>
      </c>
      <c r="K157" s="276">
        <v>3652</v>
      </c>
      <c r="L157" s="276">
        <v>3550</v>
      </c>
      <c r="M157" s="276">
        <v>3.1663899999999998</v>
      </c>
    </row>
    <row r="158" spans="1:13">
      <c r="A158" s="300">
        <v>149</v>
      </c>
      <c r="B158" s="276" t="s">
        <v>153</v>
      </c>
      <c r="C158" s="276">
        <v>17332</v>
      </c>
      <c r="D158" s="278">
        <v>17234.666666666668</v>
      </c>
      <c r="E158" s="278">
        <v>17099.333333333336</v>
      </c>
      <c r="F158" s="278">
        <v>16866.666666666668</v>
      </c>
      <c r="G158" s="278">
        <v>16731.333333333336</v>
      </c>
      <c r="H158" s="278">
        <v>17467.333333333336</v>
      </c>
      <c r="I158" s="278">
        <v>17602.666666666672</v>
      </c>
      <c r="J158" s="278">
        <v>17835.333333333336</v>
      </c>
      <c r="K158" s="276">
        <v>17370</v>
      </c>
      <c r="L158" s="276">
        <v>17002</v>
      </c>
      <c r="M158" s="276">
        <v>1.11432</v>
      </c>
    </row>
    <row r="159" spans="1:13">
      <c r="A159" s="300">
        <v>150</v>
      </c>
      <c r="B159" s="276" t="s">
        <v>270</v>
      </c>
      <c r="C159" s="276">
        <v>21.15</v>
      </c>
      <c r="D159" s="278">
        <v>21.366666666666664</v>
      </c>
      <c r="E159" s="278">
        <v>20.833333333333329</v>
      </c>
      <c r="F159" s="278">
        <v>20.516666666666666</v>
      </c>
      <c r="G159" s="278">
        <v>19.983333333333331</v>
      </c>
      <c r="H159" s="278">
        <v>21.683333333333326</v>
      </c>
      <c r="I159" s="278">
        <v>22.216666666666665</v>
      </c>
      <c r="J159" s="278">
        <v>22.533333333333324</v>
      </c>
      <c r="K159" s="276">
        <v>21.9</v>
      </c>
      <c r="L159" s="276">
        <v>21.05</v>
      </c>
      <c r="M159" s="276">
        <v>33.162080000000003</v>
      </c>
    </row>
    <row r="160" spans="1:13">
      <c r="A160" s="300">
        <v>151</v>
      </c>
      <c r="B160" s="276" t="s">
        <v>155</v>
      </c>
      <c r="C160" s="276">
        <v>93.3</v>
      </c>
      <c r="D160" s="278">
        <v>92.316666666666663</v>
      </c>
      <c r="E160" s="278">
        <v>91.083333333333329</v>
      </c>
      <c r="F160" s="278">
        <v>88.86666666666666</v>
      </c>
      <c r="G160" s="278">
        <v>87.633333333333326</v>
      </c>
      <c r="H160" s="278">
        <v>94.533333333333331</v>
      </c>
      <c r="I160" s="278">
        <v>95.76666666666668</v>
      </c>
      <c r="J160" s="278">
        <v>97.983333333333334</v>
      </c>
      <c r="K160" s="276">
        <v>93.55</v>
      </c>
      <c r="L160" s="276">
        <v>90.1</v>
      </c>
      <c r="M160" s="276">
        <v>106.55110000000001</v>
      </c>
    </row>
    <row r="161" spans="1:13">
      <c r="A161" s="300">
        <v>152</v>
      </c>
      <c r="B161" s="276" t="s">
        <v>156</v>
      </c>
      <c r="C161" s="276">
        <v>89.45</v>
      </c>
      <c r="D161" s="278">
        <v>89</v>
      </c>
      <c r="E161" s="278">
        <v>88.15</v>
      </c>
      <c r="F161" s="278">
        <v>86.850000000000009</v>
      </c>
      <c r="G161" s="278">
        <v>86.000000000000014</v>
      </c>
      <c r="H161" s="278">
        <v>90.3</v>
      </c>
      <c r="I161" s="278">
        <v>91.149999999999991</v>
      </c>
      <c r="J161" s="278">
        <v>92.449999999999989</v>
      </c>
      <c r="K161" s="276">
        <v>89.85</v>
      </c>
      <c r="L161" s="276">
        <v>87.7</v>
      </c>
      <c r="M161" s="276">
        <v>427.036</v>
      </c>
    </row>
    <row r="162" spans="1:13">
      <c r="A162" s="300">
        <v>153</v>
      </c>
      <c r="B162" s="276" t="s">
        <v>271</v>
      </c>
      <c r="C162" s="276">
        <v>436.8</v>
      </c>
      <c r="D162" s="278">
        <v>436.85000000000008</v>
      </c>
      <c r="E162" s="278">
        <v>429.35000000000014</v>
      </c>
      <c r="F162" s="278">
        <v>421.90000000000003</v>
      </c>
      <c r="G162" s="278">
        <v>414.40000000000009</v>
      </c>
      <c r="H162" s="278">
        <v>444.30000000000018</v>
      </c>
      <c r="I162" s="278">
        <v>451.80000000000007</v>
      </c>
      <c r="J162" s="278">
        <v>459.25000000000023</v>
      </c>
      <c r="K162" s="276">
        <v>444.35</v>
      </c>
      <c r="L162" s="276">
        <v>429.4</v>
      </c>
      <c r="M162" s="276">
        <v>3.4983499999999998</v>
      </c>
    </row>
    <row r="163" spans="1:13">
      <c r="A163" s="300">
        <v>154</v>
      </c>
      <c r="B163" s="276" t="s">
        <v>272</v>
      </c>
      <c r="C163" s="276">
        <v>3097.7</v>
      </c>
      <c r="D163" s="278">
        <v>3104.8166666666671</v>
      </c>
      <c r="E163" s="278">
        <v>3067.8833333333341</v>
      </c>
      <c r="F163" s="278">
        <v>3038.0666666666671</v>
      </c>
      <c r="G163" s="278">
        <v>3001.1333333333341</v>
      </c>
      <c r="H163" s="278">
        <v>3134.6333333333341</v>
      </c>
      <c r="I163" s="278">
        <v>3171.5666666666675</v>
      </c>
      <c r="J163" s="278">
        <v>3201.3833333333341</v>
      </c>
      <c r="K163" s="276">
        <v>3141.75</v>
      </c>
      <c r="L163" s="276">
        <v>3075</v>
      </c>
      <c r="M163" s="276">
        <v>0.29413</v>
      </c>
    </row>
    <row r="164" spans="1:13">
      <c r="A164" s="300">
        <v>155</v>
      </c>
      <c r="B164" s="276" t="s">
        <v>157</v>
      </c>
      <c r="C164" s="276">
        <v>86.9</v>
      </c>
      <c r="D164" s="278">
        <v>86.966666666666654</v>
      </c>
      <c r="E164" s="278">
        <v>85.933333333333309</v>
      </c>
      <c r="F164" s="278">
        <v>84.966666666666654</v>
      </c>
      <c r="G164" s="278">
        <v>83.933333333333309</v>
      </c>
      <c r="H164" s="278">
        <v>87.933333333333309</v>
      </c>
      <c r="I164" s="278">
        <v>88.96666666666664</v>
      </c>
      <c r="J164" s="278">
        <v>89.933333333333309</v>
      </c>
      <c r="K164" s="276">
        <v>88</v>
      </c>
      <c r="L164" s="276">
        <v>86</v>
      </c>
      <c r="M164" s="276">
        <v>6.0629</v>
      </c>
    </row>
    <row r="165" spans="1:13">
      <c r="A165" s="300">
        <v>156</v>
      </c>
      <c r="B165" s="276" t="s">
        <v>158</v>
      </c>
      <c r="C165" s="276">
        <v>68.45</v>
      </c>
      <c r="D165" s="278">
        <v>68.300000000000011</v>
      </c>
      <c r="E165" s="278">
        <v>67.950000000000017</v>
      </c>
      <c r="F165" s="278">
        <v>67.45</v>
      </c>
      <c r="G165" s="278">
        <v>67.100000000000009</v>
      </c>
      <c r="H165" s="278">
        <v>68.800000000000026</v>
      </c>
      <c r="I165" s="278">
        <v>69.15000000000002</v>
      </c>
      <c r="J165" s="278">
        <v>69.650000000000034</v>
      </c>
      <c r="K165" s="276">
        <v>68.650000000000006</v>
      </c>
      <c r="L165" s="276">
        <v>67.8</v>
      </c>
      <c r="M165" s="276">
        <v>84.73527</v>
      </c>
    </row>
    <row r="166" spans="1:13">
      <c r="A166" s="300">
        <v>157</v>
      </c>
      <c r="B166" s="276" t="s">
        <v>159</v>
      </c>
      <c r="C166" s="276">
        <v>21943.1</v>
      </c>
      <c r="D166" s="278">
        <v>21821.116666666665</v>
      </c>
      <c r="E166" s="278">
        <v>21551.133333333331</v>
      </c>
      <c r="F166" s="278">
        <v>21159.166666666668</v>
      </c>
      <c r="G166" s="278">
        <v>20889.183333333334</v>
      </c>
      <c r="H166" s="278">
        <v>22213.083333333328</v>
      </c>
      <c r="I166" s="278">
        <v>22483.066666666658</v>
      </c>
      <c r="J166" s="278">
        <v>22875.033333333326</v>
      </c>
      <c r="K166" s="276">
        <v>22091.1</v>
      </c>
      <c r="L166" s="276">
        <v>21429.15</v>
      </c>
      <c r="M166" s="276">
        <v>0.60270000000000001</v>
      </c>
    </row>
    <row r="167" spans="1:13">
      <c r="A167" s="300">
        <v>158</v>
      </c>
      <c r="B167" s="276" t="s">
        <v>160</v>
      </c>
      <c r="C167" s="276">
        <v>1382.45</v>
      </c>
      <c r="D167" s="278">
        <v>1368.3333333333333</v>
      </c>
      <c r="E167" s="278">
        <v>1348.6666666666665</v>
      </c>
      <c r="F167" s="278">
        <v>1314.8833333333332</v>
      </c>
      <c r="G167" s="278">
        <v>1295.2166666666665</v>
      </c>
      <c r="H167" s="278">
        <v>1402.1166666666666</v>
      </c>
      <c r="I167" s="278">
        <v>1421.7833333333331</v>
      </c>
      <c r="J167" s="278">
        <v>1455.5666666666666</v>
      </c>
      <c r="K167" s="276">
        <v>1388</v>
      </c>
      <c r="L167" s="276">
        <v>1334.55</v>
      </c>
      <c r="M167" s="276">
        <v>11.16835</v>
      </c>
    </row>
    <row r="168" spans="1:13">
      <c r="A168" s="300">
        <v>159</v>
      </c>
      <c r="B168" s="276" t="s">
        <v>161</v>
      </c>
      <c r="C168" s="276">
        <v>238.15</v>
      </c>
      <c r="D168" s="278">
        <v>236.21666666666667</v>
      </c>
      <c r="E168" s="278">
        <v>231.53333333333333</v>
      </c>
      <c r="F168" s="278">
        <v>224.91666666666666</v>
      </c>
      <c r="G168" s="278">
        <v>220.23333333333332</v>
      </c>
      <c r="H168" s="278">
        <v>242.83333333333334</v>
      </c>
      <c r="I168" s="278">
        <v>247.51666666666668</v>
      </c>
      <c r="J168" s="278">
        <v>254.13333333333335</v>
      </c>
      <c r="K168" s="276">
        <v>240.9</v>
      </c>
      <c r="L168" s="276">
        <v>229.6</v>
      </c>
      <c r="M168" s="276">
        <v>79.040629999999993</v>
      </c>
    </row>
    <row r="169" spans="1:13">
      <c r="A169" s="300">
        <v>160</v>
      </c>
      <c r="B169" s="276" t="s">
        <v>162</v>
      </c>
      <c r="C169" s="276">
        <v>98.5</v>
      </c>
      <c r="D169" s="278">
        <v>97.75</v>
      </c>
      <c r="E169" s="278">
        <v>96.4</v>
      </c>
      <c r="F169" s="278">
        <v>94.300000000000011</v>
      </c>
      <c r="G169" s="278">
        <v>92.950000000000017</v>
      </c>
      <c r="H169" s="278">
        <v>99.85</v>
      </c>
      <c r="I169" s="278">
        <v>101.19999999999999</v>
      </c>
      <c r="J169" s="278">
        <v>103.29999999999998</v>
      </c>
      <c r="K169" s="276">
        <v>99.1</v>
      </c>
      <c r="L169" s="276">
        <v>95.65</v>
      </c>
      <c r="M169" s="276">
        <v>79.768079999999998</v>
      </c>
    </row>
    <row r="170" spans="1:13">
      <c r="A170" s="300">
        <v>161</v>
      </c>
      <c r="B170" s="276" t="s">
        <v>275</v>
      </c>
      <c r="C170" s="276">
        <v>4923.25</v>
      </c>
      <c r="D170" s="278">
        <v>4920.083333333333</v>
      </c>
      <c r="E170" s="278">
        <v>4890.1666666666661</v>
      </c>
      <c r="F170" s="278">
        <v>4857.083333333333</v>
      </c>
      <c r="G170" s="278">
        <v>4827.1666666666661</v>
      </c>
      <c r="H170" s="278">
        <v>4953.1666666666661</v>
      </c>
      <c r="I170" s="278">
        <v>4983.0833333333321</v>
      </c>
      <c r="J170" s="278">
        <v>5016.1666666666661</v>
      </c>
      <c r="K170" s="276">
        <v>4950</v>
      </c>
      <c r="L170" s="276">
        <v>4887</v>
      </c>
      <c r="M170" s="276">
        <v>0.31673000000000001</v>
      </c>
    </row>
    <row r="171" spans="1:13">
      <c r="A171" s="300">
        <v>162</v>
      </c>
      <c r="B171" s="276" t="s">
        <v>277</v>
      </c>
      <c r="C171" s="276">
        <v>10240.450000000001</v>
      </c>
      <c r="D171" s="278">
        <v>10275.916666666666</v>
      </c>
      <c r="E171" s="278">
        <v>10187.833333333332</v>
      </c>
      <c r="F171" s="278">
        <v>10135.216666666665</v>
      </c>
      <c r="G171" s="278">
        <v>10047.133333333331</v>
      </c>
      <c r="H171" s="278">
        <v>10328.533333333333</v>
      </c>
      <c r="I171" s="278">
        <v>10416.616666666665</v>
      </c>
      <c r="J171" s="278">
        <v>10469.233333333334</v>
      </c>
      <c r="K171" s="276">
        <v>10364</v>
      </c>
      <c r="L171" s="276">
        <v>10223.299999999999</v>
      </c>
      <c r="M171" s="276">
        <v>1.6559999999999998E-2</v>
      </c>
    </row>
    <row r="172" spans="1:13">
      <c r="A172" s="300">
        <v>163</v>
      </c>
      <c r="B172" s="276" t="s">
        <v>163</v>
      </c>
      <c r="C172" s="276">
        <v>1595.25</v>
      </c>
      <c r="D172" s="278">
        <v>1595.9666666666665</v>
      </c>
      <c r="E172" s="278">
        <v>1585.9333333333329</v>
      </c>
      <c r="F172" s="278">
        <v>1576.6166666666666</v>
      </c>
      <c r="G172" s="278">
        <v>1566.583333333333</v>
      </c>
      <c r="H172" s="278">
        <v>1605.2833333333328</v>
      </c>
      <c r="I172" s="278">
        <v>1615.3166666666662</v>
      </c>
      <c r="J172" s="278">
        <v>1624.6333333333328</v>
      </c>
      <c r="K172" s="276">
        <v>1606</v>
      </c>
      <c r="L172" s="276">
        <v>1586.65</v>
      </c>
      <c r="M172" s="276">
        <v>6.7993199999999998</v>
      </c>
    </row>
    <row r="173" spans="1:13">
      <c r="A173" s="300">
        <v>164</v>
      </c>
      <c r="B173" s="276" t="s">
        <v>273</v>
      </c>
      <c r="C173" s="276">
        <v>2323.9499999999998</v>
      </c>
      <c r="D173" s="278">
        <v>2334.1666666666665</v>
      </c>
      <c r="E173" s="278">
        <v>2308.2833333333328</v>
      </c>
      <c r="F173" s="278">
        <v>2292.6166666666663</v>
      </c>
      <c r="G173" s="278">
        <v>2266.7333333333327</v>
      </c>
      <c r="H173" s="278">
        <v>2349.833333333333</v>
      </c>
      <c r="I173" s="278">
        <v>2375.7166666666672</v>
      </c>
      <c r="J173" s="278">
        <v>2391.3833333333332</v>
      </c>
      <c r="K173" s="276">
        <v>2360.0500000000002</v>
      </c>
      <c r="L173" s="276">
        <v>2318.5</v>
      </c>
      <c r="M173" s="276">
        <v>2.8253300000000001</v>
      </c>
    </row>
    <row r="174" spans="1:13">
      <c r="A174" s="300">
        <v>165</v>
      </c>
      <c r="B174" s="276" t="s">
        <v>164</v>
      </c>
      <c r="C174" s="276">
        <v>28.6</v>
      </c>
      <c r="D174" s="278">
        <v>28.45</v>
      </c>
      <c r="E174" s="278">
        <v>28</v>
      </c>
      <c r="F174" s="278">
        <v>27.400000000000002</v>
      </c>
      <c r="G174" s="278">
        <v>26.950000000000003</v>
      </c>
      <c r="H174" s="278">
        <v>29.049999999999997</v>
      </c>
      <c r="I174" s="278">
        <v>29.499999999999993</v>
      </c>
      <c r="J174" s="278">
        <v>30.099999999999994</v>
      </c>
      <c r="K174" s="276">
        <v>28.9</v>
      </c>
      <c r="L174" s="276">
        <v>27.85</v>
      </c>
      <c r="M174" s="276">
        <v>481.74135999999999</v>
      </c>
    </row>
    <row r="175" spans="1:13">
      <c r="A175" s="300">
        <v>166</v>
      </c>
      <c r="B175" s="276" t="s">
        <v>274</v>
      </c>
      <c r="C175" s="276">
        <v>372.3</v>
      </c>
      <c r="D175" s="278">
        <v>371.15000000000003</v>
      </c>
      <c r="E175" s="278">
        <v>368.20000000000005</v>
      </c>
      <c r="F175" s="278">
        <v>364.1</v>
      </c>
      <c r="G175" s="278">
        <v>361.15000000000003</v>
      </c>
      <c r="H175" s="278">
        <v>375.25000000000006</v>
      </c>
      <c r="I175" s="278">
        <v>378.2</v>
      </c>
      <c r="J175" s="278">
        <v>382.30000000000007</v>
      </c>
      <c r="K175" s="276">
        <v>374.1</v>
      </c>
      <c r="L175" s="276">
        <v>367.05</v>
      </c>
      <c r="M175" s="276">
        <v>1.19513</v>
      </c>
    </row>
    <row r="176" spans="1:13">
      <c r="A176" s="300">
        <v>167</v>
      </c>
      <c r="B176" s="276" t="s">
        <v>491</v>
      </c>
      <c r="C176" s="276">
        <v>926.2</v>
      </c>
      <c r="D176" s="278">
        <v>930.73333333333323</v>
      </c>
      <c r="E176" s="278">
        <v>916.46666666666647</v>
      </c>
      <c r="F176" s="278">
        <v>906.73333333333323</v>
      </c>
      <c r="G176" s="278">
        <v>892.46666666666647</v>
      </c>
      <c r="H176" s="278">
        <v>940.46666666666647</v>
      </c>
      <c r="I176" s="278">
        <v>954.73333333333312</v>
      </c>
      <c r="J176" s="278">
        <v>964.46666666666647</v>
      </c>
      <c r="K176" s="276">
        <v>945</v>
      </c>
      <c r="L176" s="276">
        <v>921</v>
      </c>
      <c r="M176" s="276">
        <v>2.1843599999999999</v>
      </c>
    </row>
    <row r="177" spans="1:13">
      <c r="A177" s="300">
        <v>168</v>
      </c>
      <c r="B177" s="276" t="s">
        <v>165</v>
      </c>
      <c r="C177" s="276">
        <v>184.05</v>
      </c>
      <c r="D177" s="278">
        <v>182.61666666666667</v>
      </c>
      <c r="E177" s="278">
        <v>180.53333333333336</v>
      </c>
      <c r="F177" s="278">
        <v>177.01666666666668</v>
      </c>
      <c r="G177" s="278">
        <v>174.93333333333337</v>
      </c>
      <c r="H177" s="278">
        <v>186.13333333333335</v>
      </c>
      <c r="I177" s="278">
        <v>188.21666666666667</v>
      </c>
      <c r="J177" s="278">
        <v>191.73333333333335</v>
      </c>
      <c r="K177" s="276">
        <v>184.7</v>
      </c>
      <c r="L177" s="276">
        <v>179.1</v>
      </c>
      <c r="M177" s="276">
        <v>85.662700000000001</v>
      </c>
    </row>
    <row r="178" spans="1:13">
      <c r="A178" s="300">
        <v>169</v>
      </c>
      <c r="B178" s="276" t="s">
        <v>276</v>
      </c>
      <c r="C178" s="276">
        <v>259.45</v>
      </c>
      <c r="D178" s="278">
        <v>258.35000000000002</v>
      </c>
      <c r="E178" s="278">
        <v>256.20000000000005</v>
      </c>
      <c r="F178" s="278">
        <v>252.95000000000002</v>
      </c>
      <c r="G178" s="278">
        <v>250.80000000000004</v>
      </c>
      <c r="H178" s="278">
        <v>261.60000000000002</v>
      </c>
      <c r="I178" s="278">
        <v>263.75</v>
      </c>
      <c r="J178" s="278">
        <v>267.00000000000006</v>
      </c>
      <c r="K178" s="276">
        <v>260.5</v>
      </c>
      <c r="L178" s="276">
        <v>255.1</v>
      </c>
      <c r="M178" s="276">
        <v>6.1713399999999998</v>
      </c>
    </row>
    <row r="179" spans="1:13">
      <c r="A179" s="300">
        <v>170</v>
      </c>
      <c r="B179" s="276" t="s">
        <v>278</v>
      </c>
      <c r="C179" s="276">
        <v>407.85</v>
      </c>
      <c r="D179" s="278">
        <v>408.41666666666669</v>
      </c>
      <c r="E179" s="278">
        <v>404.43333333333339</v>
      </c>
      <c r="F179" s="278">
        <v>401.01666666666671</v>
      </c>
      <c r="G179" s="278">
        <v>397.03333333333342</v>
      </c>
      <c r="H179" s="278">
        <v>411.83333333333337</v>
      </c>
      <c r="I179" s="278">
        <v>415.81666666666661</v>
      </c>
      <c r="J179" s="278">
        <v>419.23333333333335</v>
      </c>
      <c r="K179" s="276">
        <v>412.4</v>
      </c>
      <c r="L179" s="276">
        <v>405</v>
      </c>
      <c r="M179" s="276">
        <v>1.09128</v>
      </c>
    </row>
    <row r="180" spans="1:13">
      <c r="A180" s="300">
        <v>171</v>
      </c>
      <c r="B180" s="276" t="s">
        <v>279</v>
      </c>
      <c r="C180" s="276">
        <v>454.45</v>
      </c>
      <c r="D180" s="278">
        <v>454.05</v>
      </c>
      <c r="E180" s="278">
        <v>451.40000000000003</v>
      </c>
      <c r="F180" s="278">
        <v>448.35</v>
      </c>
      <c r="G180" s="278">
        <v>445.70000000000005</v>
      </c>
      <c r="H180" s="278">
        <v>457.1</v>
      </c>
      <c r="I180" s="278">
        <v>459.75</v>
      </c>
      <c r="J180" s="278">
        <v>462.8</v>
      </c>
      <c r="K180" s="276">
        <v>456.7</v>
      </c>
      <c r="L180" s="276">
        <v>451</v>
      </c>
      <c r="M180" s="276">
        <v>0.46883999999999998</v>
      </c>
    </row>
    <row r="181" spans="1:13">
      <c r="A181" s="300">
        <v>172</v>
      </c>
      <c r="B181" s="276" t="s">
        <v>167</v>
      </c>
      <c r="C181" s="276">
        <v>840.75</v>
      </c>
      <c r="D181" s="278">
        <v>841.2833333333333</v>
      </c>
      <c r="E181" s="278">
        <v>836.61666666666656</v>
      </c>
      <c r="F181" s="278">
        <v>832.48333333333323</v>
      </c>
      <c r="G181" s="278">
        <v>827.81666666666649</v>
      </c>
      <c r="H181" s="278">
        <v>845.41666666666663</v>
      </c>
      <c r="I181" s="278">
        <v>850.08333333333337</v>
      </c>
      <c r="J181" s="278">
        <v>854.2166666666667</v>
      </c>
      <c r="K181" s="276">
        <v>845.95</v>
      </c>
      <c r="L181" s="276">
        <v>837.15</v>
      </c>
      <c r="M181" s="276">
        <v>3.0449899999999999</v>
      </c>
    </row>
    <row r="182" spans="1:13">
      <c r="A182" s="300">
        <v>173</v>
      </c>
      <c r="B182" s="276" t="s">
        <v>168</v>
      </c>
      <c r="C182" s="276">
        <v>197</v>
      </c>
      <c r="D182" s="278">
        <v>196.91666666666666</v>
      </c>
      <c r="E182" s="278">
        <v>193.58333333333331</v>
      </c>
      <c r="F182" s="278">
        <v>190.16666666666666</v>
      </c>
      <c r="G182" s="278">
        <v>186.83333333333331</v>
      </c>
      <c r="H182" s="278">
        <v>200.33333333333331</v>
      </c>
      <c r="I182" s="278">
        <v>203.66666666666663</v>
      </c>
      <c r="J182" s="278">
        <v>207.08333333333331</v>
      </c>
      <c r="K182" s="276">
        <v>200.25</v>
      </c>
      <c r="L182" s="276">
        <v>193.5</v>
      </c>
      <c r="M182" s="276">
        <v>212.84456</v>
      </c>
    </row>
    <row r="183" spans="1:13">
      <c r="A183" s="300">
        <v>174</v>
      </c>
      <c r="B183" s="276" t="s">
        <v>169</v>
      </c>
      <c r="C183" s="276">
        <v>109.25</v>
      </c>
      <c r="D183" s="278">
        <v>109.48333333333333</v>
      </c>
      <c r="E183" s="278">
        <v>107.26666666666667</v>
      </c>
      <c r="F183" s="278">
        <v>105.28333333333333</v>
      </c>
      <c r="G183" s="278">
        <v>103.06666666666666</v>
      </c>
      <c r="H183" s="278">
        <v>111.46666666666667</v>
      </c>
      <c r="I183" s="278">
        <v>113.68333333333334</v>
      </c>
      <c r="J183" s="278">
        <v>115.66666666666667</v>
      </c>
      <c r="K183" s="276">
        <v>111.7</v>
      </c>
      <c r="L183" s="276">
        <v>107.5</v>
      </c>
      <c r="M183" s="276">
        <v>93.874660000000006</v>
      </c>
    </row>
    <row r="184" spans="1:13">
      <c r="A184" s="300">
        <v>175</v>
      </c>
      <c r="B184" s="276" t="s">
        <v>170</v>
      </c>
      <c r="C184" s="276">
        <v>2050.6999999999998</v>
      </c>
      <c r="D184" s="278">
        <v>2051.9</v>
      </c>
      <c r="E184" s="278">
        <v>2034.8000000000002</v>
      </c>
      <c r="F184" s="278">
        <v>2018.9</v>
      </c>
      <c r="G184" s="278">
        <v>2001.8000000000002</v>
      </c>
      <c r="H184" s="278">
        <v>2067.8000000000002</v>
      </c>
      <c r="I184" s="278">
        <v>2084.8999999999996</v>
      </c>
      <c r="J184" s="278">
        <v>2100.8000000000002</v>
      </c>
      <c r="K184" s="276">
        <v>2069</v>
      </c>
      <c r="L184" s="276">
        <v>2036</v>
      </c>
      <c r="M184" s="276">
        <v>165.39466999999999</v>
      </c>
    </row>
    <row r="185" spans="1:13">
      <c r="A185" s="300">
        <v>176</v>
      </c>
      <c r="B185" s="276" t="s">
        <v>171</v>
      </c>
      <c r="C185" s="276">
        <v>37.799999999999997</v>
      </c>
      <c r="D185" s="278">
        <v>38.033333333333339</v>
      </c>
      <c r="E185" s="278">
        <v>36.966666666666676</v>
      </c>
      <c r="F185" s="278">
        <v>36.13333333333334</v>
      </c>
      <c r="G185" s="278">
        <v>35.066666666666677</v>
      </c>
      <c r="H185" s="278">
        <v>38.866666666666674</v>
      </c>
      <c r="I185" s="278">
        <v>39.933333333333337</v>
      </c>
      <c r="J185" s="278">
        <v>40.766666666666673</v>
      </c>
      <c r="K185" s="276">
        <v>39.1</v>
      </c>
      <c r="L185" s="276">
        <v>37.200000000000003</v>
      </c>
      <c r="M185" s="276">
        <v>288.38164</v>
      </c>
    </row>
    <row r="186" spans="1:13">
      <c r="A186" s="300">
        <v>177</v>
      </c>
      <c r="B186" s="276" t="s">
        <v>3523</v>
      </c>
      <c r="C186" s="276">
        <v>840.45</v>
      </c>
      <c r="D186" s="278">
        <v>846.15</v>
      </c>
      <c r="E186" s="278">
        <v>828.34999999999991</v>
      </c>
      <c r="F186" s="278">
        <v>816.24999999999989</v>
      </c>
      <c r="G186" s="278">
        <v>798.44999999999982</v>
      </c>
      <c r="H186" s="278">
        <v>858.25</v>
      </c>
      <c r="I186" s="278">
        <v>876.05</v>
      </c>
      <c r="J186" s="278">
        <v>888.15000000000009</v>
      </c>
      <c r="K186" s="276">
        <v>863.95</v>
      </c>
      <c r="L186" s="276">
        <v>834.05</v>
      </c>
      <c r="M186" s="276">
        <v>14.58095</v>
      </c>
    </row>
    <row r="187" spans="1:13">
      <c r="A187" s="300">
        <v>178</v>
      </c>
      <c r="B187" s="276" t="s">
        <v>280</v>
      </c>
      <c r="C187" s="276">
        <v>808.15</v>
      </c>
      <c r="D187" s="278">
        <v>809.23333333333323</v>
      </c>
      <c r="E187" s="278">
        <v>800.61666666666645</v>
      </c>
      <c r="F187" s="278">
        <v>793.08333333333326</v>
      </c>
      <c r="G187" s="278">
        <v>784.46666666666647</v>
      </c>
      <c r="H187" s="278">
        <v>816.76666666666642</v>
      </c>
      <c r="I187" s="278">
        <v>825.38333333333321</v>
      </c>
      <c r="J187" s="278">
        <v>832.9166666666664</v>
      </c>
      <c r="K187" s="276">
        <v>817.85</v>
      </c>
      <c r="L187" s="276">
        <v>801.7</v>
      </c>
      <c r="M187" s="276">
        <v>12.554220000000001</v>
      </c>
    </row>
    <row r="188" spans="1:13">
      <c r="A188" s="300">
        <v>179</v>
      </c>
      <c r="B188" s="276" t="s">
        <v>172</v>
      </c>
      <c r="C188" s="276">
        <v>219.5</v>
      </c>
      <c r="D188" s="278">
        <v>219.73333333333335</v>
      </c>
      <c r="E188" s="278">
        <v>216.81666666666669</v>
      </c>
      <c r="F188" s="278">
        <v>214.13333333333335</v>
      </c>
      <c r="G188" s="278">
        <v>211.2166666666667</v>
      </c>
      <c r="H188" s="278">
        <v>222.41666666666669</v>
      </c>
      <c r="I188" s="278">
        <v>225.33333333333331</v>
      </c>
      <c r="J188" s="278">
        <v>228.01666666666668</v>
      </c>
      <c r="K188" s="276">
        <v>222.65</v>
      </c>
      <c r="L188" s="276">
        <v>217.05</v>
      </c>
      <c r="M188" s="276">
        <v>603.59457999999995</v>
      </c>
    </row>
    <row r="189" spans="1:13">
      <c r="A189" s="300">
        <v>180</v>
      </c>
      <c r="B189" s="276" t="s">
        <v>173</v>
      </c>
      <c r="C189" s="276">
        <v>22604.7</v>
      </c>
      <c r="D189" s="278">
        <v>22467.316666666666</v>
      </c>
      <c r="E189" s="278">
        <v>22197.183333333331</v>
      </c>
      <c r="F189" s="278">
        <v>21789.666666666664</v>
      </c>
      <c r="G189" s="278">
        <v>21519.533333333329</v>
      </c>
      <c r="H189" s="278">
        <v>22874.833333333332</v>
      </c>
      <c r="I189" s="278">
        <v>23144.966666666664</v>
      </c>
      <c r="J189" s="278">
        <v>23552.483333333334</v>
      </c>
      <c r="K189" s="276">
        <v>22737.45</v>
      </c>
      <c r="L189" s="276">
        <v>22059.8</v>
      </c>
      <c r="M189" s="276">
        <v>0.67025000000000001</v>
      </c>
    </row>
    <row r="190" spans="1:13">
      <c r="A190" s="300">
        <v>181</v>
      </c>
      <c r="B190" s="276" t="s">
        <v>174</v>
      </c>
      <c r="C190" s="276">
        <v>1349.3</v>
      </c>
      <c r="D190" s="278">
        <v>1343.5166666666667</v>
      </c>
      <c r="E190" s="278">
        <v>1332.7333333333333</v>
      </c>
      <c r="F190" s="278">
        <v>1316.1666666666667</v>
      </c>
      <c r="G190" s="278">
        <v>1305.3833333333334</v>
      </c>
      <c r="H190" s="278">
        <v>1360.0833333333333</v>
      </c>
      <c r="I190" s="278">
        <v>1370.8666666666666</v>
      </c>
      <c r="J190" s="278">
        <v>1387.4333333333332</v>
      </c>
      <c r="K190" s="276">
        <v>1354.3</v>
      </c>
      <c r="L190" s="276">
        <v>1326.95</v>
      </c>
      <c r="M190" s="276">
        <v>3.70458</v>
      </c>
    </row>
    <row r="191" spans="1:13">
      <c r="A191" s="300">
        <v>182</v>
      </c>
      <c r="B191" s="276" t="s">
        <v>175</v>
      </c>
      <c r="C191" s="276">
        <v>5055.25</v>
      </c>
      <c r="D191" s="278">
        <v>5029.0999999999995</v>
      </c>
      <c r="E191" s="278">
        <v>4958.1999999999989</v>
      </c>
      <c r="F191" s="278">
        <v>4861.1499999999996</v>
      </c>
      <c r="G191" s="278">
        <v>4790.2499999999991</v>
      </c>
      <c r="H191" s="278">
        <v>5126.1499999999987</v>
      </c>
      <c r="I191" s="278">
        <v>5197.0499999999984</v>
      </c>
      <c r="J191" s="278">
        <v>5294.0999999999985</v>
      </c>
      <c r="K191" s="276">
        <v>5100</v>
      </c>
      <c r="L191" s="276">
        <v>4932.05</v>
      </c>
      <c r="M191" s="276">
        <v>2.7913700000000001</v>
      </c>
    </row>
    <row r="192" spans="1:13">
      <c r="A192" s="300">
        <v>183</v>
      </c>
      <c r="B192" s="276" t="s">
        <v>176</v>
      </c>
      <c r="C192" s="276">
        <v>835.3</v>
      </c>
      <c r="D192" s="278">
        <v>840.01666666666677</v>
      </c>
      <c r="E192" s="278">
        <v>821.28333333333353</v>
      </c>
      <c r="F192" s="278">
        <v>807.26666666666677</v>
      </c>
      <c r="G192" s="278">
        <v>788.53333333333353</v>
      </c>
      <c r="H192" s="278">
        <v>854.03333333333353</v>
      </c>
      <c r="I192" s="278">
        <v>872.76666666666688</v>
      </c>
      <c r="J192" s="278">
        <v>886.78333333333353</v>
      </c>
      <c r="K192" s="276">
        <v>858.75</v>
      </c>
      <c r="L192" s="276">
        <v>826</v>
      </c>
      <c r="M192" s="276">
        <v>48.01211</v>
      </c>
    </row>
    <row r="193" spans="1:13">
      <c r="A193" s="300">
        <v>184</v>
      </c>
      <c r="B193" s="276" t="s">
        <v>178</v>
      </c>
      <c r="C193" s="276">
        <v>510.15</v>
      </c>
      <c r="D193" s="278">
        <v>510.86666666666673</v>
      </c>
      <c r="E193" s="278">
        <v>503.73333333333346</v>
      </c>
      <c r="F193" s="278">
        <v>497.31666666666672</v>
      </c>
      <c r="G193" s="278">
        <v>490.18333333333345</v>
      </c>
      <c r="H193" s="278">
        <v>517.28333333333353</v>
      </c>
      <c r="I193" s="278">
        <v>524.41666666666674</v>
      </c>
      <c r="J193" s="278">
        <v>530.83333333333348</v>
      </c>
      <c r="K193" s="276">
        <v>518</v>
      </c>
      <c r="L193" s="276">
        <v>504.45</v>
      </c>
      <c r="M193" s="276">
        <v>97.183570000000003</v>
      </c>
    </row>
    <row r="194" spans="1:13">
      <c r="A194" s="300">
        <v>185</v>
      </c>
      <c r="B194" s="276" t="s">
        <v>179</v>
      </c>
      <c r="C194" s="276">
        <v>441.1</v>
      </c>
      <c r="D194" s="278">
        <v>439.73333333333335</v>
      </c>
      <c r="E194" s="278">
        <v>436.4666666666667</v>
      </c>
      <c r="F194" s="278">
        <v>431.83333333333337</v>
      </c>
      <c r="G194" s="278">
        <v>428.56666666666672</v>
      </c>
      <c r="H194" s="278">
        <v>444.36666666666667</v>
      </c>
      <c r="I194" s="278">
        <v>447.63333333333333</v>
      </c>
      <c r="J194" s="278">
        <v>452.26666666666665</v>
      </c>
      <c r="K194" s="276">
        <v>443</v>
      </c>
      <c r="L194" s="276">
        <v>435.1</v>
      </c>
      <c r="M194" s="276">
        <v>11.60661</v>
      </c>
    </row>
    <row r="195" spans="1:13">
      <c r="A195" s="300">
        <v>186</v>
      </c>
      <c r="B195" s="276" t="s">
        <v>282</v>
      </c>
      <c r="C195" s="276">
        <v>536.45000000000005</v>
      </c>
      <c r="D195" s="278">
        <v>539.16666666666663</v>
      </c>
      <c r="E195" s="278">
        <v>528.38333333333321</v>
      </c>
      <c r="F195" s="278">
        <v>520.31666666666661</v>
      </c>
      <c r="G195" s="278">
        <v>509.53333333333319</v>
      </c>
      <c r="H195" s="278">
        <v>547.23333333333323</v>
      </c>
      <c r="I195" s="278">
        <v>558.01666666666677</v>
      </c>
      <c r="J195" s="278">
        <v>566.08333333333326</v>
      </c>
      <c r="K195" s="276">
        <v>549.95000000000005</v>
      </c>
      <c r="L195" s="276">
        <v>531.1</v>
      </c>
      <c r="M195" s="276">
        <v>5.2275299999999998</v>
      </c>
    </row>
    <row r="196" spans="1:13">
      <c r="A196" s="300">
        <v>187</v>
      </c>
      <c r="B196" s="276" t="s">
        <v>3464</v>
      </c>
      <c r="C196" s="276">
        <v>509.85</v>
      </c>
      <c r="D196" s="278">
        <v>511.06666666666666</v>
      </c>
      <c r="E196" s="278">
        <v>504.2833333333333</v>
      </c>
      <c r="F196" s="278">
        <v>498.71666666666664</v>
      </c>
      <c r="G196" s="278">
        <v>491.93333333333328</v>
      </c>
      <c r="H196" s="278">
        <v>516.63333333333333</v>
      </c>
      <c r="I196" s="278">
        <v>523.41666666666674</v>
      </c>
      <c r="J196" s="278">
        <v>528.98333333333335</v>
      </c>
      <c r="K196" s="276">
        <v>517.85</v>
      </c>
      <c r="L196" s="276">
        <v>505.5</v>
      </c>
      <c r="M196" s="276">
        <v>61.791870000000003</v>
      </c>
    </row>
    <row r="197" spans="1:13">
      <c r="A197" s="300">
        <v>188</v>
      </c>
      <c r="B197" s="267" t="s">
        <v>183</v>
      </c>
      <c r="C197" s="267">
        <v>141</v>
      </c>
      <c r="D197" s="307">
        <v>140.4</v>
      </c>
      <c r="E197" s="307">
        <v>139.30000000000001</v>
      </c>
      <c r="F197" s="307">
        <v>137.6</v>
      </c>
      <c r="G197" s="307">
        <v>136.5</v>
      </c>
      <c r="H197" s="307">
        <v>142.10000000000002</v>
      </c>
      <c r="I197" s="307">
        <v>143.19999999999999</v>
      </c>
      <c r="J197" s="307">
        <v>144.90000000000003</v>
      </c>
      <c r="K197" s="267">
        <v>141.5</v>
      </c>
      <c r="L197" s="267">
        <v>138.69999999999999</v>
      </c>
      <c r="M197" s="267">
        <v>402.77460000000002</v>
      </c>
    </row>
    <row r="198" spans="1:13">
      <c r="A198" s="300">
        <v>189</v>
      </c>
      <c r="B198" s="267" t="s">
        <v>185</v>
      </c>
      <c r="C198" s="267">
        <v>54.95</v>
      </c>
      <c r="D198" s="307">
        <v>54.81666666666667</v>
      </c>
      <c r="E198" s="307">
        <v>54.033333333333339</v>
      </c>
      <c r="F198" s="307">
        <v>53.116666666666667</v>
      </c>
      <c r="G198" s="307">
        <v>52.333333333333336</v>
      </c>
      <c r="H198" s="307">
        <v>55.733333333333341</v>
      </c>
      <c r="I198" s="307">
        <v>56.516666666666673</v>
      </c>
      <c r="J198" s="307">
        <v>57.433333333333344</v>
      </c>
      <c r="K198" s="267">
        <v>55.6</v>
      </c>
      <c r="L198" s="267">
        <v>53.9</v>
      </c>
      <c r="M198" s="267">
        <v>220.41528</v>
      </c>
    </row>
    <row r="199" spans="1:13">
      <c r="A199" s="300">
        <v>190</v>
      </c>
      <c r="B199" s="267" t="s">
        <v>186</v>
      </c>
      <c r="C199" s="267">
        <v>438.3</v>
      </c>
      <c r="D199" s="307">
        <v>435.2</v>
      </c>
      <c r="E199" s="307">
        <v>430.5</v>
      </c>
      <c r="F199" s="307">
        <v>422.7</v>
      </c>
      <c r="G199" s="307">
        <v>418</v>
      </c>
      <c r="H199" s="307">
        <v>443</v>
      </c>
      <c r="I199" s="307">
        <v>447.69999999999993</v>
      </c>
      <c r="J199" s="307">
        <v>455.5</v>
      </c>
      <c r="K199" s="267">
        <v>439.9</v>
      </c>
      <c r="L199" s="267">
        <v>427.4</v>
      </c>
      <c r="M199" s="267">
        <v>158.30861999999999</v>
      </c>
    </row>
    <row r="200" spans="1:13">
      <c r="A200" s="300">
        <v>191</v>
      </c>
      <c r="B200" s="267" t="s">
        <v>187</v>
      </c>
      <c r="C200" s="267">
        <v>2726.6</v>
      </c>
      <c r="D200" s="307">
        <v>2721.9</v>
      </c>
      <c r="E200" s="307">
        <v>2699.8</v>
      </c>
      <c r="F200" s="307">
        <v>2673</v>
      </c>
      <c r="G200" s="307">
        <v>2650.9</v>
      </c>
      <c r="H200" s="307">
        <v>2748.7000000000003</v>
      </c>
      <c r="I200" s="307">
        <v>2770.7999999999997</v>
      </c>
      <c r="J200" s="307">
        <v>2797.6000000000004</v>
      </c>
      <c r="K200" s="267">
        <v>2744</v>
      </c>
      <c r="L200" s="267">
        <v>2695.1</v>
      </c>
      <c r="M200" s="267">
        <v>36.465919999999997</v>
      </c>
    </row>
    <row r="201" spans="1:13">
      <c r="A201" s="300">
        <v>192</v>
      </c>
      <c r="B201" s="267" t="s">
        <v>188</v>
      </c>
      <c r="C201" s="267">
        <v>872.75</v>
      </c>
      <c r="D201" s="307">
        <v>868.33333333333337</v>
      </c>
      <c r="E201" s="307">
        <v>859.66666666666674</v>
      </c>
      <c r="F201" s="307">
        <v>846.58333333333337</v>
      </c>
      <c r="G201" s="307">
        <v>837.91666666666674</v>
      </c>
      <c r="H201" s="307">
        <v>881.41666666666674</v>
      </c>
      <c r="I201" s="307">
        <v>890.08333333333348</v>
      </c>
      <c r="J201" s="307">
        <v>903.16666666666674</v>
      </c>
      <c r="K201" s="267">
        <v>877</v>
      </c>
      <c r="L201" s="267">
        <v>855.25</v>
      </c>
      <c r="M201" s="267">
        <v>42.97119</v>
      </c>
    </row>
    <row r="202" spans="1:13">
      <c r="A202" s="300">
        <v>193</v>
      </c>
      <c r="B202" s="267" t="s">
        <v>189</v>
      </c>
      <c r="C202" s="267">
        <v>1285.05</v>
      </c>
      <c r="D202" s="307">
        <v>1275.0666666666666</v>
      </c>
      <c r="E202" s="307">
        <v>1262.4333333333332</v>
      </c>
      <c r="F202" s="307">
        <v>1239.8166666666666</v>
      </c>
      <c r="G202" s="307">
        <v>1227.1833333333332</v>
      </c>
      <c r="H202" s="307">
        <v>1297.6833333333332</v>
      </c>
      <c r="I202" s="307">
        <v>1310.3166666666664</v>
      </c>
      <c r="J202" s="307">
        <v>1332.9333333333332</v>
      </c>
      <c r="K202" s="267">
        <v>1287.7</v>
      </c>
      <c r="L202" s="267">
        <v>1252.45</v>
      </c>
      <c r="M202" s="267">
        <v>18.40061</v>
      </c>
    </row>
    <row r="203" spans="1:13">
      <c r="A203" s="300">
        <v>194</v>
      </c>
      <c r="B203" s="267" t="s">
        <v>190</v>
      </c>
      <c r="C203" s="267">
        <v>2552.1</v>
      </c>
      <c r="D203" s="307">
        <v>2555.5500000000002</v>
      </c>
      <c r="E203" s="307">
        <v>2529.6000000000004</v>
      </c>
      <c r="F203" s="307">
        <v>2507.1000000000004</v>
      </c>
      <c r="G203" s="307">
        <v>2481.1500000000005</v>
      </c>
      <c r="H203" s="307">
        <v>2578.0500000000002</v>
      </c>
      <c r="I203" s="307">
        <v>2604</v>
      </c>
      <c r="J203" s="307">
        <v>2626.5</v>
      </c>
      <c r="K203" s="267">
        <v>2581.5</v>
      </c>
      <c r="L203" s="267">
        <v>2533.0500000000002</v>
      </c>
      <c r="M203" s="267">
        <v>6.1044200000000002</v>
      </c>
    </row>
    <row r="204" spans="1:13">
      <c r="A204" s="300">
        <v>195</v>
      </c>
      <c r="B204" s="267" t="s">
        <v>191</v>
      </c>
      <c r="C204" s="267">
        <v>315.45</v>
      </c>
      <c r="D204" s="307">
        <v>317.99999999999994</v>
      </c>
      <c r="E204" s="307">
        <v>312.09999999999991</v>
      </c>
      <c r="F204" s="307">
        <v>308.74999999999994</v>
      </c>
      <c r="G204" s="307">
        <v>302.84999999999991</v>
      </c>
      <c r="H204" s="307">
        <v>321.34999999999991</v>
      </c>
      <c r="I204" s="307">
        <v>327.24999999999989</v>
      </c>
      <c r="J204" s="307">
        <v>330.59999999999991</v>
      </c>
      <c r="K204" s="267">
        <v>323.89999999999998</v>
      </c>
      <c r="L204" s="267">
        <v>314.64999999999998</v>
      </c>
      <c r="M204" s="267">
        <v>9.5095500000000008</v>
      </c>
    </row>
    <row r="205" spans="1:13">
      <c r="A205" s="300">
        <v>196</v>
      </c>
      <c r="B205" s="267" t="s">
        <v>550</v>
      </c>
      <c r="C205" s="267">
        <v>681.25</v>
      </c>
      <c r="D205" s="307">
        <v>681.76666666666665</v>
      </c>
      <c r="E205" s="307">
        <v>671.5333333333333</v>
      </c>
      <c r="F205" s="307">
        <v>661.81666666666661</v>
      </c>
      <c r="G205" s="307">
        <v>651.58333333333326</v>
      </c>
      <c r="H205" s="307">
        <v>691.48333333333335</v>
      </c>
      <c r="I205" s="307">
        <v>701.7166666666667</v>
      </c>
      <c r="J205" s="307">
        <v>711.43333333333339</v>
      </c>
      <c r="K205" s="267">
        <v>692</v>
      </c>
      <c r="L205" s="267">
        <v>672.05</v>
      </c>
      <c r="M205" s="267">
        <v>10.086510000000001</v>
      </c>
    </row>
    <row r="206" spans="1:13">
      <c r="A206" s="300">
        <v>197</v>
      </c>
      <c r="B206" s="267" t="s">
        <v>192</v>
      </c>
      <c r="C206" s="267">
        <v>478.95</v>
      </c>
      <c r="D206" s="307">
        <v>479.01666666666671</v>
      </c>
      <c r="E206" s="307">
        <v>475.03333333333342</v>
      </c>
      <c r="F206" s="307">
        <v>471.11666666666673</v>
      </c>
      <c r="G206" s="307">
        <v>467.13333333333344</v>
      </c>
      <c r="H206" s="307">
        <v>482.93333333333339</v>
      </c>
      <c r="I206" s="307">
        <v>486.91666666666663</v>
      </c>
      <c r="J206" s="307">
        <v>490.83333333333337</v>
      </c>
      <c r="K206" s="267">
        <v>483</v>
      </c>
      <c r="L206" s="267">
        <v>475.1</v>
      </c>
      <c r="M206" s="267">
        <v>10.81709</v>
      </c>
    </row>
    <row r="207" spans="1:13">
      <c r="A207" s="300">
        <v>198</v>
      </c>
      <c r="B207" s="267" t="s">
        <v>193</v>
      </c>
      <c r="C207" s="267">
        <v>975.5</v>
      </c>
      <c r="D207" s="307">
        <v>963.75</v>
      </c>
      <c r="E207" s="307">
        <v>947.75</v>
      </c>
      <c r="F207" s="307">
        <v>920</v>
      </c>
      <c r="G207" s="307">
        <v>904</v>
      </c>
      <c r="H207" s="307">
        <v>991.5</v>
      </c>
      <c r="I207" s="307">
        <v>1007.5</v>
      </c>
      <c r="J207" s="307">
        <v>1035.25</v>
      </c>
      <c r="K207" s="267">
        <v>979.75</v>
      </c>
      <c r="L207" s="267">
        <v>936</v>
      </c>
      <c r="M207" s="267">
        <v>9.0837800000000009</v>
      </c>
    </row>
    <row r="208" spans="1:13">
      <c r="A208" s="300">
        <v>199</v>
      </c>
      <c r="B208" s="267" t="s">
        <v>195</v>
      </c>
      <c r="C208" s="267">
        <v>4625.25</v>
      </c>
      <c r="D208" s="307">
        <v>4618.3833333333332</v>
      </c>
      <c r="E208" s="307">
        <v>4586.8666666666668</v>
      </c>
      <c r="F208" s="307">
        <v>4548.4833333333336</v>
      </c>
      <c r="G208" s="307">
        <v>4516.9666666666672</v>
      </c>
      <c r="H208" s="307">
        <v>4656.7666666666664</v>
      </c>
      <c r="I208" s="307">
        <v>4688.2833333333328</v>
      </c>
      <c r="J208" s="307">
        <v>4726.6666666666661</v>
      </c>
      <c r="K208" s="267">
        <v>4649.8999999999996</v>
      </c>
      <c r="L208" s="267">
        <v>4580</v>
      </c>
      <c r="M208" s="267">
        <v>4.4772499999999997</v>
      </c>
    </row>
    <row r="209" spans="1:13">
      <c r="A209" s="300">
        <v>200</v>
      </c>
      <c r="B209" s="267" t="s">
        <v>196</v>
      </c>
      <c r="C209" s="267">
        <v>24.85</v>
      </c>
      <c r="D209" s="307">
        <v>25</v>
      </c>
      <c r="E209" s="307">
        <v>24.55</v>
      </c>
      <c r="F209" s="307">
        <v>24.25</v>
      </c>
      <c r="G209" s="307">
        <v>23.8</v>
      </c>
      <c r="H209" s="307">
        <v>25.3</v>
      </c>
      <c r="I209" s="307">
        <v>25.750000000000004</v>
      </c>
      <c r="J209" s="307">
        <v>26.05</v>
      </c>
      <c r="K209" s="267">
        <v>25.45</v>
      </c>
      <c r="L209" s="267">
        <v>24.7</v>
      </c>
      <c r="M209" s="267">
        <v>51.0291</v>
      </c>
    </row>
    <row r="210" spans="1:13">
      <c r="A210" s="300">
        <v>201</v>
      </c>
      <c r="B210" s="267" t="s">
        <v>197</v>
      </c>
      <c r="C210" s="267">
        <v>426.75</v>
      </c>
      <c r="D210" s="307">
        <v>427.3</v>
      </c>
      <c r="E210" s="307">
        <v>423.6</v>
      </c>
      <c r="F210" s="307">
        <v>420.45</v>
      </c>
      <c r="G210" s="307">
        <v>416.75</v>
      </c>
      <c r="H210" s="307">
        <v>430.45000000000005</v>
      </c>
      <c r="I210" s="307">
        <v>434.15</v>
      </c>
      <c r="J210" s="307">
        <v>437.30000000000007</v>
      </c>
      <c r="K210" s="267">
        <v>431</v>
      </c>
      <c r="L210" s="267">
        <v>424.15</v>
      </c>
      <c r="M210" s="267">
        <v>42.710810000000002</v>
      </c>
    </row>
    <row r="211" spans="1:13">
      <c r="A211" s="300">
        <v>202</v>
      </c>
      <c r="B211" s="267" t="s">
        <v>563</v>
      </c>
      <c r="C211" s="267">
        <v>691.85</v>
      </c>
      <c r="D211" s="307">
        <v>694.7166666666667</v>
      </c>
      <c r="E211" s="307">
        <v>685.13333333333344</v>
      </c>
      <c r="F211" s="307">
        <v>678.41666666666674</v>
      </c>
      <c r="G211" s="307">
        <v>668.83333333333348</v>
      </c>
      <c r="H211" s="307">
        <v>701.43333333333339</v>
      </c>
      <c r="I211" s="307">
        <v>711.01666666666665</v>
      </c>
      <c r="J211" s="307">
        <v>717.73333333333335</v>
      </c>
      <c r="K211" s="267">
        <v>704.3</v>
      </c>
      <c r="L211" s="267">
        <v>688</v>
      </c>
      <c r="M211" s="267">
        <v>1.06732</v>
      </c>
    </row>
    <row r="212" spans="1:13">
      <c r="A212" s="300">
        <v>203</v>
      </c>
      <c r="B212" s="267" t="s">
        <v>284</v>
      </c>
      <c r="C212" s="267">
        <v>167.45</v>
      </c>
      <c r="D212" s="307">
        <v>168.6</v>
      </c>
      <c r="E212" s="307">
        <v>166.2</v>
      </c>
      <c r="F212" s="307">
        <v>164.95</v>
      </c>
      <c r="G212" s="307">
        <v>162.54999999999998</v>
      </c>
      <c r="H212" s="307">
        <v>169.85</v>
      </c>
      <c r="I212" s="307">
        <v>172.25000000000003</v>
      </c>
      <c r="J212" s="307">
        <v>173.5</v>
      </c>
      <c r="K212" s="267">
        <v>171</v>
      </c>
      <c r="L212" s="267">
        <v>167.35</v>
      </c>
      <c r="M212" s="267">
        <v>2.6123599999999998</v>
      </c>
    </row>
    <row r="213" spans="1:13">
      <c r="A213" s="300">
        <v>204</v>
      </c>
      <c r="B213" s="267" t="s">
        <v>199</v>
      </c>
      <c r="C213" s="267">
        <v>790.6</v>
      </c>
      <c r="D213" s="307">
        <v>783.76666666666677</v>
      </c>
      <c r="E213" s="307">
        <v>763.63333333333355</v>
      </c>
      <c r="F213" s="307">
        <v>736.66666666666674</v>
      </c>
      <c r="G213" s="307">
        <v>716.53333333333353</v>
      </c>
      <c r="H213" s="307">
        <v>810.73333333333358</v>
      </c>
      <c r="I213" s="307">
        <v>830.86666666666679</v>
      </c>
      <c r="J213" s="307">
        <v>857.8333333333336</v>
      </c>
      <c r="K213" s="267">
        <v>803.9</v>
      </c>
      <c r="L213" s="267">
        <v>756.8</v>
      </c>
      <c r="M213" s="267">
        <v>44.047609999999999</v>
      </c>
    </row>
    <row r="214" spans="1:13">
      <c r="A214" s="300">
        <v>205</v>
      </c>
      <c r="B214" s="267" t="s">
        <v>569</v>
      </c>
      <c r="C214" s="267">
        <v>2091.1999999999998</v>
      </c>
      <c r="D214" s="307">
        <v>2094.4</v>
      </c>
      <c r="E214" s="307">
        <v>2071.8000000000002</v>
      </c>
      <c r="F214" s="307">
        <v>2052.4</v>
      </c>
      <c r="G214" s="307">
        <v>2029.8000000000002</v>
      </c>
      <c r="H214" s="307">
        <v>2113.8000000000002</v>
      </c>
      <c r="I214" s="307">
        <v>2136.3999999999996</v>
      </c>
      <c r="J214" s="307">
        <v>2155.8000000000002</v>
      </c>
      <c r="K214" s="267">
        <v>2117</v>
      </c>
      <c r="L214" s="267">
        <v>2075</v>
      </c>
      <c r="M214" s="267">
        <v>0.74400999999999995</v>
      </c>
    </row>
    <row r="215" spans="1:13">
      <c r="A215" s="300">
        <v>206</v>
      </c>
      <c r="B215" s="267" t="s">
        <v>200</v>
      </c>
      <c r="C215" s="307">
        <v>351.95</v>
      </c>
      <c r="D215" s="307">
        <v>350.58333333333331</v>
      </c>
      <c r="E215" s="307">
        <v>348.36666666666662</v>
      </c>
      <c r="F215" s="307">
        <v>344.7833333333333</v>
      </c>
      <c r="G215" s="307">
        <v>342.56666666666661</v>
      </c>
      <c r="H215" s="307">
        <v>354.16666666666663</v>
      </c>
      <c r="I215" s="307">
        <v>356.38333333333333</v>
      </c>
      <c r="J215" s="307">
        <v>359.96666666666664</v>
      </c>
      <c r="K215" s="307">
        <v>352.8</v>
      </c>
      <c r="L215" s="307">
        <v>347</v>
      </c>
      <c r="M215" s="307">
        <v>71.072850000000003</v>
      </c>
    </row>
    <row r="216" spans="1:13">
      <c r="A216" s="300">
        <v>207</v>
      </c>
      <c r="B216" s="267" t="s">
        <v>202</v>
      </c>
      <c r="C216" s="307">
        <v>191.65</v>
      </c>
      <c r="D216" s="307">
        <v>192.78333333333333</v>
      </c>
      <c r="E216" s="307">
        <v>189.01666666666665</v>
      </c>
      <c r="F216" s="307">
        <v>186.38333333333333</v>
      </c>
      <c r="G216" s="307">
        <v>182.61666666666665</v>
      </c>
      <c r="H216" s="307">
        <v>195.41666666666666</v>
      </c>
      <c r="I216" s="307">
        <v>199.18333333333337</v>
      </c>
      <c r="J216" s="307">
        <v>201.81666666666666</v>
      </c>
      <c r="K216" s="307">
        <v>196.55</v>
      </c>
      <c r="L216" s="307">
        <v>190.15</v>
      </c>
      <c r="M216" s="307">
        <v>120.15414</v>
      </c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D22" sqref="D2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77"/>
      <c r="B1" s="577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44145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74" t="s">
        <v>16</v>
      </c>
      <c r="B9" s="575" t="s">
        <v>18</v>
      </c>
      <c r="C9" s="573" t="s">
        <v>19</v>
      </c>
      <c r="D9" s="573" t="s">
        <v>20</v>
      </c>
      <c r="E9" s="573" t="s">
        <v>21</v>
      </c>
      <c r="F9" s="573"/>
      <c r="G9" s="573"/>
      <c r="H9" s="573" t="s">
        <v>22</v>
      </c>
      <c r="I9" s="573"/>
      <c r="J9" s="573"/>
      <c r="K9" s="273"/>
      <c r="L9" s="280"/>
      <c r="M9" s="281"/>
    </row>
    <row r="10" spans="1:15" ht="42.75" customHeight="1">
      <c r="A10" s="569"/>
      <c r="B10" s="571"/>
      <c r="C10" s="576" t="s">
        <v>23</v>
      </c>
      <c r="D10" s="576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20427.2</v>
      </c>
      <c r="D11" s="278">
        <v>20346.2</v>
      </c>
      <c r="E11" s="278">
        <v>20242</v>
      </c>
      <c r="F11" s="278">
        <v>20056.8</v>
      </c>
      <c r="G11" s="278">
        <v>19952.599999999999</v>
      </c>
      <c r="H11" s="278">
        <v>20531.400000000001</v>
      </c>
      <c r="I11" s="278">
        <v>20635.600000000006</v>
      </c>
      <c r="J11" s="278">
        <v>20820.800000000003</v>
      </c>
      <c r="K11" s="276">
        <v>20450.400000000001</v>
      </c>
      <c r="L11" s="276">
        <v>20161</v>
      </c>
      <c r="M11" s="276">
        <v>2.5430000000000001E-2</v>
      </c>
    </row>
    <row r="12" spans="1:15" ht="12" customHeight="1">
      <c r="A12" s="267">
        <v>2</v>
      </c>
      <c r="B12" s="276" t="s">
        <v>802</v>
      </c>
      <c r="C12" s="277">
        <v>1117.7</v>
      </c>
      <c r="D12" s="278">
        <v>1113.4833333333333</v>
      </c>
      <c r="E12" s="278">
        <v>1098.5166666666667</v>
      </c>
      <c r="F12" s="278">
        <v>1079.3333333333333</v>
      </c>
      <c r="G12" s="278">
        <v>1064.3666666666666</v>
      </c>
      <c r="H12" s="278">
        <v>1132.6666666666667</v>
      </c>
      <c r="I12" s="278">
        <v>1147.6333333333334</v>
      </c>
      <c r="J12" s="278">
        <v>1166.8166666666668</v>
      </c>
      <c r="K12" s="276">
        <v>1128.45</v>
      </c>
      <c r="L12" s="276">
        <v>1094.3</v>
      </c>
      <c r="M12" s="276">
        <v>1.8388800000000001</v>
      </c>
    </row>
    <row r="13" spans="1:15" ht="12" customHeight="1">
      <c r="A13" s="267">
        <v>3</v>
      </c>
      <c r="B13" s="276" t="s">
        <v>294</v>
      </c>
      <c r="C13" s="277">
        <v>1468.8</v>
      </c>
      <c r="D13" s="278">
        <v>1464.5333333333335</v>
      </c>
      <c r="E13" s="278">
        <v>1449.2666666666671</v>
      </c>
      <c r="F13" s="278">
        <v>1429.7333333333336</v>
      </c>
      <c r="G13" s="278">
        <v>1414.4666666666672</v>
      </c>
      <c r="H13" s="278">
        <v>1484.0666666666671</v>
      </c>
      <c r="I13" s="278">
        <v>1499.3333333333335</v>
      </c>
      <c r="J13" s="278">
        <v>1518.866666666667</v>
      </c>
      <c r="K13" s="276">
        <v>1479.8</v>
      </c>
      <c r="L13" s="276">
        <v>1445</v>
      </c>
      <c r="M13" s="276">
        <v>2.8100800000000001</v>
      </c>
    </row>
    <row r="14" spans="1:15" ht="12" customHeight="1">
      <c r="A14" s="267">
        <v>4</v>
      </c>
      <c r="B14" s="276" t="s">
        <v>3119</v>
      </c>
      <c r="C14" s="277">
        <v>949.3</v>
      </c>
      <c r="D14" s="278">
        <v>946.38333333333333</v>
      </c>
      <c r="E14" s="278">
        <v>938.01666666666665</v>
      </c>
      <c r="F14" s="278">
        <v>926.73333333333335</v>
      </c>
      <c r="G14" s="278">
        <v>918.36666666666667</v>
      </c>
      <c r="H14" s="278">
        <v>957.66666666666663</v>
      </c>
      <c r="I14" s="278">
        <v>966.03333333333319</v>
      </c>
      <c r="J14" s="278">
        <v>977.31666666666661</v>
      </c>
      <c r="K14" s="276">
        <v>954.75</v>
      </c>
      <c r="L14" s="276">
        <v>935.1</v>
      </c>
      <c r="M14" s="276">
        <v>1.2181</v>
      </c>
    </row>
    <row r="15" spans="1:15" ht="12" customHeight="1">
      <c r="A15" s="267">
        <v>5</v>
      </c>
      <c r="B15" s="276" t="s">
        <v>295</v>
      </c>
      <c r="C15" s="277">
        <v>15530.25</v>
      </c>
      <c r="D15" s="278">
        <v>15676.75</v>
      </c>
      <c r="E15" s="278">
        <v>15303.5</v>
      </c>
      <c r="F15" s="278">
        <v>15076.75</v>
      </c>
      <c r="G15" s="278">
        <v>14703.5</v>
      </c>
      <c r="H15" s="278">
        <v>15903.5</v>
      </c>
      <c r="I15" s="278">
        <v>16276.75</v>
      </c>
      <c r="J15" s="278">
        <v>16503.5</v>
      </c>
      <c r="K15" s="276">
        <v>16050</v>
      </c>
      <c r="L15" s="276">
        <v>15450</v>
      </c>
      <c r="M15" s="276">
        <v>0.13400999999999999</v>
      </c>
    </row>
    <row r="16" spans="1:15" ht="12" customHeight="1">
      <c r="A16" s="267">
        <v>6</v>
      </c>
      <c r="B16" s="276" t="s">
        <v>227</v>
      </c>
      <c r="C16" s="277">
        <v>70.349999999999994</v>
      </c>
      <c r="D16" s="278">
        <v>70.616666666666674</v>
      </c>
      <c r="E16" s="278">
        <v>69.283333333333346</v>
      </c>
      <c r="F16" s="278">
        <v>68.216666666666669</v>
      </c>
      <c r="G16" s="278">
        <v>66.88333333333334</v>
      </c>
      <c r="H16" s="278">
        <v>71.683333333333351</v>
      </c>
      <c r="I16" s="278">
        <v>73.016666666666666</v>
      </c>
      <c r="J16" s="278">
        <v>74.083333333333357</v>
      </c>
      <c r="K16" s="276">
        <v>71.95</v>
      </c>
      <c r="L16" s="276">
        <v>69.55</v>
      </c>
      <c r="M16" s="276">
        <v>17.593409999999999</v>
      </c>
    </row>
    <row r="17" spans="1:13" ht="12" customHeight="1">
      <c r="A17" s="267">
        <v>7</v>
      </c>
      <c r="B17" s="276" t="s">
        <v>228</v>
      </c>
      <c r="C17" s="277">
        <v>150.80000000000001</v>
      </c>
      <c r="D17" s="278">
        <v>152.04999999999998</v>
      </c>
      <c r="E17" s="278">
        <v>148.84999999999997</v>
      </c>
      <c r="F17" s="278">
        <v>146.89999999999998</v>
      </c>
      <c r="G17" s="278">
        <v>143.69999999999996</v>
      </c>
      <c r="H17" s="278">
        <v>153.99999999999997</v>
      </c>
      <c r="I17" s="278">
        <v>157.19999999999996</v>
      </c>
      <c r="J17" s="278">
        <v>159.14999999999998</v>
      </c>
      <c r="K17" s="276">
        <v>155.25</v>
      </c>
      <c r="L17" s="276">
        <v>150.1</v>
      </c>
      <c r="M17" s="276">
        <v>25.624880000000001</v>
      </c>
    </row>
    <row r="18" spans="1:13" ht="12" customHeight="1">
      <c r="A18" s="267">
        <v>8</v>
      </c>
      <c r="B18" s="276" t="s">
        <v>38</v>
      </c>
      <c r="C18" s="277">
        <v>1669.7</v>
      </c>
      <c r="D18" s="278">
        <v>1666.5666666666666</v>
      </c>
      <c r="E18" s="278">
        <v>1650.1333333333332</v>
      </c>
      <c r="F18" s="278">
        <v>1630.5666666666666</v>
      </c>
      <c r="G18" s="278">
        <v>1614.1333333333332</v>
      </c>
      <c r="H18" s="278">
        <v>1686.1333333333332</v>
      </c>
      <c r="I18" s="278">
        <v>1702.5666666666666</v>
      </c>
      <c r="J18" s="278">
        <v>1722.1333333333332</v>
      </c>
      <c r="K18" s="276">
        <v>1683</v>
      </c>
      <c r="L18" s="276">
        <v>1647</v>
      </c>
      <c r="M18" s="276">
        <v>16.1511</v>
      </c>
    </row>
    <row r="19" spans="1:13" ht="12" customHeight="1">
      <c r="A19" s="267">
        <v>9</v>
      </c>
      <c r="B19" s="276" t="s">
        <v>296</v>
      </c>
      <c r="C19" s="277">
        <v>238.8</v>
      </c>
      <c r="D19" s="278">
        <v>241.03333333333333</v>
      </c>
      <c r="E19" s="278">
        <v>234.76666666666665</v>
      </c>
      <c r="F19" s="278">
        <v>230.73333333333332</v>
      </c>
      <c r="G19" s="278">
        <v>224.46666666666664</v>
      </c>
      <c r="H19" s="278">
        <v>245.06666666666666</v>
      </c>
      <c r="I19" s="278">
        <v>251.33333333333337</v>
      </c>
      <c r="J19" s="278">
        <v>255.36666666666667</v>
      </c>
      <c r="K19" s="276">
        <v>247.3</v>
      </c>
      <c r="L19" s="276">
        <v>237</v>
      </c>
      <c r="M19" s="276">
        <v>21.459129999999998</v>
      </c>
    </row>
    <row r="20" spans="1:13" ht="12" customHeight="1">
      <c r="A20" s="267">
        <v>10</v>
      </c>
      <c r="B20" s="276" t="s">
        <v>297</v>
      </c>
      <c r="C20" s="277">
        <v>899.35</v>
      </c>
      <c r="D20" s="278">
        <v>889.48333333333323</v>
      </c>
      <c r="E20" s="278">
        <v>875.96666666666647</v>
      </c>
      <c r="F20" s="278">
        <v>852.58333333333326</v>
      </c>
      <c r="G20" s="278">
        <v>839.06666666666649</v>
      </c>
      <c r="H20" s="278">
        <v>912.86666666666645</v>
      </c>
      <c r="I20" s="278">
        <v>926.3833333333331</v>
      </c>
      <c r="J20" s="278">
        <v>949.76666666666642</v>
      </c>
      <c r="K20" s="276">
        <v>903</v>
      </c>
      <c r="L20" s="276">
        <v>866.1</v>
      </c>
      <c r="M20" s="276">
        <v>16.704609999999999</v>
      </c>
    </row>
    <row r="21" spans="1:13" ht="12" customHeight="1">
      <c r="A21" s="267">
        <v>11</v>
      </c>
      <c r="B21" s="276" t="s">
        <v>41</v>
      </c>
      <c r="C21" s="277">
        <v>367.05</v>
      </c>
      <c r="D21" s="278">
        <v>369.68333333333334</v>
      </c>
      <c r="E21" s="278">
        <v>363.36666666666667</v>
      </c>
      <c r="F21" s="278">
        <v>359.68333333333334</v>
      </c>
      <c r="G21" s="278">
        <v>353.36666666666667</v>
      </c>
      <c r="H21" s="278">
        <v>373.36666666666667</v>
      </c>
      <c r="I21" s="278">
        <v>379.68333333333339</v>
      </c>
      <c r="J21" s="278">
        <v>383.36666666666667</v>
      </c>
      <c r="K21" s="276">
        <v>376</v>
      </c>
      <c r="L21" s="276">
        <v>366</v>
      </c>
      <c r="M21" s="276">
        <v>70.388409999999993</v>
      </c>
    </row>
    <row r="22" spans="1:13" ht="12" customHeight="1">
      <c r="A22" s="267">
        <v>12</v>
      </c>
      <c r="B22" s="276" t="s">
        <v>43</v>
      </c>
      <c r="C22" s="277">
        <v>37.049999999999997</v>
      </c>
      <c r="D22" s="278">
        <v>37.383333333333333</v>
      </c>
      <c r="E22" s="278">
        <v>36.566666666666663</v>
      </c>
      <c r="F22" s="278">
        <v>36.083333333333329</v>
      </c>
      <c r="G22" s="278">
        <v>35.266666666666659</v>
      </c>
      <c r="H22" s="278">
        <v>37.866666666666667</v>
      </c>
      <c r="I22" s="278">
        <v>38.683333333333344</v>
      </c>
      <c r="J22" s="278">
        <v>39.166666666666671</v>
      </c>
      <c r="K22" s="276">
        <v>38.200000000000003</v>
      </c>
      <c r="L22" s="276">
        <v>36.9</v>
      </c>
      <c r="M22" s="276">
        <v>31.45308</v>
      </c>
    </row>
    <row r="23" spans="1:13">
      <c r="A23" s="267">
        <v>13</v>
      </c>
      <c r="B23" s="276" t="s">
        <v>298</v>
      </c>
      <c r="C23" s="277">
        <v>308.45</v>
      </c>
      <c r="D23" s="278">
        <v>303.91666666666669</v>
      </c>
      <c r="E23" s="278">
        <v>294.03333333333336</v>
      </c>
      <c r="F23" s="278">
        <v>279.61666666666667</v>
      </c>
      <c r="G23" s="278">
        <v>269.73333333333335</v>
      </c>
      <c r="H23" s="278">
        <v>318.33333333333337</v>
      </c>
      <c r="I23" s="278">
        <v>328.2166666666667</v>
      </c>
      <c r="J23" s="278">
        <v>342.63333333333338</v>
      </c>
      <c r="K23" s="276">
        <v>313.8</v>
      </c>
      <c r="L23" s="276">
        <v>289.5</v>
      </c>
      <c r="M23" s="276">
        <v>12.26</v>
      </c>
    </row>
    <row r="24" spans="1:13">
      <c r="A24" s="267">
        <v>14</v>
      </c>
      <c r="B24" s="276" t="s">
        <v>299</v>
      </c>
      <c r="C24" s="277">
        <v>312.45</v>
      </c>
      <c r="D24" s="278">
        <v>313.81666666666666</v>
      </c>
      <c r="E24" s="278">
        <v>309.63333333333333</v>
      </c>
      <c r="F24" s="278">
        <v>306.81666666666666</v>
      </c>
      <c r="G24" s="278">
        <v>302.63333333333333</v>
      </c>
      <c r="H24" s="278">
        <v>316.63333333333333</v>
      </c>
      <c r="I24" s="278">
        <v>320.81666666666661</v>
      </c>
      <c r="J24" s="278">
        <v>323.63333333333333</v>
      </c>
      <c r="K24" s="276">
        <v>318</v>
      </c>
      <c r="L24" s="276">
        <v>311</v>
      </c>
      <c r="M24" s="276">
        <v>2.0331100000000002</v>
      </c>
    </row>
    <row r="25" spans="1:13">
      <c r="A25" s="267">
        <v>15</v>
      </c>
      <c r="B25" s="276" t="s">
        <v>300</v>
      </c>
      <c r="C25" s="277">
        <v>203</v>
      </c>
      <c r="D25" s="278">
        <v>204.28333333333333</v>
      </c>
      <c r="E25" s="278">
        <v>200.21666666666667</v>
      </c>
      <c r="F25" s="278">
        <v>197.43333333333334</v>
      </c>
      <c r="G25" s="278">
        <v>193.36666666666667</v>
      </c>
      <c r="H25" s="278">
        <v>207.06666666666666</v>
      </c>
      <c r="I25" s="278">
        <v>211.13333333333333</v>
      </c>
      <c r="J25" s="278">
        <v>213.91666666666666</v>
      </c>
      <c r="K25" s="276">
        <v>208.35</v>
      </c>
      <c r="L25" s="276">
        <v>201.5</v>
      </c>
      <c r="M25" s="276">
        <v>1.37751</v>
      </c>
    </row>
    <row r="26" spans="1:13">
      <c r="A26" s="267">
        <v>16</v>
      </c>
      <c r="B26" s="276" t="s">
        <v>832</v>
      </c>
      <c r="C26" s="277">
        <v>2938.3</v>
      </c>
      <c r="D26" s="278">
        <v>2912.3333333333335</v>
      </c>
      <c r="E26" s="278">
        <v>2868.0666666666671</v>
      </c>
      <c r="F26" s="278">
        <v>2797.8333333333335</v>
      </c>
      <c r="G26" s="278">
        <v>2753.5666666666671</v>
      </c>
      <c r="H26" s="278">
        <v>2982.5666666666671</v>
      </c>
      <c r="I26" s="278">
        <v>3026.8333333333335</v>
      </c>
      <c r="J26" s="278">
        <v>3097.0666666666671</v>
      </c>
      <c r="K26" s="276">
        <v>2956.6</v>
      </c>
      <c r="L26" s="276">
        <v>2842.1</v>
      </c>
      <c r="M26" s="276">
        <v>1.34114</v>
      </c>
    </row>
    <row r="27" spans="1:13">
      <c r="A27" s="267">
        <v>17</v>
      </c>
      <c r="B27" s="276" t="s">
        <v>292</v>
      </c>
      <c r="C27" s="277">
        <v>1717</v>
      </c>
      <c r="D27" s="278">
        <v>1722.6166666666668</v>
      </c>
      <c r="E27" s="278">
        <v>1699.4333333333336</v>
      </c>
      <c r="F27" s="278">
        <v>1681.8666666666668</v>
      </c>
      <c r="G27" s="278">
        <v>1658.6833333333336</v>
      </c>
      <c r="H27" s="278">
        <v>1740.1833333333336</v>
      </c>
      <c r="I27" s="278">
        <v>1763.366666666667</v>
      </c>
      <c r="J27" s="278">
        <v>1780.9333333333336</v>
      </c>
      <c r="K27" s="276">
        <v>1745.8</v>
      </c>
      <c r="L27" s="276">
        <v>1705.05</v>
      </c>
      <c r="M27" s="276">
        <v>0.17565</v>
      </c>
    </row>
    <row r="28" spans="1:13">
      <c r="A28" s="267">
        <v>18</v>
      </c>
      <c r="B28" s="276" t="s">
        <v>229</v>
      </c>
      <c r="C28" s="277">
        <v>1573.25</v>
      </c>
      <c r="D28" s="278">
        <v>1585.4166666666667</v>
      </c>
      <c r="E28" s="278">
        <v>1550.8333333333335</v>
      </c>
      <c r="F28" s="278">
        <v>1528.4166666666667</v>
      </c>
      <c r="G28" s="278">
        <v>1493.8333333333335</v>
      </c>
      <c r="H28" s="278">
        <v>1607.8333333333335</v>
      </c>
      <c r="I28" s="278">
        <v>1642.416666666667</v>
      </c>
      <c r="J28" s="278">
        <v>1664.8333333333335</v>
      </c>
      <c r="K28" s="276">
        <v>1620</v>
      </c>
      <c r="L28" s="276">
        <v>1563</v>
      </c>
      <c r="M28" s="276">
        <v>1.9249700000000001</v>
      </c>
    </row>
    <row r="29" spans="1:13">
      <c r="A29" s="267">
        <v>19</v>
      </c>
      <c r="B29" s="276" t="s">
        <v>301</v>
      </c>
      <c r="C29" s="277">
        <v>1998.45</v>
      </c>
      <c r="D29" s="278">
        <v>1994.1499999999999</v>
      </c>
      <c r="E29" s="278">
        <v>1948.2999999999997</v>
      </c>
      <c r="F29" s="278">
        <v>1898.1499999999999</v>
      </c>
      <c r="G29" s="278">
        <v>1852.2999999999997</v>
      </c>
      <c r="H29" s="278">
        <v>2044.2999999999997</v>
      </c>
      <c r="I29" s="278">
        <v>2090.1499999999996</v>
      </c>
      <c r="J29" s="278">
        <v>2140.2999999999997</v>
      </c>
      <c r="K29" s="276">
        <v>2040</v>
      </c>
      <c r="L29" s="276">
        <v>1944</v>
      </c>
      <c r="M29" s="276">
        <v>0.34039999999999998</v>
      </c>
    </row>
    <row r="30" spans="1:13">
      <c r="A30" s="267">
        <v>20</v>
      </c>
      <c r="B30" s="276" t="s">
        <v>230</v>
      </c>
      <c r="C30" s="277">
        <v>2769.8</v>
      </c>
      <c r="D30" s="278">
        <v>2757.7999999999997</v>
      </c>
      <c r="E30" s="278">
        <v>2718.9999999999995</v>
      </c>
      <c r="F30" s="278">
        <v>2668.2</v>
      </c>
      <c r="G30" s="278">
        <v>2629.3999999999996</v>
      </c>
      <c r="H30" s="278">
        <v>2808.5999999999995</v>
      </c>
      <c r="I30" s="278">
        <v>2847.3999999999996</v>
      </c>
      <c r="J30" s="278">
        <v>2898.1999999999994</v>
      </c>
      <c r="K30" s="276">
        <v>2796.6</v>
      </c>
      <c r="L30" s="276">
        <v>2707</v>
      </c>
      <c r="M30" s="276">
        <v>2.0400100000000001</v>
      </c>
    </row>
    <row r="31" spans="1:13">
      <c r="A31" s="267">
        <v>21</v>
      </c>
      <c r="B31" s="276" t="s">
        <v>870</v>
      </c>
      <c r="C31" s="277">
        <v>3269.5</v>
      </c>
      <c r="D31" s="278">
        <v>3276.5</v>
      </c>
      <c r="E31" s="278">
        <v>3205</v>
      </c>
      <c r="F31" s="278">
        <v>3140.5</v>
      </c>
      <c r="G31" s="278">
        <v>3069</v>
      </c>
      <c r="H31" s="278">
        <v>3341</v>
      </c>
      <c r="I31" s="278">
        <v>3412.5</v>
      </c>
      <c r="J31" s="278">
        <v>3477</v>
      </c>
      <c r="K31" s="276">
        <v>3348</v>
      </c>
      <c r="L31" s="276">
        <v>3212</v>
      </c>
      <c r="M31" s="276">
        <v>0.37536000000000003</v>
      </c>
    </row>
    <row r="32" spans="1:13">
      <c r="A32" s="267">
        <v>22</v>
      </c>
      <c r="B32" s="276" t="s">
        <v>303</v>
      </c>
      <c r="C32" s="277">
        <v>120.05</v>
      </c>
      <c r="D32" s="278">
        <v>119.56666666666666</v>
      </c>
      <c r="E32" s="278">
        <v>118.68333333333332</v>
      </c>
      <c r="F32" s="278">
        <v>117.31666666666666</v>
      </c>
      <c r="G32" s="278">
        <v>116.43333333333332</v>
      </c>
      <c r="H32" s="278">
        <v>120.93333333333332</v>
      </c>
      <c r="I32" s="278">
        <v>121.81666666666665</v>
      </c>
      <c r="J32" s="278">
        <v>123.18333333333332</v>
      </c>
      <c r="K32" s="276">
        <v>120.45</v>
      </c>
      <c r="L32" s="276">
        <v>118.2</v>
      </c>
      <c r="M32" s="276">
        <v>2.01831</v>
      </c>
    </row>
    <row r="33" spans="1:13">
      <c r="A33" s="267">
        <v>23</v>
      </c>
      <c r="B33" s="276" t="s">
        <v>45</v>
      </c>
      <c r="C33" s="277">
        <v>814</v>
      </c>
      <c r="D33" s="278">
        <v>809.68333333333339</v>
      </c>
      <c r="E33" s="278">
        <v>803.36666666666679</v>
      </c>
      <c r="F33" s="278">
        <v>792.73333333333335</v>
      </c>
      <c r="G33" s="278">
        <v>786.41666666666674</v>
      </c>
      <c r="H33" s="278">
        <v>820.31666666666683</v>
      </c>
      <c r="I33" s="278">
        <v>826.63333333333344</v>
      </c>
      <c r="J33" s="278">
        <v>837.26666666666688</v>
      </c>
      <c r="K33" s="276">
        <v>816</v>
      </c>
      <c r="L33" s="276">
        <v>799.05</v>
      </c>
      <c r="M33" s="276">
        <v>4.6463900000000002</v>
      </c>
    </row>
    <row r="34" spans="1:13">
      <c r="A34" s="267">
        <v>24</v>
      </c>
      <c r="B34" s="276" t="s">
        <v>304</v>
      </c>
      <c r="C34" s="277">
        <v>2186.6</v>
      </c>
      <c r="D34" s="278">
        <v>2193.6333333333337</v>
      </c>
      <c r="E34" s="278">
        <v>2143.2666666666673</v>
      </c>
      <c r="F34" s="278">
        <v>2099.9333333333338</v>
      </c>
      <c r="G34" s="278">
        <v>2049.5666666666675</v>
      </c>
      <c r="H34" s="278">
        <v>2236.9666666666672</v>
      </c>
      <c r="I34" s="278">
        <v>2287.333333333333</v>
      </c>
      <c r="J34" s="278">
        <v>2330.666666666667</v>
      </c>
      <c r="K34" s="276">
        <v>2244</v>
      </c>
      <c r="L34" s="276">
        <v>2150.3000000000002</v>
      </c>
      <c r="M34" s="276">
        <v>4.2705900000000003</v>
      </c>
    </row>
    <row r="35" spans="1:13">
      <c r="A35" s="267">
        <v>25</v>
      </c>
      <c r="B35" s="276" t="s">
        <v>46</v>
      </c>
      <c r="C35" s="277">
        <v>249.3</v>
      </c>
      <c r="D35" s="278">
        <v>249.46666666666667</v>
      </c>
      <c r="E35" s="278">
        <v>246.93333333333334</v>
      </c>
      <c r="F35" s="278">
        <v>244.56666666666666</v>
      </c>
      <c r="G35" s="278">
        <v>242.03333333333333</v>
      </c>
      <c r="H35" s="278">
        <v>251.83333333333334</v>
      </c>
      <c r="I35" s="278">
        <v>254.3666666666667</v>
      </c>
      <c r="J35" s="278">
        <v>256.73333333333335</v>
      </c>
      <c r="K35" s="276">
        <v>252</v>
      </c>
      <c r="L35" s="276">
        <v>247.1</v>
      </c>
      <c r="M35" s="276">
        <v>80.122020000000006</v>
      </c>
    </row>
    <row r="36" spans="1:13">
      <c r="A36" s="267">
        <v>26</v>
      </c>
      <c r="B36" s="276" t="s">
        <v>293</v>
      </c>
      <c r="C36" s="277">
        <v>3276.05</v>
      </c>
      <c r="D36" s="278">
        <v>3274.0333333333333</v>
      </c>
      <c r="E36" s="278">
        <v>3258.0166666666664</v>
      </c>
      <c r="F36" s="278">
        <v>3239.9833333333331</v>
      </c>
      <c r="G36" s="278">
        <v>3223.9666666666662</v>
      </c>
      <c r="H36" s="278">
        <v>3292.0666666666666</v>
      </c>
      <c r="I36" s="278">
        <v>3308.0833333333339</v>
      </c>
      <c r="J36" s="278">
        <v>3326.1166666666668</v>
      </c>
      <c r="K36" s="276">
        <v>3290.05</v>
      </c>
      <c r="L36" s="276">
        <v>3256</v>
      </c>
      <c r="M36" s="276">
        <v>0.25507999999999997</v>
      </c>
    </row>
    <row r="37" spans="1:13">
      <c r="A37" s="267">
        <v>27</v>
      </c>
      <c r="B37" s="276" t="s">
        <v>302</v>
      </c>
      <c r="C37" s="277">
        <v>973.25</v>
      </c>
      <c r="D37" s="278">
        <v>979.94999999999993</v>
      </c>
      <c r="E37" s="278">
        <v>963.89999999999986</v>
      </c>
      <c r="F37" s="278">
        <v>954.55</v>
      </c>
      <c r="G37" s="278">
        <v>938.49999999999989</v>
      </c>
      <c r="H37" s="278">
        <v>989.29999999999984</v>
      </c>
      <c r="I37" s="278">
        <v>1005.3499999999998</v>
      </c>
      <c r="J37" s="278">
        <v>1014.6999999999998</v>
      </c>
      <c r="K37" s="276">
        <v>996</v>
      </c>
      <c r="L37" s="276">
        <v>970.6</v>
      </c>
      <c r="M37" s="276">
        <v>2.7675999999999998</v>
      </c>
    </row>
    <row r="38" spans="1:13">
      <c r="A38" s="267">
        <v>28</v>
      </c>
      <c r="B38" s="276" t="s">
        <v>47</v>
      </c>
      <c r="C38" s="277">
        <v>2084.4</v>
      </c>
      <c r="D38" s="278">
        <v>2074.35</v>
      </c>
      <c r="E38" s="278">
        <v>2039.1999999999998</v>
      </c>
      <c r="F38" s="278">
        <v>1994</v>
      </c>
      <c r="G38" s="278">
        <v>1958.85</v>
      </c>
      <c r="H38" s="278">
        <v>2119.5499999999997</v>
      </c>
      <c r="I38" s="278">
        <v>2154.7000000000003</v>
      </c>
      <c r="J38" s="278">
        <v>2199.8999999999996</v>
      </c>
      <c r="K38" s="276">
        <v>2109.5</v>
      </c>
      <c r="L38" s="276">
        <v>2029.15</v>
      </c>
      <c r="M38" s="276">
        <v>15.349209999999999</v>
      </c>
    </row>
    <row r="39" spans="1:13">
      <c r="A39" s="267">
        <v>29</v>
      </c>
      <c r="B39" s="276" t="s">
        <v>48</v>
      </c>
      <c r="C39" s="277">
        <v>157.44999999999999</v>
      </c>
      <c r="D39" s="278">
        <v>156.13333333333333</v>
      </c>
      <c r="E39" s="278">
        <v>154.01666666666665</v>
      </c>
      <c r="F39" s="278">
        <v>150.58333333333331</v>
      </c>
      <c r="G39" s="278">
        <v>148.46666666666664</v>
      </c>
      <c r="H39" s="278">
        <v>159.56666666666666</v>
      </c>
      <c r="I39" s="278">
        <v>161.68333333333334</v>
      </c>
      <c r="J39" s="278">
        <v>165.11666666666667</v>
      </c>
      <c r="K39" s="276">
        <v>158.25</v>
      </c>
      <c r="L39" s="276">
        <v>152.69999999999999</v>
      </c>
      <c r="M39" s="276">
        <v>78.065979999999996</v>
      </c>
    </row>
    <row r="40" spans="1:13">
      <c r="A40" s="267">
        <v>30</v>
      </c>
      <c r="B40" s="276" t="s">
        <v>305</v>
      </c>
      <c r="C40" s="277">
        <v>125</v>
      </c>
      <c r="D40" s="278">
        <v>125.16666666666667</v>
      </c>
      <c r="E40" s="278">
        <v>124.33333333333334</v>
      </c>
      <c r="F40" s="278">
        <v>123.66666666666667</v>
      </c>
      <c r="G40" s="278">
        <v>122.83333333333334</v>
      </c>
      <c r="H40" s="278">
        <v>125.83333333333334</v>
      </c>
      <c r="I40" s="278">
        <v>126.66666666666669</v>
      </c>
      <c r="J40" s="278">
        <v>127.33333333333334</v>
      </c>
      <c r="K40" s="276">
        <v>126</v>
      </c>
      <c r="L40" s="276">
        <v>124.5</v>
      </c>
      <c r="M40" s="276">
        <v>1.5101500000000001</v>
      </c>
    </row>
    <row r="41" spans="1:13">
      <c r="A41" s="267">
        <v>31</v>
      </c>
      <c r="B41" s="276" t="s">
        <v>937</v>
      </c>
      <c r="C41" s="277">
        <v>225.85</v>
      </c>
      <c r="D41" s="278">
        <v>225.63333333333335</v>
      </c>
      <c r="E41" s="278">
        <v>223.26666666666671</v>
      </c>
      <c r="F41" s="278">
        <v>220.68333333333337</v>
      </c>
      <c r="G41" s="278">
        <v>218.31666666666672</v>
      </c>
      <c r="H41" s="278">
        <v>228.2166666666667</v>
      </c>
      <c r="I41" s="278">
        <v>230.58333333333331</v>
      </c>
      <c r="J41" s="278">
        <v>233.16666666666669</v>
      </c>
      <c r="K41" s="276">
        <v>228</v>
      </c>
      <c r="L41" s="276">
        <v>223.05</v>
      </c>
      <c r="M41" s="276">
        <v>1.1726399999999999</v>
      </c>
    </row>
    <row r="42" spans="1:13">
      <c r="A42" s="267">
        <v>32</v>
      </c>
      <c r="B42" s="276" t="s">
        <v>306</v>
      </c>
      <c r="C42" s="277">
        <v>63.5</v>
      </c>
      <c r="D42" s="278">
        <v>63.566666666666663</v>
      </c>
      <c r="E42" s="278">
        <v>62.883333333333326</v>
      </c>
      <c r="F42" s="278">
        <v>62.266666666666666</v>
      </c>
      <c r="G42" s="278">
        <v>61.583333333333329</v>
      </c>
      <c r="H42" s="278">
        <v>64.183333333333323</v>
      </c>
      <c r="I42" s="278">
        <v>64.86666666666666</v>
      </c>
      <c r="J42" s="278">
        <v>65.48333333333332</v>
      </c>
      <c r="K42" s="276">
        <v>64.25</v>
      </c>
      <c r="L42" s="276">
        <v>62.95</v>
      </c>
      <c r="M42" s="276">
        <v>3.5871200000000001</v>
      </c>
    </row>
    <row r="43" spans="1:13">
      <c r="A43" s="267">
        <v>33</v>
      </c>
      <c r="B43" s="276" t="s">
        <v>49</v>
      </c>
      <c r="C43" s="277">
        <v>84.3</v>
      </c>
      <c r="D43" s="278">
        <v>83.9</v>
      </c>
      <c r="E43" s="278">
        <v>82.800000000000011</v>
      </c>
      <c r="F43" s="278">
        <v>81.300000000000011</v>
      </c>
      <c r="G43" s="278">
        <v>80.200000000000017</v>
      </c>
      <c r="H43" s="278">
        <v>85.4</v>
      </c>
      <c r="I43" s="278">
        <v>86.5</v>
      </c>
      <c r="J43" s="278">
        <v>88</v>
      </c>
      <c r="K43" s="276">
        <v>85</v>
      </c>
      <c r="L43" s="276">
        <v>82.4</v>
      </c>
      <c r="M43" s="276">
        <v>367.49331999999998</v>
      </c>
    </row>
    <row r="44" spans="1:13">
      <c r="A44" s="267">
        <v>34</v>
      </c>
      <c r="B44" s="276" t="s">
        <v>51</v>
      </c>
      <c r="C44" s="277">
        <v>2225.1999999999998</v>
      </c>
      <c r="D44" s="278">
        <v>2229.4500000000003</v>
      </c>
      <c r="E44" s="278">
        <v>2209.9000000000005</v>
      </c>
      <c r="F44" s="278">
        <v>2194.6000000000004</v>
      </c>
      <c r="G44" s="278">
        <v>2175.0500000000006</v>
      </c>
      <c r="H44" s="278">
        <v>2244.7500000000005</v>
      </c>
      <c r="I44" s="278">
        <v>2264.3000000000006</v>
      </c>
      <c r="J44" s="278">
        <v>2279.6000000000004</v>
      </c>
      <c r="K44" s="276">
        <v>2249</v>
      </c>
      <c r="L44" s="276">
        <v>2214.15</v>
      </c>
      <c r="M44" s="276">
        <v>16.917729999999999</v>
      </c>
    </row>
    <row r="45" spans="1:13">
      <c r="A45" s="267">
        <v>35</v>
      </c>
      <c r="B45" s="276" t="s">
        <v>307</v>
      </c>
      <c r="C45" s="277">
        <v>136</v>
      </c>
      <c r="D45" s="278">
        <v>135.75</v>
      </c>
      <c r="E45" s="278">
        <v>134.5</v>
      </c>
      <c r="F45" s="278">
        <v>133</v>
      </c>
      <c r="G45" s="278">
        <v>131.75</v>
      </c>
      <c r="H45" s="278">
        <v>137.25</v>
      </c>
      <c r="I45" s="278">
        <v>138.5</v>
      </c>
      <c r="J45" s="278">
        <v>140</v>
      </c>
      <c r="K45" s="276">
        <v>137</v>
      </c>
      <c r="L45" s="276">
        <v>134.25</v>
      </c>
      <c r="M45" s="276">
        <v>0.79086999999999996</v>
      </c>
    </row>
    <row r="46" spans="1:13">
      <c r="A46" s="267">
        <v>36</v>
      </c>
      <c r="B46" s="276" t="s">
        <v>309</v>
      </c>
      <c r="C46" s="277">
        <v>1200.45</v>
      </c>
      <c r="D46" s="278">
        <v>1200.45</v>
      </c>
      <c r="E46" s="278">
        <v>1152</v>
      </c>
      <c r="F46" s="278">
        <v>1103.55</v>
      </c>
      <c r="G46" s="278">
        <v>1055.0999999999999</v>
      </c>
      <c r="H46" s="278">
        <v>1248.9000000000001</v>
      </c>
      <c r="I46" s="278">
        <v>1297.3500000000004</v>
      </c>
      <c r="J46" s="278">
        <v>1345.8000000000002</v>
      </c>
      <c r="K46" s="276">
        <v>1248.9000000000001</v>
      </c>
      <c r="L46" s="276">
        <v>1152</v>
      </c>
      <c r="M46" s="276">
        <v>7.81576</v>
      </c>
    </row>
    <row r="47" spans="1:13">
      <c r="A47" s="267">
        <v>37</v>
      </c>
      <c r="B47" s="276" t="s">
        <v>308</v>
      </c>
      <c r="C47" s="277">
        <v>4244.6499999999996</v>
      </c>
      <c r="D47" s="278">
        <v>4268.8833333333332</v>
      </c>
      <c r="E47" s="278">
        <v>4213.7666666666664</v>
      </c>
      <c r="F47" s="278">
        <v>4182.8833333333332</v>
      </c>
      <c r="G47" s="278">
        <v>4127.7666666666664</v>
      </c>
      <c r="H47" s="278">
        <v>4299.7666666666664</v>
      </c>
      <c r="I47" s="278">
        <v>4354.8833333333332</v>
      </c>
      <c r="J47" s="278">
        <v>4385.7666666666664</v>
      </c>
      <c r="K47" s="276">
        <v>4324</v>
      </c>
      <c r="L47" s="276">
        <v>4238</v>
      </c>
      <c r="M47" s="276">
        <v>0.21679000000000001</v>
      </c>
    </row>
    <row r="48" spans="1:13">
      <c r="A48" s="267">
        <v>38</v>
      </c>
      <c r="B48" s="276" t="s">
        <v>310</v>
      </c>
      <c r="C48" s="277">
        <v>6212.15</v>
      </c>
      <c r="D48" s="278">
        <v>6192.0333333333328</v>
      </c>
      <c r="E48" s="278">
        <v>6156.2166666666653</v>
      </c>
      <c r="F48" s="278">
        <v>6100.2833333333328</v>
      </c>
      <c r="G48" s="278">
        <v>6064.4666666666653</v>
      </c>
      <c r="H48" s="278">
        <v>6247.9666666666653</v>
      </c>
      <c r="I48" s="278">
        <v>6283.7833333333328</v>
      </c>
      <c r="J48" s="278">
        <v>6339.7166666666653</v>
      </c>
      <c r="K48" s="276">
        <v>6227.85</v>
      </c>
      <c r="L48" s="276">
        <v>6136.1</v>
      </c>
      <c r="M48" s="276">
        <v>9.1179999999999997E-2</v>
      </c>
    </row>
    <row r="49" spans="1:13">
      <c r="A49" s="267">
        <v>39</v>
      </c>
      <c r="B49" s="276" t="s">
        <v>226</v>
      </c>
      <c r="C49" s="277">
        <v>808.8</v>
      </c>
      <c r="D49" s="278">
        <v>806.08333333333337</v>
      </c>
      <c r="E49" s="278">
        <v>783.7166666666667</v>
      </c>
      <c r="F49" s="278">
        <v>758.63333333333333</v>
      </c>
      <c r="G49" s="278">
        <v>736.26666666666665</v>
      </c>
      <c r="H49" s="278">
        <v>831.16666666666674</v>
      </c>
      <c r="I49" s="278">
        <v>853.5333333333333</v>
      </c>
      <c r="J49" s="278">
        <v>878.61666666666679</v>
      </c>
      <c r="K49" s="276">
        <v>828.45</v>
      </c>
      <c r="L49" s="276">
        <v>781</v>
      </c>
      <c r="M49" s="276">
        <v>11.391249999999999</v>
      </c>
    </row>
    <row r="50" spans="1:13">
      <c r="A50" s="267">
        <v>40</v>
      </c>
      <c r="B50" s="276" t="s">
        <v>53</v>
      </c>
      <c r="C50" s="277">
        <v>786.6</v>
      </c>
      <c r="D50" s="278">
        <v>783.69999999999993</v>
      </c>
      <c r="E50" s="278">
        <v>777.39999999999986</v>
      </c>
      <c r="F50" s="278">
        <v>768.19999999999993</v>
      </c>
      <c r="G50" s="278">
        <v>761.89999999999986</v>
      </c>
      <c r="H50" s="278">
        <v>792.89999999999986</v>
      </c>
      <c r="I50" s="278">
        <v>799.19999999999982</v>
      </c>
      <c r="J50" s="278">
        <v>808.39999999999986</v>
      </c>
      <c r="K50" s="276">
        <v>790</v>
      </c>
      <c r="L50" s="276">
        <v>774.5</v>
      </c>
      <c r="M50" s="276">
        <v>21.054500000000001</v>
      </c>
    </row>
    <row r="51" spans="1:13">
      <c r="A51" s="267">
        <v>41</v>
      </c>
      <c r="B51" s="276" t="s">
        <v>311</v>
      </c>
      <c r="C51" s="277">
        <v>503.45</v>
      </c>
      <c r="D51" s="278">
        <v>501.5</v>
      </c>
      <c r="E51" s="278">
        <v>498.1</v>
      </c>
      <c r="F51" s="278">
        <v>492.75</v>
      </c>
      <c r="G51" s="278">
        <v>489.35</v>
      </c>
      <c r="H51" s="278">
        <v>506.85</v>
      </c>
      <c r="I51" s="278">
        <v>510.25</v>
      </c>
      <c r="J51" s="278">
        <v>515.6</v>
      </c>
      <c r="K51" s="276">
        <v>504.9</v>
      </c>
      <c r="L51" s="276">
        <v>496.15</v>
      </c>
      <c r="M51" s="276">
        <v>3.3474699999999999</v>
      </c>
    </row>
    <row r="52" spans="1:13">
      <c r="A52" s="267">
        <v>42</v>
      </c>
      <c r="B52" s="276" t="s">
        <v>55</v>
      </c>
      <c r="C52" s="277">
        <v>565.04999999999995</v>
      </c>
      <c r="D52" s="278">
        <v>560.43333333333328</v>
      </c>
      <c r="E52" s="278">
        <v>552.86666666666656</v>
      </c>
      <c r="F52" s="278">
        <v>540.68333333333328</v>
      </c>
      <c r="G52" s="278">
        <v>533.11666666666656</v>
      </c>
      <c r="H52" s="278">
        <v>572.61666666666656</v>
      </c>
      <c r="I52" s="278">
        <v>580.18333333333339</v>
      </c>
      <c r="J52" s="278">
        <v>592.36666666666656</v>
      </c>
      <c r="K52" s="276">
        <v>568</v>
      </c>
      <c r="L52" s="276">
        <v>548.25</v>
      </c>
      <c r="M52" s="276">
        <v>260.41462000000001</v>
      </c>
    </row>
    <row r="53" spans="1:13">
      <c r="A53" s="267">
        <v>43</v>
      </c>
      <c r="B53" s="276" t="s">
        <v>56</v>
      </c>
      <c r="C53" s="277">
        <v>3001.95</v>
      </c>
      <c r="D53" s="278">
        <v>3001.3166666666671</v>
      </c>
      <c r="E53" s="278">
        <v>2980.6333333333341</v>
      </c>
      <c r="F53" s="278">
        <v>2959.3166666666671</v>
      </c>
      <c r="G53" s="278">
        <v>2938.6333333333341</v>
      </c>
      <c r="H53" s="278">
        <v>3022.6333333333341</v>
      </c>
      <c r="I53" s="278">
        <v>3043.3166666666675</v>
      </c>
      <c r="J53" s="278">
        <v>3064.6333333333341</v>
      </c>
      <c r="K53" s="276">
        <v>3022</v>
      </c>
      <c r="L53" s="276">
        <v>2980</v>
      </c>
      <c r="M53" s="276">
        <v>5.5047699999999997</v>
      </c>
    </row>
    <row r="54" spans="1:13">
      <c r="A54" s="267">
        <v>44</v>
      </c>
      <c r="B54" s="276" t="s">
        <v>315</v>
      </c>
      <c r="C54" s="277">
        <v>184.85</v>
      </c>
      <c r="D54" s="278">
        <v>185.41666666666666</v>
      </c>
      <c r="E54" s="278">
        <v>182.43333333333331</v>
      </c>
      <c r="F54" s="278">
        <v>180.01666666666665</v>
      </c>
      <c r="G54" s="278">
        <v>177.0333333333333</v>
      </c>
      <c r="H54" s="278">
        <v>187.83333333333331</v>
      </c>
      <c r="I54" s="278">
        <v>190.81666666666666</v>
      </c>
      <c r="J54" s="278">
        <v>193.23333333333332</v>
      </c>
      <c r="K54" s="276">
        <v>188.4</v>
      </c>
      <c r="L54" s="276">
        <v>183</v>
      </c>
      <c r="M54" s="276">
        <v>2.6302099999999999</v>
      </c>
    </row>
    <row r="55" spans="1:13">
      <c r="A55" s="267">
        <v>45</v>
      </c>
      <c r="B55" s="276" t="s">
        <v>316</v>
      </c>
      <c r="C55" s="277">
        <v>495.75</v>
      </c>
      <c r="D55" s="278">
        <v>498.81666666666666</v>
      </c>
      <c r="E55" s="278">
        <v>488.93333333333334</v>
      </c>
      <c r="F55" s="278">
        <v>482.11666666666667</v>
      </c>
      <c r="G55" s="278">
        <v>472.23333333333335</v>
      </c>
      <c r="H55" s="278">
        <v>505.63333333333333</v>
      </c>
      <c r="I55" s="278">
        <v>515.51666666666665</v>
      </c>
      <c r="J55" s="278">
        <v>522.33333333333326</v>
      </c>
      <c r="K55" s="276">
        <v>508.7</v>
      </c>
      <c r="L55" s="276">
        <v>492</v>
      </c>
      <c r="M55" s="276">
        <v>4.5174500000000002</v>
      </c>
    </row>
    <row r="56" spans="1:13">
      <c r="A56" s="267">
        <v>46</v>
      </c>
      <c r="B56" s="276" t="s">
        <v>58</v>
      </c>
      <c r="C56" s="277">
        <v>6283.35</v>
      </c>
      <c r="D56" s="278">
        <v>6326.6166666666659</v>
      </c>
      <c r="E56" s="278">
        <v>6214.2333333333318</v>
      </c>
      <c r="F56" s="278">
        <v>6145.1166666666659</v>
      </c>
      <c r="G56" s="278">
        <v>6032.7333333333318</v>
      </c>
      <c r="H56" s="278">
        <v>6395.7333333333318</v>
      </c>
      <c r="I56" s="278">
        <v>6508.116666666665</v>
      </c>
      <c r="J56" s="278">
        <v>6577.2333333333318</v>
      </c>
      <c r="K56" s="276">
        <v>6439</v>
      </c>
      <c r="L56" s="276">
        <v>6257.5</v>
      </c>
      <c r="M56" s="276">
        <v>9.6815599999999993</v>
      </c>
    </row>
    <row r="57" spans="1:13">
      <c r="A57" s="267">
        <v>47</v>
      </c>
      <c r="B57" s="276" t="s">
        <v>232</v>
      </c>
      <c r="C57" s="277">
        <v>2445.9</v>
      </c>
      <c r="D57" s="278">
        <v>2440.4333333333334</v>
      </c>
      <c r="E57" s="278">
        <v>2416.916666666667</v>
      </c>
      <c r="F57" s="278">
        <v>2387.9333333333334</v>
      </c>
      <c r="G57" s="278">
        <v>2364.416666666667</v>
      </c>
      <c r="H57" s="278">
        <v>2469.416666666667</v>
      </c>
      <c r="I57" s="278">
        <v>2492.9333333333334</v>
      </c>
      <c r="J57" s="278">
        <v>2521.916666666667</v>
      </c>
      <c r="K57" s="276">
        <v>2463.9499999999998</v>
      </c>
      <c r="L57" s="276">
        <v>2411.4499999999998</v>
      </c>
      <c r="M57" s="276">
        <v>0.27786</v>
      </c>
    </row>
    <row r="58" spans="1:13">
      <c r="A58" s="267">
        <v>48</v>
      </c>
      <c r="B58" s="276" t="s">
        <v>59</v>
      </c>
      <c r="C58" s="277">
        <v>3865</v>
      </c>
      <c r="D58" s="278">
        <v>3843.25</v>
      </c>
      <c r="E58" s="278">
        <v>3807.8</v>
      </c>
      <c r="F58" s="278">
        <v>3750.6000000000004</v>
      </c>
      <c r="G58" s="278">
        <v>3715.1500000000005</v>
      </c>
      <c r="H58" s="278">
        <v>3900.45</v>
      </c>
      <c r="I58" s="278">
        <v>3935.8999999999996</v>
      </c>
      <c r="J58" s="278">
        <v>3993.0999999999995</v>
      </c>
      <c r="K58" s="276">
        <v>3878.7</v>
      </c>
      <c r="L58" s="276">
        <v>3786.05</v>
      </c>
      <c r="M58" s="276">
        <v>41.498980000000003</v>
      </c>
    </row>
    <row r="59" spans="1:13">
      <c r="A59" s="267">
        <v>49</v>
      </c>
      <c r="B59" s="276" t="s">
        <v>60</v>
      </c>
      <c r="C59" s="277">
        <v>1489.9</v>
      </c>
      <c r="D59" s="278">
        <v>1465.9833333333333</v>
      </c>
      <c r="E59" s="278">
        <v>1429.9666666666667</v>
      </c>
      <c r="F59" s="278">
        <v>1370.0333333333333</v>
      </c>
      <c r="G59" s="278">
        <v>1334.0166666666667</v>
      </c>
      <c r="H59" s="278">
        <v>1525.9166666666667</v>
      </c>
      <c r="I59" s="278">
        <v>1561.9333333333336</v>
      </c>
      <c r="J59" s="278">
        <v>1621.8666666666668</v>
      </c>
      <c r="K59" s="276">
        <v>1502</v>
      </c>
      <c r="L59" s="276">
        <v>1406.05</v>
      </c>
      <c r="M59" s="276">
        <v>17.426459999999999</v>
      </c>
    </row>
    <row r="60" spans="1:13" ht="12" customHeight="1">
      <c r="A60" s="267">
        <v>50</v>
      </c>
      <c r="B60" s="276" t="s">
        <v>317</v>
      </c>
      <c r="C60" s="277">
        <v>100.6</v>
      </c>
      <c r="D60" s="278">
        <v>101.05</v>
      </c>
      <c r="E60" s="278">
        <v>99.949999999999989</v>
      </c>
      <c r="F60" s="278">
        <v>99.3</v>
      </c>
      <c r="G60" s="278">
        <v>98.199999999999989</v>
      </c>
      <c r="H60" s="278">
        <v>101.69999999999999</v>
      </c>
      <c r="I60" s="278">
        <v>102.79999999999998</v>
      </c>
      <c r="J60" s="278">
        <v>103.44999999999999</v>
      </c>
      <c r="K60" s="276">
        <v>102.15</v>
      </c>
      <c r="L60" s="276">
        <v>100.4</v>
      </c>
      <c r="M60" s="276">
        <v>1.61907</v>
      </c>
    </row>
    <row r="61" spans="1:13">
      <c r="A61" s="267">
        <v>51</v>
      </c>
      <c r="B61" s="276" t="s">
        <v>318</v>
      </c>
      <c r="C61" s="277">
        <v>149.85</v>
      </c>
      <c r="D61" s="278">
        <v>150.58333333333334</v>
      </c>
      <c r="E61" s="278">
        <v>148.06666666666669</v>
      </c>
      <c r="F61" s="278">
        <v>146.28333333333336</v>
      </c>
      <c r="G61" s="278">
        <v>143.76666666666671</v>
      </c>
      <c r="H61" s="278">
        <v>152.36666666666667</v>
      </c>
      <c r="I61" s="278">
        <v>154.88333333333333</v>
      </c>
      <c r="J61" s="278">
        <v>156.66666666666666</v>
      </c>
      <c r="K61" s="276">
        <v>153.1</v>
      </c>
      <c r="L61" s="276">
        <v>148.80000000000001</v>
      </c>
      <c r="M61" s="276">
        <v>9.8215800000000009</v>
      </c>
    </row>
    <row r="62" spans="1:13">
      <c r="A62" s="267">
        <v>52</v>
      </c>
      <c r="B62" s="276" t="s">
        <v>233</v>
      </c>
      <c r="C62" s="277">
        <v>340.1</v>
      </c>
      <c r="D62" s="278">
        <v>340.18333333333334</v>
      </c>
      <c r="E62" s="278">
        <v>333.56666666666666</v>
      </c>
      <c r="F62" s="278">
        <v>327.0333333333333</v>
      </c>
      <c r="G62" s="278">
        <v>320.41666666666663</v>
      </c>
      <c r="H62" s="278">
        <v>346.7166666666667</v>
      </c>
      <c r="I62" s="278">
        <v>353.33333333333337</v>
      </c>
      <c r="J62" s="278">
        <v>359.86666666666673</v>
      </c>
      <c r="K62" s="276">
        <v>346.8</v>
      </c>
      <c r="L62" s="276">
        <v>333.65</v>
      </c>
      <c r="M62" s="276">
        <v>182.29289</v>
      </c>
    </row>
    <row r="63" spans="1:13">
      <c r="A63" s="267">
        <v>53</v>
      </c>
      <c r="B63" s="276" t="s">
        <v>61</v>
      </c>
      <c r="C63" s="277">
        <v>46.75</v>
      </c>
      <c r="D63" s="278">
        <v>46.716666666666669</v>
      </c>
      <c r="E63" s="278">
        <v>46.033333333333339</v>
      </c>
      <c r="F63" s="278">
        <v>45.31666666666667</v>
      </c>
      <c r="G63" s="278">
        <v>44.63333333333334</v>
      </c>
      <c r="H63" s="278">
        <v>47.433333333333337</v>
      </c>
      <c r="I63" s="278">
        <v>48.116666666666674</v>
      </c>
      <c r="J63" s="278">
        <v>48.833333333333336</v>
      </c>
      <c r="K63" s="276">
        <v>47.4</v>
      </c>
      <c r="L63" s="276">
        <v>46</v>
      </c>
      <c r="M63" s="276">
        <v>300.62306999999998</v>
      </c>
    </row>
    <row r="64" spans="1:13">
      <c r="A64" s="267">
        <v>54</v>
      </c>
      <c r="B64" s="276" t="s">
        <v>62</v>
      </c>
      <c r="C64" s="277">
        <v>41</v>
      </c>
      <c r="D64" s="278">
        <v>41.333333333333336</v>
      </c>
      <c r="E64" s="278">
        <v>40.466666666666669</v>
      </c>
      <c r="F64" s="278">
        <v>39.93333333333333</v>
      </c>
      <c r="G64" s="278">
        <v>39.066666666666663</v>
      </c>
      <c r="H64" s="278">
        <v>41.866666666666674</v>
      </c>
      <c r="I64" s="278">
        <v>42.733333333333334</v>
      </c>
      <c r="J64" s="278">
        <v>43.26666666666668</v>
      </c>
      <c r="K64" s="276">
        <v>42.2</v>
      </c>
      <c r="L64" s="276">
        <v>40.799999999999997</v>
      </c>
      <c r="M64" s="276">
        <v>23.61035</v>
      </c>
    </row>
    <row r="65" spans="1:13">
      <c r="A65" s="267">
        <v>55</v>
      </c>
      <c r="B65" s="276" t="s">
        <v>312</v>
      </c>
      <c r="C65" s="277">
        <v>1492.85</v>
      </c>
      <c r="D65" s="278">
        <v>1497.7</v>
      </c>
      <c r="E65" s="278">
        <v>1475.4</v>
      </c>
      <c r="F65" s="278">
        <v>1457.95</v>
      </c>
      <c r="G65" s="278">
        <v>1435.65</v>
      </c>
      <c r="H65" s="278">
        <v>1515.15</v>
      </c>
      <c r="I65" s="278">
        <v>1537.4499999999998</v>
      </c>
      <c r="J65" s="278">
        <v>1554.9</v>
      </c>
      <c r="K65" s="276">
        <v>1520</v>
      </c>
      <c r="L65" s="276">
        <v>1480.25</v>
      </c>
      <c r="M65" s="276">
        <v>0.37728</v>
      </c>
    </row>
    <row r="66" spans="1:13">
      <c r="A66" s="267">
        <v>56</v>
      </c>
      <c r="B66" s="276" t="s">
        <v>63</v>
      </c>
      <c r="C66" s="277">
        <v>1356.45</v>
      </c>
      <c r="D66" s="278">
        <v>1351.45</v>
      </c>
      <c r="E66" s="278">
        <v>1340.9</v>
      </c>
      <c r="F66" s="278">
        <v>1325.3500000000001</v>
      </c>
      <c r="G66" s="278">
        <v>1314.8000000000002</v>
      </c>
      <c r="H66" s="278">
        <v>1367</v>
      </c>
      <c r="I66" s="278">
        <v>1377.5499999999997</v>
      </c>
      <c r="J66" s="278">
        <v>1393.1</v>
      </c>
      <c r="K66" s="276">
        <v>1362</v>
      </c>
      <c r="L66" s="276">
        <v>1335.9</v>
      </c>
      <c r="M66" s="276">
        <v>4.5549600000000003</v>
      </c>
    </row>
    <row r="67" spans="1:13">
      <c r="A67" s="267">
        <v>57</v>
      </c>
      <c r="B67" s="276" t="s">
        <v>320</v>
      </c>
      <c r="C67" s="277">
        <v>5643.85</v>
      </c>
      <c r="D67" s="278">
        <v>5634.6166666666659</v>
      </c>
      <c r="E67" s="278">
        <v>5570.2333333333318</v>
      </c>
      <c r="F67" s="278">
        <v>5496.6166666666659</v>
      </c>
      <c r="G67" s="278">
        <v>5432.2333333333318</v>
      </c>
      <c r="H67" s="278">
        <v>5708.2333333333318</v>
      </c>
      <c r="I67" s="278">
        <v>5772.616666666665</v>
      </c>
      <c r="J67" s="278">
        <v>5846.2333333333318</v>
      </c>
      <c r="K67" s="276">
        <v>5699</v>
      </c>
      <c r="L67" s="276">
        <v>5561</v>
      </c>
      <c r="M67" s="276">
        <v>0.36225000000000002</v>
      </c>
    </row>
    <row r="68" spans="1:13">
      <c r="A68" s="267">
        <v>58</v>
      </c>
      <c r="B68" s="276" t="s">
        <v>234</v>
      </c>
      <c r="C68" s="277">
        <v>1240.75</v>
      </c>
      <c r="D68" s="278">
        <v>1239.8833333333332</v>
      </c>
      <c r="E68" s="278">
        <v>1231.0666666666664</v>
      </c>
      <c r="F68" s="278">
        <v>1221.3833333333332</v>
      </c>
      <c r="G68" s="278">
        <v>1212.5666666666664</v>
      </c>
      <c r="H68" s="278">
        <v>1249.5666666666664</v>
      </c>
      <c r="I68" s="278">
        <v>1258.383333333333</v>
      </c>
      <c r="J68" s="278">
        <v>1268.0666666666664</v>
      </c>
      <c r="K68" s="276">
        <v>1248.7</v>
      </c>
      <c r="L68" s="276">
        <v>1230.2</v>
      </c>
      <c r="M68" s="276">
        <v>0.45213999999999999</v>
      </c>
    </row>
    <row r="69" spans="1:13">
      <c r="A69" s="267">
        <v>59</v>
      </c>
      <c r="B69" s="276" t="s">
        <v>321</v>
      </c>
      <c r="C69" s="277">
        <v>305.85000000000002</v>
      </c>
      <c r="D69" s="278">
        <v>306.3</v>
      </c>
      <c r="E69" s="278">
        <v>303.8</v>
      </c>
      <c r="F69" s="278">
        <v>301.75</v>
      </c>
      <c r="G69" s="278">
        <v>299.25</v>
      </c>
      <c r="H69" s="278">
        <v>308.35000000000002</v>
      </c>
      <c r="I69" s="278">
        <v>310.85000000000002</v>
      </c>
      <c r="J69" s="278">
        <v>312.90000000000003</v>
      </c>
      <c r="K69" s="276">
        <v>308.8</v>
      </c>
      <c r="L69" s="276">
        <v>304.25</v>
      </c>
      <c r="M69" s="276">
        <v>2.0933299999999999</v>
      </c>
    </row>
    <row r="70" spans="1:13">
      <c r="A70" s="267">
        <v>60</v>
      </c>
      <c r="B70" s="276" t="s">
        <v>65</v>
      </c>
      <c r="C70" s="277">
        <v>93.05</v>
      </c>
      <c r="D70" s="278">
        <v>93.233333333333334</v>
      </c>
      <c r="E70" s="278">
        <v>91.566666666666663</v>
      </c>
      <c r="F70" s="278">
        <v>90.083333333333329</v>
      </c>
      <c r="G70" s="278">
        <v>88.416666666666657</v>
      </c>
      <c r="H70" s="278">
        <v>94.716666666666669</v>
      </c>
      <c r="I70" s="278">
        <v>96.383333333333326</v>
      </c>
      <c r="J70" s="278">
        <v>97.866666666666674</v>
      </c>
      <c r="K70" s="276">
        <v>94.9</v>
      </c>
      <c r="L70" s="276">
        <v>91.75</v>
      </c>
      <c r="M70" s="276">
        <v>82.884659999999997</v>
      </c>
    </row>
    <row r="71" spans="1:13">
      <c r="A71" s="267">
        <v>61</v>
      </c>
      <c r="B71" s="276" t="s">
        <v>313</v>
      </c>
      <c r="C71" s="277">
        <v>620.95000000000005</v>
      </c>
      <c r="D71" s="278">
        <v>621.38333333333333</v>
      </c>
      <c r="E71" s="278">
        <v>616.81666666666661</v>
      </c>
      <c r="F71" s="278">
        <v>612.68333333333328</v>
      </c>
      <c r="G71" s="278">
        <v>608.11666666666656</v>
      </c>
      <c r="H71" s="278">
        <v>625.51666666666665</v>
      </c>
      <c r="I71" s="278">
        <v>630.08333333333348</v>
      </c>
      <c r="J71" s="278">
        <v>634.2166666666667</v>
      </c>
      <c r="K71" s="276">
        <v>625.95000000000005</v>
      </c>
      <c r="L71" s="276">
        <v>617.25</v>
      </c>
      <c r="M71" s="276">
        <v>1.20892</v>
      </c>
    </row>
    <row r="72" spans="1:13">
      <c r="A72" s="267">
        <v>62</v>
      </c>
      <c r="B72" s="276" t="s">
        <v>66</v>
      </c>
      <c r="C72" s="277">
        <v>653.5</v>
      </c>
      <c r="D72" s="278">
        <v>650.73333333333335</v>
      </c>
      <c r="E72" s="278">
        <v>646.26666666666665</v>
      </c>
      <c r="F72" s="278">
        <v>639.0333333333333</v>
      </c>
      <c r="G72" s="278">
        <v>634.56666666666661</v>
      </c>
      <c r="H72" s="278">
        <v>657.9666666666667</v>
      </c>
      <c r="I72" s="278">
        <v>662.43333333333339</v>
      </c>
      <c r="J72" s="278">
        <v>669.66666666666674</v>
      </c>
      <c r="K72" s="276">
        <v>655.20000000000005</v>
      </c>
      <c r="L72" s="276">
        <v>643.5</v>
      </c>
      <c r="M72" s="276">
        <v>10.895759999999999</v>
      </c>
    </row>
    <row r="73" spans="1:13">
      <c r="A73" s="267">
        <v>63</v>
      </c>
      <c r="B73" s="276" t="s">
        <v>67</v>
      </c>
      <c r="C73" s="277">
        <v>493.75</v>
      </c>
      <c r="D73" s="278">
        <v>489.75</v>
      </c>
      <c r="E73" s="278">
        <v>484.5</v>
      </c>
      <c r="F73" s="278">
        <v>475.25</v>
      </c>
      <c r="G73" s="278">
        <v>470</v>
      </c>
      <c r="H73" s="278">
        <v>499</v>
      </c>
      <c r="I73" s="278">
        <v>504.25</v>
      </c>
      <c r="J73" s="278">
        <v>513.5</v>
      </c>
      <c r="K73" s="276">
        <v>495</v>
      </c>
      <c r="L73" s="276">
        <v>480.5</v>
      </c>
      <c r="M73" s="276">
        <v>26.728729999999999</v>
      </c>
    </row>
    <row r="74" spans="1:13">
      <c r="A74" s="267">
        <v>64</v>
      </c>
      <c r="B74" s="276" t="s">
        <v>1045</v>
      </c>
      <c r="C74" s="277">
        <v>9192.9</v>
      </c>
      <c r="D74" s="278">
        <v>9096.9666666666672</v>
      </c>
      <c r="E74" s="278">
        <v>8945.9333333333343</v>
      </c>
      <c r="F74" s="278">
        <v>8698.9666666666672</v>
      </c>
      <c r="G74" s="278">
        <v>8547.9333333333343</v>
      </c>
      <c r="H74" s="278">
        <v>9343.9333333333343</v>
      </c>
      <c r="I74" s="278">
        <v>9494.9666666666672</v>
      </c>
      <c r="J74" s="278">
        <v>9741.9333333333343</v>
      </c>
      <c r="K74" s="276">
        <v>9248</v>
      </c>
      <c r="L74" s="276">
        <v>8850</v>
      </c>
      <c r="M74" s="276">
        <v>6.3420000000000004E-2</v>
      </c>
    </row>
    <row r="75" spans="1:13">
      <c r="A75" s="267">
        <v>65</v>
      </c>
      <c r="B75" s="276" t="s">
        <v>69</v>
      </c>
      <c r="C75" s="277">
        <v>471.8</v>
      </c>
      <c r="D75" s="278">
        <v>466.36666666666662</v>
      </c>
      <c r="E75" s="278">
        <v>457.98333333333323</v>
      </c>
      <c r="F75" s="278">
        <v>444.16666666666663</v>
      </c>
      <c r="G75" s="278">
        <v>435.78333333333325</v>
      </c>
      <c r="H75" s="278">
        <v>480.18333333333322</v>
      </c>
      <c r="I75" s="278">
        <v>488.56666666666655</v>
      </c>
      <c r="J75" s="278">
        <v>502.38333333333321</v>
      </c>
      <c r="K75" s="276">
        <v>474.75</v>
      </c>
      <c r="L75" s="276">
        <v>452.55</v>
      </c>
      <c r="M75" s="276">
        <v>244.93687</v>
      </c>
    </row>
    <row r="76" spans="1:13" s="16" customFormat="1">
      <c r="A76" s="267">
        <v>66</v>
      </c>
      <c r="B76" s="276" t="s">
        <v>70</v>
      </c>
      <c r="C76" s="277">
        <v>28.2</v>
      </c>
      <c r="D76" s="278">
        <v>28.016666666666666</v>
      </c>
      <c r="E76" s="278">
        <v>27.583333333333332</v>
      </c>
      <c r="F76" s="278">
        <v>26.966666666666665</v>
      </c>
      <c r="G76" s="278">
        <v>26.533333333333331</v>
      </c>
      <c r="H76" s="278">
        <v>28.633333333333333</v>
      </c>
      <c r="I76" s="278">
        <v>29.06666666666667</v>
      </c>
      <c r="J76" s="278">
        <v>29.683333333333334</v>
      </c>
      <c r="K76" s="276">
        <v>28.45</v>
      </c>
      <c r="L76" s="276">
        <v>27.4</v>
      </c>
      <c r="M76" s="276">
        <v>423.37022000000002</v>
      </c>
    </row>
    <row r="77" spans="1:13" s="16" customFormat="1">
      <c r="A77" s="267">
        <v>67</v>
      </c>
      <c r="B77" s="276" t="s">
        <v>71</v>
      </c>
      <c r="C77" s="277">
        <v>416</v>
      </c>
      <c r="D77" s="278">
        <v>419.76666666666665</v>
      </c>
      <c r="E77" s="278">
        <v>409.5333333333333</v>
      </c>
      <c r="F77" s="278">
        <v>403.06666666666666</v>
      </c>
      <c r="G77" s="278">
        <v>392.83333333333331</v>
      </c>
      <c r="H77" s="278">
        <v>426.23333333333329</v>
      </c>
      <c r="I77" s="278">
        <v>436.46666666666664</v>
      </c>
      <c r="J77" s="278">
        <v>442.93333333333328</v>
      </c>
      <c r="K77" s="276">
        <v>430</v>
      </c>
      <c r="L77" s="276">
        <v>413.3</v>
      </c>
      <c r="M77" s="276">
        <v>65.949730000000002</v>
      </c>
    </row>
    <row r="78" spans="1:13" s="16" customFormat="1">
      <c r="A78" s="267">
        <v>68</v>
      </c>
      <c r="B78" s="276" t="s">
        <v>322</v>
      </c>
      <c r="C78" s="277">
        <v>675.55</v>
      </c>
      <c r="D78" s="278">
        <v>676.48333333333323</v>
      </c>
      <c r="E78" s="278">
        <v>670.06666666666649</v>
      </c>
      <c r="F78" s="278">
        <v>664.58333333333326</v>
      </c>
      <c r="G78" s="278">
        <v>658.16666666666652</v>
      </c>
      <c r="H78" s="278">
        <v>681.96666666666647</v>
      </c>
      <c r="I78" s="278">
        <v>688.38333333333321</v>
      </c>
      <c r="J78" s="278">
        <v>693.86666666666645</v>
      </c>
      <c r="K78" s="276">
        <v>682.9</v>
      </c>
      <c r="L78" s="276">
        <v>671</v>
      </c>
      <c r="M78" s="276">
        <v>3.2868900000000001</v>
      </c>
    </row>
    <row r="79" spans="1:13" s="16" customFormat="1">
      <c r="A79" s="267">
        <v>69</v>
      </c>
      <c r="B79" s="276" t="s">
        <v>324</v>
      </c>
      <c r="C79" s="277">
        <v>167</v>
      </c>
      <c r="D79" s="278">
        <v>166.51666666666665</v>
      </c>
      <c r="E79" s="278">
        <v>163.1333333333333</v>
      </c>
      <c r="F79" s="278">
        <v>159.26666666666665</v>
      </c>
      <c r="G79" s="278">
        <v>155.8833333333333</v>
      </c>
      <c r="H79" s="278">
        <v>170.3833333333333</v>
      </c>
      <c r="I79" s="278">
        <v>173.76666666666662</v>
      </c>
      <c r="J79" s="278">
        <v>177.6333333333333</v>
      </c>
      <c r="K79" s="276">
        <v>169.9</v>
      </c>
      <c r="L79" s="276">
        <v>162.65</v>
      </c>
      <c r="M79" s="276">
        <v>4.0841000000000003</v>
      </c>
    </row>
    <row r="80" spans="1:13" s="16" customFormat="1">
      <c r="A80" s="267">
        <v>70</v>
      </c>
      <c r="B80" s="276" t="s">
        <v>325</v>
      </c>
      <c r="C80" s="277">
        <v>3765.1</v>
      </c>
      <c r="D80" s="278">
        <v>3759.0333333333333</v>
      </c>
      <c r="E80" s="278">
        <v>3718.0666666666666</v>
      </c>
      <c r="F80" s="278">
        <v>3671.0333333333333</v>
      </c>
      <c r="G80" s="278">
        <v>3630.0666666666666</v>
      </c>
      <c r="H80" s="278">
        <v>3806.0666666666666</v>
      </c>
      <c r="I80" s="278">
        <v>3847.0333333333328</v>
      </c>
      <c r="J80" s="278">
        <v>3894.0666666666666</v>
      </c>
      <c r="K80" s="276">
        <v>3800</v>
      </c>
      <c r="L80" s="276">
        <v>3712</v>
      </c>
      <c r="M80" s="276">
        <v>0.23263</v>
      </c>
    </row>
    <row r="81" spans="1:13" s="16" customFormat="1">
      <c r="A81" s="267">
        <v>71</v>
      </c>
      <c r="B81" s="276" t="s">
        <v>326</v>
      </c>
      <c r="C81" s="277">
        <v>667.6</v>
      </c>
      <c r="D81" s="278">
        <v>669.1</v>
      </c>
      <c r="E81" s="278">
        <v>660.2</v>
      </c>
      <c r="F81" s="278">
        <v>652.80000000000007</v>
      </c>
      <c r="G81" s="278">
        <v>643.90000000000009</v>
      </c>
      <c r="H81" s="278">
        <v>676.5</v>
      </c>
      <c r="I81" s="278">
        <v>685.39999999999986</v>
      </c>
      <c r="J81" s="278">
        <v>692.8</v>
      </c>
      <c r="K81" s="276">
        <v>678</v>
      </c>
      <c r="L81" s="276">
        <v>661.7</v>
      </c>
      <c r="M81" s="276">
        <v>1.2378400000000001</v>
      </c>
    </row>
    <row r="82" spans="1:13" s="16" customFormat="1">
      <c r="A82" s="267">
        <v>72</v>
      </c>
      <c r="B82" s="276" t="s">
        <v>327</v>
      </c>
      <c r="C82" s="277">
        <v>65.2</v>
      </c>
      <c r="D82" s="278">
        <v>65.333333333333329</v>
      </c>
      <c r="E82" s="278">
        <v>64.36666666666666</v>
      </c>
      <c r="F82" s="278">
        <v>63.533333333333331</v>
      </c>
      <c r="G82" s="278">
        <v>62.566666666666663</v>
      </c>
      <c r="H82" s="278">
        <v>66.166666666666657</v>
      </c>
      <c r="I82" s="278">
        <v>67.133333333333326</v>
      </c>
      <c r="J82" s="278">
        <v>67.966666666666654</v>
      </c>
      <c r="K82" s="276">
        <v>66.3</v>
      </c>
      <c r="L82" s="276">
        <v>64.5</v>
      </c>
      <c r="M82" s="276">
        <v>15.7318</v>
      </c>
    </row>
    <row r="83" spans="1:13" s="16" customFormat="1">
      <c r="A83" s="267">
        <v>73</v>
      </c>
      <c r="B83" s="276" t="s">
        <v>72</v>
      </c>
      <c r="C83" s="277">
        <v>11699.05</v>
      </c>
      <c r="D83" s="278">
        <v>11752.15</v>
      </c>
      <c r="E83" s="278">
        <v>11565.349999999999</v>
      </c>
      <c r="F83" s="278">
        <v>11431.65</v>
      </c>
      <c r="G83" s="278">
        <v>11244.849999999999</v>
      </c>
      <c r="H83" s="278">
        <v>11885.849999999999</v>
      </c>
      <c r="I83" s="278">
        <v>12072.649999999998</v>
      </c>
      <c r="J83" s="278">
        <v>12206.349999999999</v>
      </c>
      <c r="K83" s="276">
        <v>11938.95</v>
      </c>
      <c r="L83" s="276">
        <v>11618.45</v>
      </c>
      <c r="M83" s="276">
        <v>0.76944000000000001</v>
      </c>
    </row>
    <row r="84" spans="1:13" s="16" customFormat="1">
      <c r="A84" s="267">
        <v>74</v>
      </c>
      <c r="B84" s="276" t="s">
        <v>74</v>
      </c>
      <c r="C84" s="277">
        <v>375.55</v>
      </c>
      <c r="D84" s="278">
        <v>373.68333333333334</v>
      </c>
      <c r="E84" s="278">
        <v>367.36666666666667</v>
      </c>
      <c r="F84" s="278">
        <v>359.18333333333334</v>
      </c>
      <c r="G84" s="278">
        <v>352.86666666666667</v>
      </c>
      <c r="H84" s="278">
        <v>381.86666666666667</v>
      </c>
      <c r="I84" s="278">
        <v>388.18333333333339</v>
      </c>
      <c r="J84" s="278">
        <v>396.36666666666667</v>
      </c>
      <c r="K84" s="276">
        <v>380</v>
      </c>
      <c r="L84" s="276">
        <v>365.5</v>
      </c>
      <c r="M84" s="276">
        <v>117.07427</v>
      </c>
    </row>
    <row r="85" spans="1:13" s="16" customFormat="1">
      <c r="A85" s="267">
        <v>75</v>
      </c>
      <c r="B85" s="276" t="s">
        <v>328</v>
      </c>
      <c r="C85" s="277">
        <v>195.25</v>
      </c>
      <c r="D85" s="278">
        <v>196.71666666666667</v>
      </c>
      <c r="E85" s="278">
        <v>192.53333333333333</v>
      </c>
      <c r="F85" s="278">
        <v>189.81666666666666</v>
      </c>
      <c r="G85" s="278">
        <v>185.63333333333333</v>
      </c>
      <c r="H85" s="278">
        <v>199.43333333333334</v>
      </c>
      <c r="I85" s="278">
        <v>203.61666666666667</v>
      </c>
      <c r="J85" s="278">
        <v>206.33333333333334</v>
      </c>
      <c r="K85" s="276">
        <v>200.9</v>
      </c>
      <c r="L85" s="276">
        <v>194</v>
      </c>
      <c r="M85" s="276">
        <v>0.84023000000000003</v>
      </c>
    </row>
    <row r="86" spans="1:13" s="16" customFormat="1">
      <c r="A86" s="267">
        <v>76</v>
      </c>
      <c r="B86" s="276" t="s">
        <v>75</v>
      </c>
      <c r="C86" s="277">
        <v>3548.3</v>
      </c>
      <c r="D86" s="278">
        <v>3543.9500000000003</v>
      </c>
      <c r="E86" s="278">
        <v>3517.9000000000005</v>
      </c>
      <c r="F86" s="278">
        <v>3487.5000000000005</v>
      </c>
      <c r="G86" s="278">
        <v>3461.4500000000007</v>
      </c>
      <c r="H86" s="278">
        <v>3574.3500000000004</v>
      </c>
      <c r="I86" s="278">
        <v>3600.4000000000005</v>
      </c>
      <c r="J86" s="278">
        <v>3630.8</v>
      </c>
      <c r="K86" s="276">
        <v>3570</v>
      </c>
      <c r="L86" s="276">
        <v>3513.55</v>
      </c>
      <c r="M86" s="276">
        <v>5.6646000000000001</v>
      </c>
    </row>
    <row r="87" spans="1:13" s="16" customFormat="1">
      <c r="A87" s="267">
        <v>77</v>
      </c>
      <c r="B87" s="276" t="s">
        <v>314</v>
      </c>
      <c r="C87" s="277">
        <v>499.05</v>
      </c>
      <c r="D87" s="278">
        <v>500.65000000000003</v>
      </c>
      <c r="E87" s="278">
        <v>495.40000000000009</v>
      </c>
      <c r="F87" s="278">
        <v>491.75000000000006</v>
      </c>
      <c r="G87" s="278">
        <v>486.50000000000011</v>
      </c>
      <c r="H87" s="278">
        <v>504.30000000000007</v>
      </c>
      <c r="I87" s="278">
        <v>509.54999999999995</v>
      </c>
      <c r="J87" s="278">
        <v>513.20000000000005</v>
      </c>
      <c r="K87" s="276">
        <v>505.9</v>
      </c>
      <c r="L87" s="276">
        <v>497</v>
      </c>
      <c r="M87" s="276">
        <v>1.2125600000000001</v>
      </c>
    </row>
    <row r="88" spans="1:13" s="16" customFormat="1">
      <c r="A88" s="267">
        <v>78</v>
      </c>
      <c r="B88" s="276" t="s">
        <v>323</v>
      </c>
      <c r="C88" s="277">
        <v>184.25</v>
      </c>
      <c r="D88" s="278">
        <v>183.41666666666666</v>
      </c>
      <c r="E88" s="278">
        <v>180.83333333333331</v>
      </c>
      <c r="F88" s="278">
        <v>177.41666666666666</v>
      </c>
      <c r="G88" s="278">
        <v>174.83333333333331</v>
      </c>
      <c r="H88" s="278">
        <v>186.83333333333331</v>
      </c>
      <c r="I88" s="278">
        <v>189.41666666666663</v>
      </c>
      <c r="J88" s="278">
        <v>192.83333333333331</v>
      </c>
      <c r="K88" s="276">
        <v>186</v>
      </c>
      <c r="L88" s="276">
        <v>180</v>
      </c>
      <c r="M88" s="276">
        <v>5.3613799999999996</v>
      </c>
    </row>
    <row r="89" spans="1:13" s="16" customFormat="1">
      <c r="A89" s="267">
        <v>79</v>
      </c>
      <c r="B89" s="276" t="s">
        <v>76</v>
      </c>
      <c r="C89" s="277">
        <v>437.6</v>
      </c>
      <c r="D89" s="278">
        <v>435.16666666666669</v>
      </c>
      <c r="E89" s="278">
        <v>431.43333333333339</v>
      </c>
      <c r="F89" s="278">
        <v>425.26666666666671</v>
      </c>
      <c r="G89" s="278">
        <v>421.53333333333342</v>
      </c>
      <c r="H89" s="278">
        <v>441.33333333333337</v>
      </c>
      <c r="I89" s="278">
        <v>445.06666666666661</v>
      </c>
      <c r="J89" s="278">
        <v>451.23333333333335</v>
      </c>
      <c r="K89" s="276">
        <v>438.9</v>
      </c>
      <c r="L89" s="276">
        <v>429</v>
      </c>
      <c r="M89" s="276">
        <v>41.112099999999998</v>
      </c>
    </row>
    <row r="90" spans="1:13" s="16" customFormat="1">
      <c r="A90" s="267">
        <v>80</v>
      </c>
      <c r="B90" s="276" t="s">
        <v>77</v>
      </c>
      <c r="C90" s="277">
        <v>92.7</v>
      </c>
      <c r="D90" s="278">
        <v>92.633333333333326</v>
      </c>
      <c r="E90" s="278">
        <v>91.566666666666649</v>
      </c>
      <c r="F90" s="278">
        <v>90.433333333333323</v>
      </c>
      <c r="G90" s="278">
        <v>89.366666666666646</v>
      </c>
      <c r="H90" s="278">
        <v>93.766666666666652</v>
      </c>
      <c r="I90" s="278">
        <v>94.833333333333314</v>
      </c>
      <c r="J90" s="278">
        <v>95.966666666666654</v>
      </c>
      <c r="K90" s="276">
        <v>93.7</v>
      </c>
      <c r="L90" s="276">
        <v>91.5</v>
      </c>
      <c r="M90" s="276">
        <v>74.932760000000002</v>
      </c>
    </row>
    <row r="91" spans="1:13" s="16" customFormat="1">
      <c r="A91" s="267">
        <v>81</v>
      </c>
      <c r="B91" s="276" t="s">
        <v>332</v>
      </c>
      <c r="C91" s="277">
        <v>476.35</v>
      </c>
      <c r="D91" s="278">
        <v>474.45</v>
      </c>
      <c r="E91" s="278">
        <v>466.9</v>
      </c>
      <c r="F91" s="278">
        <v>457.45</v>
      </c>
      <c r="G91" s="278">
        <v>449.9</v>
      </c>
      <c r="H91" s="278">
        <v>483.9</v>
      </c>
      <c r="I91" s="278">
        <v>491.45000000000005</v>
      </c>
      <c r="J91" s="278">
        <v>500.9</v>
      </c>
      <c r="K91" s="276">
        <v>482</v>
      </c>
      <c r="L91" s="276">
        <v>465</v>
      </c>
      <c r="M91" s="276">
        <v>2.41404</v>
      </c>
    </row>
    <row r="92" spans="1:13" s="16" customFormat="1">
      <c r="A92" s="267">
        <v>82</v>
      </c>
      <c r="B92" s="276" t="s">
        <v>333</v>
      </c>
      <c r="C92" s="277">
        <v>472.4</v>
      </c>
      <c r="D92" s="278">
        <v>478.4666666666667</v>
      </c>
      <c r="E92" s="278">
        <v>463.93333333333339</v>
      </c>
      <c r="F92" s="278">
        <v>455.4666666666667</v>
      </c>
      <c r="G92" s="278">
        <v>440.93333333333339</v>
      </c>
      <c r="H92" s="278">
        <v>486.93333333333339</v>
      </c>
      <c r="I92" s="278">
        <v>501.4666666666667</v>
      </c>
      <c r="J92" s="278">
        <v>509.93333333333339</v>
      </c>
      <c r="K92" s="276">
        <v>493</v>
      </c>
      <c r="L92" s="276">
        <v>470</v>
      </c>
      <c r="M92" s="276">
        <v>2.1918799999999998</v>
      </c>
    </row>
    <row r="93" spans="1:13" s="16" customFormat="1">
      <c r="A93" s="267">
        <v>83</v>
      </c>
      <c r="B93" s="276" t="s">
        <v>335</v>
      </c>
      <c r="C93" s="277">
        <v>290.25</v>
      </c>
      <c r="D93" s="278">
        <v>292.23333333333335</v>
      </c>
      <c r="E93" s="278">
        <v>286.01666666666671</v>
      </c>
      <c r="F93" s="278">
        <v>281.78333333333336</v>
      </c>
      <c r="G93" s="278">
        <v>275.56666666666672</v>
      </c>
      <c r="H93" s="278">
        <v>296.4666666666667</v>
      </c>
      <c r="I93" s="278">
        <v>302.68333333333339</v>
      </c>
      <c r="J93" s="278">
        <v>306.91666666666669</v>
      </c>
      <c r="K93" s="276">
        <v>298.45</v>
      </c>
      <c r="L93" s="276">
        <v>288</v>
      </c>
      <c r="M93" s="276">
        <v>1.9520500000000001</v>
      </c>
    </row>
    <row r="94" spans="1:13" s="16" customFormat="1">
      <c r="A94" s="267">
        <v>84</v>
      </c>
      <c r="B94" s="276" t="s">
        <v>329</v>
      </c>
      <c r="C94" s="277">
        <v>392.8</v>
      </c>
      <c r="D94" s="278">
        <v>391.56666666666666</v>
      </c>
      <c r="E94" s="278">
        <v>371.23333333333335</v>
      </c>
      <c r="F94" s="278">
        <v>349.66666666666669</v>
      </c>
      <c r="G94" s="278">
        <v>329.33333333333337</v>
      </c>
      <c r="H94" s="278">
        <v>413.13333333333333</v>
      </c>
      <c r="I94" s="278">
        <v>433.4666666666667</v>
      </c>
      <c r="J94" s="278">
        <v>455.0333333333333</v>
      </c>
      <c r="K94" s="276">
        <v>411.9</v>
      </c>
      <c r="L94" s="276">
        <v>370</v>
      </c>
      <c r="M94" s="276">
        <v>3.4503200000000001</v>
      </c>
    </row>
    <row r="95" spans="1:13" s="16" customFormat="1">
      <c r="A95" s="267">
        <v>85</v>
      </c>
      <c r="B95" s="276" t="s">
        <v>78</v>
      </c>
      <c r="C95" s="277">
        <v>113.05</v>
      </c>
      <c r="D95" s="278">
        <v>112.93333333333334</v>
      </c>
      <c r="E95" s="278">
        <v>112.11666666666667</v>
      </c>
      <c r="F95" s="278">
        <v>111.18333333333334</v>
      </c>
      <c r="G95" s="278">
        <v>110.36666666666667</v>
      </c>
      <c r="H95" s="278">
        <v>113.86666666666667</v>
      </c>
      <c r="I95" s="278">
        <v>114.68333333333334</v>
      </c>
      <c r="J95" s="278">
        <v>115.61666666666667</v>
      </c>
      <c r="K95" s="276">
        <v>113.75</v>
      </c>
      <c r="L95" s="276">
        <v>112</v>
      </c>
      <c r="M95" s="276">
        <v>10.813969999999999</v>
      </c>
    </row>
    <row r="96" spans="1:13" s="16" customFormat="1">
      <c r="A96" s="267">
        <v>86</v>
      </c>
      <c r="B96" s="276" t="s">
        <v>330</v>
      </c>
      <c r="C96" s="277">
        <v>248.15</v>
      </c>
      <c r="D96" s="278">
        <v>249.36666666666665</v>
      </c>
      <c r="E96" s="278">
        <v>244.23333333333329</v>
      </c>
      <c r="F96" s="278">
        <v>240.31666666666663</v>
      </c>
      <c r="G96" s="278">
        <v>235.18333333333328</v>
      </c>
      <c r="H96" s="278">
        <v>253.2833333333333</v>
      </c>
      <c r="I96" s="278">
        <v>258.41666666666669</v>
      </c>
      <c r="J96" s="278">
        <v>262.33333333333331</v>
      </c>
      <c r="K96" s="276">
        <v>254.5</v>
      </c>
      <c r="L96" s="276">
        <v>245.45</v>
      </c>
      <c r="M96" s="276">
        <v>2.0171399999999999</v>
      </c>
    </row>
    <row r="97" spans="1:13" s="16" customFormat="1">
      <c r="A97" s="267">
        <v>87</v>
      </c>
      <c r="B97" s="276" t="s">
        <v>338</v>
      </c>
      <c r="C97" s="277">
        <v>475.4</v>
      </c>
      <c r="D97" s="278">
        <v>473.06666666666666</v>
      </c>
      <c r="E97" s="278">
        <v>466.33333333333331</v>
      </c>
      <c r="F97" s="278">
        <v>457.26666666666665</v>
      </c>
      <c r="G97" s="278">
        <v>450.5333333333333</v>
      </c>
      <c r="H97" s="278">
        <v>482.13333333333333</v>
      </c>
      <c r="I97" s="278">
        <v>488.86666666666667</v>
      </c>
      <c r="J97" s="278">
        <v>497.93333333333334</v>
      </c>
      <c r="K97" s="276">
        <v>479.8</v>
      </c>
      <c r="L97" s="276">
        <v>464</v>
      </c>
      <c r="M97" s="276">
        <v>12.8995</v>
      </c>
    </row>
    <row r="98" spans="1:13" s="16" customFormat="1">
      <c r="A98" s="267">
        <v>88</v>
      </c>
      <c r="B98" s="276" t="s">
        <v>336</v>
      </c>
      <c r="C98" s="277">
        <v>1121.8</v>
      </c>
      <c r="D98" s="278">
        <v>1122.2666666666667</v>
      </c>
      <c r="E98" s="278">
        <v>1115.5333333333333</v>
      </c>
      <c r="F98" s="278">
        <v>1109.2666666666667</v>
      </c>
      <c r="G98" s="278">
        <v>1102.5333333333333</v>
      </c>
      <c r="H98" s="278">
        <v>1128.5333333333333</v>
      </c>
      <c r="I98" s="278">
        <v>1135.2666666666664</v>
      </c>
      <c r="J98" s="278">
        <v>1141.5333333333333</v>
      </c>
      <c r="K98" s="276">
        <v>1129</v>
      </c>
      <c r="L98" s="276">
        <v>1116</v>
      </c>
      <c r="M98" s="276">
        <v>1.1280699999999999</v>
      </c>
    </row>
    <row r="99" spans="1:13" s="16" customFormat="1">
      <c r="A99" s="267">
        <v>89</v>
      </c>
      <c r="B99" s="276" t="s">
        <v>337</v>
      </c>
      <c r="C99" s="277">
        <v>11.55</v>
      </c>
      <c r="D99" s="278">
        <v>11.616666666666667</v>
      </c>
      <c r="E99" s="278">
        <v>11.433333333333334</v>
      </c>
      <c r="F99" s="278">
        <v>11.316666666666666</v>
      </c>
      <c r="G99" s="278">
        <v>11.133333333333333</v>
      </c>
      <c r="H99" s="278">
        <v>11.733333333333334</v>
      </c>
      <c r="I99" s="278">
        <v>11.916666666666668</v>
      </c>
      <c r="J99" s="278">
        <v>12.033333333333335</v>
      </c>
      <c r="K99" s="276">
        <v>11.8</v>
      </c>
      <c r="L99" s="276">
        <v>11.5</v>
      </c>
      <c r="M99" s="276">
        <v>31.77169</v>
      </c>
    </row>
    <row r="100" spans="1:13" s="16" customFormat="1">
      <c r="A100" s="267">
        <v>90</v>
      </c>
      <c r="B100" s="276" t="s">
        <v>339</v>
      </c>
      <c r="C100" s="277">
        <v>185.2</v>
      </c>
      <c r="D100" s="278">
        <v>184.70000000000002</v>
      </c>
      <c r="E100" s="278">
        <v>182.00000000000003</v>
      </c>
      <c r="F100" s="278">
        <v>178.8</v>
      </c>
      <c r="G100" s="278">
        <v>176.10000000000002</v>
      </c>
      <c r="H100" s="278">
        <v>187.90000000000003</v>
      </c>
      <c r="I100" s="278">
        <v>190.60000000000002</v>
      </c>
      <c r="J100" s="278">
        <v>193.80000000000004</v>
      </c>
      <c r="K100" s="276">
        <v>187.4</v>
      </c>
      <c r="L100" s="276">
        <v>181.5</v>
      </c>
      <c r="M100" s="276">
        <v>1.0610200000000001</v>
      </c>
    </row>
    <row r="101" spans="1:13">
      <c r="A101" s="267">
        <v>91</v>
      </c>
      <c r="B101" s="276" t="s">
        <v>80</v>
      </c>
      <c r="C101" s="277">
        <v>314.2</v>
      </c>
      <c r="D101" s="278">
        <v>315.04999999999995</v>
      </c>
      <c r="E101" s="278">
        <v>312.19999999999993</v>
      </c>
      <c r="F101" s="278">
        <v>310.2</v>
      </c>
      <c r="G101" s="278">
        <v>307.34999999999997</v>
      </c>
      <c r="H101" s="278">
        <v>317.0499999999999</v>
      </c>
      <c r="I101" s="278">
        <v>319.89999999999992</v>
      </c>
      <c r="J101" s="278">
        <v>321.89999999999986</v>
      </c>
      <c r="K101" s="276">
        <v>317.89999999999998</v>
      </c>
      <c r="L101" s="276">
        <v>313.05</v>
      </c>
      <c r="M101" s="276">
        <v>2.6235400000000002</v>
      </c>
    </row>
    <row r="102" spans="1:13">
      <c r="A102" s="267">
        <v>92</v>
      </c>
      <c r="B102" s="276" t="s">
        <v>340</v>
      </c>
      <c r="C102" s="277">
        <v>2801.2</v>
      </c>
      <c r="D102" s="278">
        <v>2805.0666666666671</v>
      </c>
      <c r="E102" s="278">
        <v>2767.1333333333341</v>
      </c>
      <c r="F102" s="278">
        <v>2733.0666666666671</v>
      </c>
      <c r="G102" s="278">
        <v>2695.1333333333341</v>
      </c>
      <c r="H102" s="278">
        <v>2839.1333333333341</v>
      </c>
      <c r="I102" s="278">
        <v>2877.0666666666675</v>
      </c>
      <c r="J102" s="278">
        <v>2911.1333333333341</v>
      </c>
      <c r="K102" s="276">
        <v>2843</v>
      </c>
      <c r="L102" s="276">
        <v>2771</v>
      </c>
      <c r="M102" s="276">
        <v>4.403E-2</v>
      </c>
    </row>
    <row r="103" spans="1:13">
      <c r="A103" s="267">
        <v>93</v>
      </c>
      <c r="B103" s="276" t="s">
        <v>81</v>
      </c>
      <c r="C103" s="277">
        <v>596.04999999999995</v>
      </c>
      <c r="D103" s="278">
        <v>596.79999999999995</v>
      </c>
      <c r="E103" s="278">
        <v>587.54999999999995</v>
      </c>
      <c r="F103" s="278">
        <v>579.04999999999995</v>
      </c>
      <c r="G103" s="278">
        <v>569.79999999999995</v>
      </c>
      <c r="H103" s="278">
        <v>605.29999999999995</v>
      </c>
      <c r="I103" s="278">
        <v>614.54999999999995</v>
      </c>
      <c r="J103" s="278">
        <v>623.04999999999995</v>
      </c>
      <c r="K103" s="276">
        <v>606.04999999999995</v>
      </c>
      <c r="L103" s="276">
        <v>588.29999999999995</v>
      </c>
      <c r="M103" s="276">
        <v>2.3582399999999999</v>
      </c>
    </row>
    <row r="104" spans="1:13">
      <c r="A104" s="267">
        <v>94</v>
      </c>
      <c r="B104" s="276" t="s">
        <v>334</v>
      </c>
      <c r="C104" s="277">
        <v>245.9</v>
      </c>
      <c r="D104" s="278">
        <v>245.76666666666665</v>
      </c>
      <c r="E104" s="278">
        <v>240.18333333333331</v>
      </c>
      <c r="F104" s="278">
        <v>234.46666666666667</v>
      </c>
      <c r="G104" s="278">
        <v>228.88333333333333</v>
      </c>
      <c r="H104" s="278">
        <v>251.48333333333329</v>
      </c>
      <c r="I104" s="278">
        <v>257.06666666666666</v>
      </c>
      <c r="J104" s="278">
        <v>262.7833333333333</v>
      </c>
      <c r="K104" s="276">
        <v>251.35</v>
      </c>
      <c r="L104" s="276">
        <v>240.05</v>
      </c>
      <c r="M104" s="276">
        <v>2.5933799999999998</v>
      </c>
    </row>
    <row r="105" spans="1:13">
      <c r="A105" s="267">
        <v>95</v>
      </c>
      <c r="B105" s="276" t="s">
        <v>342</v>
      </c>
      <c r="C105" s="277">
        <v>170.75</v>
      </c>
      <c r="D105" s="278">
        <v>168.78333333333333</v>
      </c>
      <c r="E105" s="278">
        <v>165.56666666666666</v>
      </c>
      <c r="F105" s="278">
        <v>160.38333333333333</v>
      </c>
      <c r="G105" s="278">
        <v>157.16666666666666</v>
      </c>
      <c r="H105" s="278">
        <v>173.96666666666667</v>
      </c>
      <c r="I105" s="278">
        <v>177.18333333333331</v>
      </c>
      <c r="J105" s="278">
        <v>182.36666666666667</v>
      </c>
      <c r="K105" s="276">
        <v>172</v>
      </c>
      <c r="L105" s="276">
        <v>163.6</v>
      </c>
      <c r="M105" s="276">
        <v>9.6873500000000003</v>
      </c>
    </row>
    <row r="106" spans="1:13">
      <c r="A106" s="267">
        <v>96</v>
      </c>
      <c r="B106" s="276" t="s">
        <v>343</v>
      </c>
      <c r="C106" s="277">
        <v>75.650000000000006</v>
      </c>
      <c r="D106" s="278">
        <v>75.666666666666671</v>
      </c>
      <c r="E106" s="278">
        <v>74.983333333333348</v>
      </c>
      <c r="F106" s="278">
        <v>74.316666666666677</v>
      </c>
      <c r="G106" s="278">
        <v>73.633333333333354</v>
      </c>
      <c r="H106" s="278">
        <v>76.333333333333343</v>
      </c>
      <c r="I106" s="278">
        <v>77.016666666666652</v>
      </c>
      <c r="J106" s="278">
        <v>77.683333333333337</v>
      </c>
      <c r="K106" s="276">
        <v>76.349999999999994</v>
      </c>
      <c r="L106" s="276">
        <v>75</v>
      </c>
      <c r="M106" s="276">
        <v>3.6143999999999998</v>
      </c>
    </row>
    <row r="107" spans="1:13">
      <c r="A107" s="267">
        <v>97</v>
      </c>
      <c r="B107" s="276" t="s">
        <v>82</v>
      </c>
      <c r="C107" s="277">
        <v>305.39999999999998</v>
      </c>
      <c r="D107" s="278">
        <v>306.16666666666669</v>
      </c>
      <c r="E107" s="278">
        <v>302.33333333333337</v>
      </c>
      <c r="F107" s="278">
        <v>299.26666666666671</v>
      </c>
      <c r="G107" s="278">
        <v>295.43333333333339</v>
      </c>
      <c r="H107" s="278">
        <v>309.23333333333335</v>
      </c>
      <c r="I107" s="278">
        <v>313.06666666666672</v>
      </c>
      <c r="J107" s="278">
        <v>316.13333333333333</v>
      </c>
      <c r="K107" s="276">
        <v>310</v>
      </c>
      <c r="L107" s="276">
        <v>303.10000000000002</v>
      </c>
      <c r="M107" s="276">
        <v>42.313519999999997</v>
      </c>
    </row>
    <row r="108" spans="1:13">
      <c r="A108" s="267">
        <v>98</v>
      </c>
      <c r="B108" s="284" t="s">
        <v>344</v>
      </c>
      <c r="C108" s="277">
        <v>413.05</v>
      </c>
      <c r="D108" s="278">
        <v>412.18333333333334</v>
      </c>
      <c r="E108" s="278">
        <v>406.36666666666667</v>
      </c>
      <c r="F108" s="278">
        <v>399.68333333333334</v>
      </c>
      <c r="G108" s="278">
        <v>393.86666666666667</v>
      </c>
      <c r="H108" s="278">
        <v>418.86666666666667</v>
      </c>
      <c r="I108" s="278">
        <v>424.68333333333339</v>
      </c>
      <c r="J108" s="278">
        <v>431.36666666666667</v>
      </c>
      <c r="K108" s="276">
        <v>418</v>
      </c>
      <c r="L108" s="276">
        <v>405.5</v>
      </c>
      <c r="M108" s="276">
        <v>0.42480000000000001</v>
      </c>
    </row>
    <row r="109" spans="1:13">
      <c r="A109" s="267">
        <v>99</v>
      </c>
      <c r="B109" s="276" t="s">
        <v>83</v>
      </c>
      <c r="C109" s="277">
        <v>763.2</v>
      </c>
      <c r="D109" s="278">
        <v>773.16666666666663</v>
      </c>
      <c r="E109" s="278">
        <v>742.33333333333326</v>
      </c>
      <c r="F109" s="278">
        <v>721.46666666666658</v>
      </c>
      <c r="G109" s="278">
        <v>690.63333333333321</v>
      </c>
      <c r="H109" s="278">
        <v>794.0333333333333</v>
      </c>
      <c r="I109" s="278">
        <v>824.86666666666656</v>
      </c>
      <c r="J109" s="278">
        <v>845.73333333333335</v>
      </c>
      <c r="K109" s="276">
        <v>804</v>
      </c>
      <c r="L109" s="276">
        <v>752.3</v>
      </c>
      <c r="M109" s="276">
        <v>211.78707</v>
      </c>
    </row>
    <row r="110" spans="1:13">
      <c r="A110" s="267">
        <v>100</v>
      </c>
      <c r="B110" s="276" t="s">
        <v>84</v>
      </c>
      <c r="C110" s="277">
        <v>121.75</v>
      </c>
      <c r="D110" s="278">
        <v>121.76666666666667</v>
      </c>
      <c r="E110" s="278">
        <v>120.63333333333333</v>
      </c>
      <c r="F110" s="278">
        <v>119.51666666666667</v>
      </c>
      <c r="G110" s="278">
        <v>118.38333333333333</v>
      </c>
      <c r="H110" s="278">
        <v>122.88333333333333</v>
      </c>
      <c r="I110" s="278">
        <v>124.01666666666668</v>
      </c>
      <c r="J110" s="278">
        <v>125.13333333333333</v>
      </c>
      <c r="K110" s="276">
        <v>122.9</v>
      </c>
      <c r="L110" s="276">
        <v>120.65</v>
      </c>
      <c r="M110" s="276">
        <v>149.50332</v>
      </c>
    </row>
    <row r="111" spans="1:13">
      <c r="A111" s="267">
        <v>101</v>
      </c>
      <c r="B111" s="276" t="s">
        <v>345</v>
      </c>
      <c r="C111" s="277">
        <v>334.95</v>
      </c>
      <c r="D111" s="278">
        <v>336.56666666666666</v>
      </c>
      <c r="E111" s="278">
        <v>332.38333333333333</v>
      </c>
      <c r="F111" s="278">
        <v>329.81666666666666</v>
      </c>
      <c r="G111" s="278">
        <v>325.63333333333333</v>
      </c>
      <c r="H111" s="278">
        <v>339.13333333333333</v>
      </c>
      <c r="I111" s="278">
        <v>343.31666666666661</v>
      </c>
      <c r="J111" s="278">
        <v>345.88333333333333</v>
      </c>
      <c r="K111" s="276">
        <v>340.75</v>
      </c>
      <c r="L111" s="276">
        <v>334</v>
      </c>
      <c r="M111" s="276">
        <v>2.99424</v>
      </c>
    </row>
    <row r="112" spans="1:13">
      <c r="A112" s="267">
        <v>102</v>
      </c>
      <c r="B112" s="276" t="s">
        <v>3634</v>
      </c>
      <c r="C112" s="277">
        <v>2330.15</v>
      </c>
      <c r="D112" s="278">
        <v>2298.4666666666667</v>
      </c>
      <c r="E112" s="278">
        <v>2257.9333333333334</v>
      </c>
      <c r="F112" s="278">
        <v>2185.7166666666667</v>
      </c>
      <c r="G112" s="278">
        <v>2145.1833333333334</v>
      </c>
      <c r="H112" s="278">
        <v>2370.6833333333334</v>
      </c>
      <c r="I112" s="278">
        <v>2411.2166666666672</v>
      </c>
      <c r="J112" s="278">
        <v>2483.4333333333334</v>
      </c>
      <c r="K112" s="276">
        <v>2339</v>
      </c>
      <c r="L112" s="276">
        <v>2226.25</v>
      </c>
      <c r="M112" s="276">
        <v>10.26412</v>
      </c>
    </row>
    <row r="113" spans="1:13">
      <c r="A113" s="267">
        <v>103</v>
      </c>
      <c r="B113" s="276" t="s">
        <v>85</v>
      </c>
      <c r="C113" s="277">
        <v>1508.15</v>
      </c>
      <c r="D113" s="278">
        <v>1515.5166666666667</v>
      </c>
      <c r="E113" s="278">
        <v>1496.4333333333334</v>
      </c>
      <c r="F113" s="278">
        <v>1484.7166666666667</v>
      </c>
      <c r="G113" s="278">
        <v>1465.6333333333334</v>
      </c>
      <c r="H113" s="278">
        <v>1527.2333333333333</v>
      </c>
      <c r="I113" s="278">
        <v>1546.3166666666668</v>
      </c>
      <c r="J113" s="278">
        <v>1558.0333333333333</v>
      </c>
      <c r="K113" s="276">
        <v>1534.6</v>
      </c>
      <c r="L113" s="276">
        <v>1503.8</v>
      </c>
      <c r="M113" s="276">
        <v>9.6899099999999994</v>
      </c>
    </row>
    <row r="114" spans="1:13">
      <c r="A114" s="267">
        <v>104</v>
      </c>
      <c r="B114" s="276" t="s">
        <v>86</v>
      </c>
      <c r="C114" s="277">
        <v>380.4</v>
      </c>
      <c r="D114" s="278">
        <v>379.7</v>
      </c>
      <c r="E114" s="278">
        <v>375.95</v>
      </c>
      <c r="F114" s="278">
        <v>371.5</v>
      </c>
      <c r="G114" s="278">
        <v>367.75</v>
      </c>
      <c r="H114" s="278">
        <v>384.15</v>
      </c>
      <c r="I114" s="278">
        <v>387.9</v>
      </c>
      <c r="J114" s="278">
        <v>392.34999999999997</v>
      </c>
      <c r="K114" s="276">
        <v>383.45</v>
      </c>
      <c r="L114" s="276">
        <v>375.25</v>
      </c>
      <c r="M114" s="276">
        <v>31.005410000000001</v>
      </c>
    </row>
    <row r="115" spans="1:13">
      <c r="A115" s="267">
        <v>105</v>
      </c>
      <c r="B115" s="276" t="s">
        <v>236</v>
      </c>
      <c r="C115" s="277">
        <v>762.65</v>
      </c>
      <c r="D115" s="278">
        <v>763.23333333333323</v>
      </c>
      <c r="E115" s="278">
        <v>757.61666666666645</v>
      </c>
      <c r="F115" s="278">
        <v>752.58333333333326</v>
      </c>
      <c r="G115" s="278">
        <v>746.96666666666647</v>
      </c>
      <c r="H115" s="278">
        <v>768.26666666666642</v>
      </c>
      <c r="I115" s="278">
        <v>773.88333333333321</v>
      </c>
      <c r="J115" s="278">
        <v>778.9166666666664</v>
      </c>
      <c r="K115" s="276">
        <v>768.85</v>
      </c>
      <c r="L115" s="276">
        <v>758.2</v>
      </c>
      <c r="M115" s="276">
        <v>3.4316800000000001</v>
      </c>
    </row>
    <row r="116" spans="1:13">
      <c r="A116" s="267">
        <v>106</v>
      </c>
      <c r="B116" s="276" t="s">
        <v>346</v>
      </c>
      <c r="C116" s="277">
        <v>722.85</v>
      </c>
      <c r="D116" s="278">
        <v>707.63333333333321</v>
      </c>
      <c r="E116" s="278">
        <v>680.26666666666642</v>
      </c>
      <c r="F116" s="278">
        <v>637.68333333333317</v>
      </c>
      <c r="G116" s="278">
        <v>610.31666666666638</v>
      </c>
      <c r="H116" s="278">
        <v>750.21666666666647</v>
      </c>
      <c r="I116" s="278">
        <v>777.58333333333326</v>
      </c>
      <c r="J116" s="278">
        <v>820.16666666666652</v>
      </c>
      <c r="K116" s="276">
        <v>735</v>
      </c>
      <c r="L116" s="276">
        <v>665.05</v>
      </c>
      <c r="M116" s="276">
        <v>2.42136</v>
      </c>
    </row>
    <row r="117" spans="1:13">
      <c r="A117" s="267">
        <v>107</v>
      </c>
      <c r="B117" s="276" t="s">
        <v>331</v>
      </c>
      <c r="C117" s="277">
        <v>1959.7</v>
      </c>
      <c r="D117" s="278">
        <v>1972.9166666666667</v>
      </c>
      <c r="E117" s="278">
        <v>1926.8333333333335</v>
      </c>
      <c r="F117" s="278">
        <v>1893.9666666666667</v>
      </c>
      <c r="G117" s="278">
        <v>1847.8833333333334</v>
      </c>
      <c r="H117" s="278">
        <v>2005.7833333333335</v>
      </c>
      <c r="I117" s="278">
        <v>2051.8666666666668</v>
      </c>
      <c r="J117" s="278">
        <v>2084.7333333333336</v>
      </c>
      <c r="K117" s="276">
        <v>2019</v>
      </c>
      <c r="L117" s="276">
        <v>1940.05</v>
      </c>
      <c r="M117" s="276">
        <v>0.15917999999999999</v>
      </c>
    </row>
    <row r="118" spans="1:13">
      <c r="A118" s="267">
        <v>108</v>
      </c>
      <c r="B118" s="276" t="s">
        <v>237</v>
      </c>
      <c r="C118" s="277">
        <v>305.64999999999998</v>
      </c>
      <c r="D118" s="278">
        <v>308.08333333333331</v>
      </c>
      <c r="E118" s="278">
        <v>302.16666666666663</v>
      </c>
      <c r="F118" s="278">
        <v>298.68333333333334</v>
      </c>
      <c r="G118" s="278">
        <v>292.76666666666665</v>
      </c>
      <c r="H118" s="278">
        <v>311.56666666666661</v>
      </c>
      <c r="I118" s="278">
        <v>317.48333333333323</v>
      </c>
      <c r="J118" s="278">
        <v>320.96666666666658</v>
      </c>
      <c r="K118" s="276">
        <v>314</v>
      </c>
      <c r="L118" s="276">
        <v>304.60000000000002</v>
      </c>
      <c r="M118" s="276">
        <v>4.6319299999999997</v>
      </c>
    </row>
    <row r="119" spans="1:13">
      <c r="A119" s="267">
        <v>109</v>
      </c>
      <c r="B119" s="276" t="s">
        <v>2995</v>
      </c>
      <c r="C119" s="277">
        <v>263.75</v>
      </c>
      <c r="D119" s="278">
        <v>261.08333333333331</v>
      </c>
      <c r="E119" s="278">
        <v>254.26666666666665</v>
      </c>
      <c r="F119" s="278">
        <v>244.78333333333333</v>
      </c>
      <c r="G119" s="278">
        <v>237.96666666666667</v>
      </c>
      <c r="H119" s="278">
        <v>270.56666666666661</v>
      </c>
      <c r="I119" s="278">
        <v>277.38333333333333</v>
      </c>
      <c r="J119" s="278">
        <v>286.86666666666662</v>
      </c>
      <c r="K119" s="276">
        <v>267.89999999999998</v>
      </c>
      <c r="L119" s="276">
        <v>251.6</v>
      </c>
      <c r="M119" s="276">
        <v>9.7927400000000002</v>
      </c>
    </row>
    <row r="120" spans="1:13">
      <c r="A120" s="267">
        <v>110</v>
      </c>
      <c r="B120" s="276" t="s">
        <v>235</v>
      </c>
      <c r="C120" s="277">
        <v>183.85</v>
      </c>
      <c r="D120" s="278">
        <v>179.85</v>
      </c>
      <c r="E120" s="278">
        <v>171.2</v>
      </c>
      <c r="F120" s="278">
        <v>158.54999999999998</v>
      </c>
      <c r="G120" s="278">
        <v>149.89999999999998</v>
      </c>
      <c r="H120" s="278">
        <v>192.5</v>
      </c>
      <c r="I120" s="278">
        <v>201.15000000000003</v>
      </c>
      <c r="J120" s="278">
        <v>213.8</v>
      </c>
      <c r="K120" s="276">
        <v>188.5</v>
      </c>
      <c r="L120" s="276">
        <v>167.2</v>
      </c>
      <c r="M120" s="276">
        <v>41.789630000000002</v>
      </c>
    </row>
    <row r="121" spans="1:13">
      <c r="A121" s="267">
        <v>111</v>
      </c>
      <c r="B121" s="276" t="s">
        <v>87</v>
      </c>
      <c r="C121" s="277">
        <v>457.35</v>
      </c>
      <c r="D121" s="278">
        <v>455.91666666666669</v>
      </c>
      <c r="E121" s="278">
        <v>450.73333333333335</v>
      </c>
      <c r="F121" s="278">
        <v>444.11666666666667</v>
      </c>
      <c r="G121" s="278">
        <v>438.93333333333334</v>
      </c>
      <c r="H121" s="278">
        <v>462.53333333333336</v>
      </c>
      <c r="I121" s="278">
        <v>467.71666666666664</v>
      </c>
      <c r="J121" s="278">
        <v>474.33333333333337</v>
      </c>
      <c r="K121" s="276">
        <v>461.1</v>
      </c>
      <c r="L121" s="276">
        <v>449.3</v>
      </c>
      <c r="M121" s="276">
        <v>12.16682</v>
      </c>
    </row>
    <row r="122" spans="1:13">
      <c r="A122" s="267">
        <v>112</v>
      </c>
      <c r="B122" s="276" t="s">
        <v>347</v>
      </c>
      <c r="C122" s="277">
        <v>419.7</v>
      </c>
      <c r="D122" s="278">
        <v>417.75</v>
      </c>
      <c r="E122" s="278">
        <v>409.95</v>
      </c>
      <c r="F122" s="278">
        <v>400.2</v>
      </c>
      <c r="G122" s="278">
        <v>392.4</v>
      </c>
      <c r="H122" s="278">
        <v>427.5</v>
      </c>
      <c r="I122" s="278">
        <v>435.29999999999995</v>
      </c>
      <c r="J122" s="278">
        <v>445.05</v>
      </c>
      <c r="K122" s="276">
        <v>425.55</v>
      </c>
      <c r="L122" s="276">
        <v>408</v>
      </c>
      <c r="M122" s="276">
        <v>7.0068000000000001</v>
      </c>
    </row>
    <row r="123" spans="1:13">
      <c r="A123" s="267">
        <v>113</v>
      </c>
      <c r="B123" s="276" t="s">
        <v>88</v>
      </c>
      <c r="C123" s="277">
        <v>527.54999999999995</v>
      </c>
      <c r="D123" s="278">
        <v>529.2166666666667</v>
      </c>
      <c r="E123" s="278">
        <v>522.48333333333335</v>
      </c>
      <c r="F123" s="278">
        <v>517.41666666666663</v>
      </c>
      <c r="G123" s="278">
        <v>510.68333333333328</v>
      </c>
      <c r="H123" s="278">
        <v>534.28333333333342</v>
      </c>
      <c r="I123" s="278">
        <v>541.01666666666677</v>
      </c>
      <c r="J123" s="278">
        <v>546.08333333333348</v>
      </c>
      <c r="K123" s="276">
        <v>535.95000000000005</v>
      </c>
      <c r="L123" s="276">
        <v>524.15</v>
      </c>
      <c r="M123" s="276">
        <v>52.122219999999999</v>
      </c>
    </row>
    <row r="124" spans="1:13">
      <c r="A124" s="267">
        <v>114</v>
      </c>
      <c r="B124" s="276" t="s">
        <v>238</v>
      </c>
      <c r="C124" s="277">
        <v>904.95</v>
      </c>
      <c r="D124" s="278">
        <v>899.65</v>
      </c>
      <c r="E124" s="278">
        <v>874.3</v>
      </c>
      <c r="F124" s="278">
        <v>843.65</v>
      </c>
      <c r="G124" s="278">
        <v>818.3</v>
      </c>
      <c r="H124" s="278">
        <v>930.3</v>
      </c>
      <c r="I124" s="278">
        <v>955.65000000000009</v>
      </c>
      <c r="J124" s="278">
        <v>986.3</v>
      </c>
      <c r="K124" s="276">
        <v>925</v>
      </c>
      <c r="L124" s="276">
        <v>869</v>
      </c>
      <c r="M124" s="276">
        <v>3.2555999999999998</v>
      </c>
    </row>
    <row r="125" spans="1:13">
      <c r="A125" s="267">
        <v>115</v>
      </c>
      <c r="B125" s="276" t="s">
        <v>348</v>
      </c>
      <c r="C125" s="277">
        <v>74.55</v>
      </c>
      <c r="D125" s="278">
        <v>74.966666666666669</v>
      </c>
      <c r="E125" s="278">
        <v>73.733333333333334</v>
      </c>
      <c r="F125" s="278">
        <v>72.916666666666671</v>
      </c>
      <c r="G125" s="278">
        <v>71.683333333333337</v>
      </c>
      <c r="H125" s="278">
        <v>75.783333333333331</v>
      </c>
      <c r="I125" s="278">
        <v>77.01666666666668</v>
      </c>
      <c r="J125" s="278">
        <v>77.833333333333329</v>
      </c>
      <c r="K125" s="276">
        <v>76.2</v>
      </c>
      <c r="L125" s="276">
        <v>74.150000000000006</v>
      </c>
      <c r="M125" s="276">
        <v>0.89785999999999999</v>
      </c>
    </row>
    <row r="126" spans="1:13">
      <c r="A126" s="267">
        <v>116</v>
      </c>
      <c r="B126" s="276" t="s">
        <v>355</v>
      </c>
      <c r="C126" s="277">
        <v>348.8</v>
      </c>
      <c r="D126" s="278">
        <v>351.75</v>
      </c>
      <c r="E126" s="278">
        <v>344.1</v>
      </c>
      <c r="F126" s="278">
        <v>339.40000000000003</v>
      </c>
      <c r="G126" s="278">
        <v>331.75000000000006</v>
      </c>
      <c r="H126" s="278">
        <v>356.45</v>
      </c>
      <c r="I126" s="278">
        <v>364.09999999999997</v>
      </c>
      <c r="J126" s="278">
        <v>368.79999999999995</v>
      </c>
      <c r="K126" s="276">
        <v>359.4</v>
      </c>
      <c r="L126" s="276">
        <v>347.05</v>
      </c>
      <c r="M126" s="276">
        <v>1.9762900000000001</v>
      </c>
    </row>
    <row r="127" spans="1:13">
      <c r="A127" s="267">
        <v>117</v>
      </c>
      <c r="B127" s="276" t="s">
        <v>356</v>
      </c>
      <c r="C127" s="277">
        <v>142.9</v>
      </c>
      <c r="D127" s="278">
        <v>143.15</v>
      </c>
      <c r="E127" s="278">
        <v>140.20000000000002</v>
      </c>
      <c r="F127" s="278">
        <v>137.5</v>
      </c>
      <c r="G127" s="278">
        <v>134.55000000000001</v>
      </c>
      <c r="H127" s="278">
        <v>145.85000000000002</v>
      </c>
      <c r="I127" s="278">
        <v>148.80000000000001</v>
      </c>
      <c r="J127" s="278">
        <v>151.50000000000003</v>
      </c>
      <c r="K127" s="276">
        <v>146.1</v>
      </c>
      <c r="L127" s="276">
        <v>140.44999999999999</v>
      </c>
      <c r="M127" s="276">
        <v>1.6904699999999999</v>
      </c>
    </row>
    <row r="128" spans="1:13">
      <c r="A128" s="267">
        <v>118</v>
      </c>
      <c r="B128" s="276" t="s">
        <v>349</v>
      </c>
      <c r="C128" s="277">
        <v>88.9</v>
      </c>
      <c r="D128" s="278">
        <v>87.666666666666671</v>
      </c>
      <c r="E128" s="278">
        <v>85.433333333333337</v>
      </c>
      <c r="F128" s="278">
        <v>81.966666666666669</v>
      </c>
      <c r="G128" s="278">
        <v>79.733333333333334</v>
      </c>
      <c r="H128" s="278">
        <v>91.13333333333334</v>
      </c>
      <c r="I128" s="278">
        <v>93.36666666666666</v>
      </c>
      <c r="J128" s="278">
        <v>96.833333333333343</v>
      </c>
      <c r="K128" s="276">
        <v>89.9</v>
      </c>
      <c r="L128" s="276">
        <v>84.2</v>
      </c>
      <c r="M128" s="276">
        <v>41.966090000000001</v>
      </c>
    </row>
    <row r="129" spans="1:13">
      <c r="A129" s="267">
        <v>119</v>
      </c>
      <c r="B129" s="276" t="s">
        <v>350</v>
      </c>
      <c r="C129" s="277">
        <v>321.5</v>
      </c>
      <c r="D129" s="278">
        <v>322.81666666666666</v>
      </c>
      <c r="E129" s="278">
        <v>318.18333333333334</v>
      </c>
      <c r="F129" s="278">
        <v>314.86666666666667</v>
      </c>
      <c r="G129" s="278">
        <v>310.23333333333335</v>
      </c>
      <c r="H129" s="278">
        <v>326.13333333333333</v>
      </c>
      <c r="I129" s="278">
        <v>330.76666666666665</v>
      </c>
      <c r="J129" s="278">
        <v>334.08333333333331</v>
      </c>
      <c r="K129" s="276">
        <v>327.45</v>
      </c>
      <c r="L129" s="276">
        <v>319.5</v>
      </c>
      <c r="M129" s="276">
        <v>1.1369</v>
      </c>
    </row>
    <row r="130" spans="1:13">
      <c r="A130" s="267">
        <v>120</v>
      </c>
      <c r="B130" s="276" t="s">
        <v>351</v>
      </c>
      <c r="C130" s="277">
        <v>777.9</v>
      </c>
      <c r="D130" s="278">
        <v>770.13333333333333</v>
      </c>
      <c r="E130" s="278">
        <v>758.86666666666667</v>
      </c>
      <c r="F130" s="278">
        <v>739.83333333333337</v>
      </c>
      <c r="G130" s="278">
        <v>728.56666666666672</v>
      </c>
      <c r="H130" s="278">
        <v>789.16666666666663</v>
      </c>
      <c r="I130" s="278">
        <v>800.43333333333328</v>
      </c>
      <c r="J130" s="278">
        <v>819.46666666666658</v>
      </c>
      <c r="K130" s="276">
        <v>781.4</v>
      </c>
      <c r="L130" s="276">
        <v>751.1</v>
      </c>
      <c r="M130" s="276">
        <v>8.6124700000000001</v>
      </c>
    </row>
    <row r="131" spans="1:13">
      <c r="A131" s="267">
        <v>121</v>
      </c>
      <c r="B131" s="276" t="s">
        <v>352</v>
      </c>
      <c r="C131" s="277">
        <v>115.7</v>
      </c>
      <c r="D131" s="278">
        <v>116.28333333333335</v>
      </c>
      <c r="E131" s="278">
        <v>113.66666666666669</v>
      </c>
      <c r="F131" s="278">
        <v>111.63333333333334</v>
      </c>
      <c r="G131" s="278">
        <v>109.01666666666668</v>
      </c>
      <c r="H131" s="278">
        <v>118.31666666666669</v>
      </c>
      <c r="I131" s="278">
        <v>120.93333333333334</v>
      </c>
      <c r="J131" s="278">
        <v>122.9666666666667</v>
      </c>
      <c r="K131" s="276">
        <v>118.9</v>
      </c>
      <c r="L131" s="276">
        <v>114.25</v>
      </c>
      <c r="M131" s="276">
        <v>16.98104</v>
      </c>
    </row>
    <row r="132" spans="1:13">
      <c r="A132" s="267">
        <v>122</v>
      </c>
      <c r="B132" s="276" t="s">
        <v>1220</v>
      </c>
      <c r="C132" s="277">
        <v>717.9</v>
      </c>
      <c r="D132" s="278">
        <v>724.63333333333333</v>
      </c>
      <c r="E132" s="278">
        <v>708.26666666666665</v>
      </c>
      <c r="F132" s="278">
        <v>698.63333333333333</v>
      </c>
      <c r="G132" s="278">
        <v>682.26666666666665</v>
      </c>
      <c r="H132" s="278">
        <v>734.26666666666665</v>
      </c>
      <c r="I132" s="278">
        <v>750.63333333333321</v>
      </c>
      <c r="J132" s="278">
        <v>760.26666666666665</v>
      </c>
      <c r="K132" s="276">
        <v>741</v>
      </c>
      <c r="L132" s="276">
        <v>715</v>
      </c>
      <c r="M132" s="276">
        <v>0.38844000000000001</v>
      </c>
    </row>
    <row r="133" spans="1:13">
      <c r="A133" s="267">
        <v>123</v>
      </c>
      <c r="B133" s="276" t="s">
        <v>90</v>
      </c>
      <c r="C133" s="277">
        <v>11.3</v>
      </c>
      <c r="D133" s="278">
        <v>11.416666666666666</v>
      </c>
      <c r="E133" s="278">
        <v>11.083333333333332</v>
      </c>
      <c r="F133" s="278">
        <v>10.866666666666665</v>
      </c>
      <c r="G133" s="278">
        <v>10.533333333333331</v>
      </c>
      <c r="H133" s="278">
        <v>11.633333333333333</v>
      </c>
      <c r="I133" s="278">
        <v>11.966666666666665</v>
      </c>
      <c r="J133" s="278">
        <v>12.183333333333334</v>
      </c>
      <c r="K133" s="276">
        <v>11.75</v>
      </c>
      <c r="L133" s="276">
        <v>11.2</v>
      </c>
      <c r="M133" s="276">
        <v>40.10333</v>
      </c>
    </row>
    <row r="134" spans="1:13">
      <c r="A134" s="267">
        <v>124</v>
      </c>
      <c r="B134" s="276" t="s">
        <v>91</v>
      </c>
      <c r="C134" s="277">
        <v>3423.75</v>
      </c>
      <c r="D134" s="278">
        <v>3410.9333333333329</v>
      </c>
      <c r="E134" s="278">
        <v>3358.4666666666658</v>
      </c>
      <c r="F134" s="278">
        <v>3293.1833333333329</v>
      </c>
      <c r="G134" s="278">
        <v>3240.7166666666658</v>
      </c>
      <c r="H134" s="278">
        <v>3476.2166666666658</v>
      </c>
      <c r="I134" s="278">
        <v>3528.6833333333329</v>
      </c>
      <c r="J134" s="278">
        <v>3593.9666666666658</v>
      </c>
      <c r="K134" s="276">
        <v>3463.4</v>
      </c>
      <c r="L134" s="276">
        <v>3345.65</v>
      </c>
      <c r="M134" s="276">
        <v>70.538709999999995</v>
      </c>
    </row>
    <row r="135" spans="1:13">
      <c r="A135" s="267">
        <v>125</v>
      </c>
      <c r="B135" s="276" t="s">
        <v>357</v>
      </c>
      <c r="C135" s="277">
        <v>9752.85</v>
      </c>
      <c r="D135" s="278">
        <v>9895.6166666666668</v>
      </c>
      <c r="E135" s="278">
        <v>9547.2333333333336</v>
      </c>
      <c r="F135" s="278">
        <v>9341.6166666666668</v>
      </c>
      <c r="G135" s="278">
        <v>8993.2333333333336</v>
      </c>
      <c r="H135" s="278">
        <v>10101.233333333334</v>
      </c>
      <c r="I135" s="278">
        <v>10449.616666666669</v>
      </c>
      <c r="J135" s="278">
        <v>10655.233333333334</v>
      </c>
      <c r="K135" s="276">
        <v>10244</v>
      </c>
      <c r="L135" s="276">
        <v>9690</v>
      </c>
      <c r="M135" s="276">
        <v>0.81184999999999996</v>
      </c>
    </row>
    <row r="136" spans="1:13">
      <c r="A136" s="267">
        <v>126</v>
      </c>
      <c r="B136" s="276" t="s">
        <v>93</v>
      </c>
      <c r="C136" s="277">
        <v>172.8</v>
      </c>
      <c r="D136" s="278">
        <v>172.18333333333337</v>
      </c>
      <c r="E136" s="278">
        <v>169.71666666666673</v>
      </c>
      <c r="F136" s="278">
        <v>166.63333333333335</v>
      </c>
      <c r="G136" s="278">
        <v>164.16666666666671</v>
      </c>
      <c r="H136" s="278">
        <v>175.26666666666674</v>
      </c>
      <c r="I136" s="278">
        <v>177.73333333333338</v>
      </c>
      <c r="J136" s="278">
        <v>180.81666666666675</v>
      </c>
      <c r="K136" s="276">
        <v>174.65</v>
      </c>
      <c r="L136" s="276">
        <v>169.1</v>
      </c>
      <c r="M136" s="276">
        <v>120.11067</v>
      </c>
    </row>
    <row r="137" spans="1:13">
      <c r="A137" s="267">
        <v>127</v>
      </c>
      <c r="B137" s="276" t="s">
        <v>231</v>
      </c>
      <c r="C137" s="277">
        <v>2325.85</v>
      </c>
      <c r="D137" s="278">
        <v>2314.6333333333337</v>
      </c>
      <c r="E137" s="278">
        <v>2294.2666666666673</v>
      </c>
      <c r="F137" s="278">
        <v>2262.6833333333338</v>
      </c>
      <c r="G137" s="278">
        <v>2242.3166666666675</v>
      </c>
      <c r="H137" s="278">
        <v>2346.2166666666672</v>
      </c>
      <c r="I137" s="278">
        <v>2366.583333333333</v>
      </c>
      <c r="J137" s="278">
        <v>2398.166666666667</v>
      </c>
      <c r="K137" s="276">
        <v>2335</v>
      </c>
      <c r="L137" s="276">
        <v>2283.0500000000002</v>
      </c>
      <c r="M137" s="276">
        <v>4.1580199999999996</v>
      </c>
    </row>
    <row r="138" spans="1:13">
      <c r="A138" s="267">
        <v>128</v>
      </c>
      <c r="B138" s="276" t="s">
        <v>94</v>
      </c>
      <c r="C138" s="277">
        <v>4879.6499999999996</v>
      </c>
      <c r="D138" s="278">
        <v>4901.2166666666662</v>
      </c>
      <c r="E138" s="278">
        <v>4848.4333333333325</v>
      </c>
      <c r="F138" s="278">
        <v>4817.2166666666662</v>
      </c>
      <c r="G138" s="278">
        <v>4764.4333333333325</v>
      </c>
      <c r="H138" s="278">
        <v>4932.4333333333325</v>
      </c>
      <c r="I138" s="278">
        <v>4985.2166666666672</v>
      </c>
      <c r="J138" s="278">
        <v>5016.4333333333325</v>
      </c>
      <c r="K138" s="276">
        <v>4954</v>
      </c>
      <c r="L138" s="276">
        <v>4870</v>
      </c>
      <c r="M138" s="276">
        <v>12.056509999999999</v>
      </c>
    </row>
    <row r="139" spans="1:13">
      <c r="A139" s="267">
        <v>129</v>
      </c>
      <c r="B139" s="276" t="s">
        <v>1263</v>
      </c>
      <c r="C139" s="277">
        <v>729.7</v>
      </c>
      <c r="D139" s="278">
        <v>726.16666666666663</v>
      </c>
      <c r="E139" s="278">
        <v>716.33333333333326</v>
      </c>
      <c r="F139" s="278">
        <v>702.96666666666658</v>
      </c>
      <c r="G139" s="278">
        <v>693.13333333333321</v>
      </c>
      <c r="H139" s="278">
        <v>739.5333333333333</v>
      </c>
      <c r="I139" s="278">
        <v>749.36666666666656</v>
      </c>
      <c r="J139" s="278">
        <v>762.73333333333335</v>
      </c>
      <c r="K139" s="276">
        <v>736</v>
      </c>
      <c r="L139" s="276">
        <v>712.8</v>
      </c>
      <c r="M139" s="276">
        <v>1.0301800000000001</v>
      </c>
    </row>
    <row r="140" spans="1:13">
      <c r="A140" s="267">
        <v>130</v>
      </c>
      <c r="B140" s="276" t="s">
        <v>239</v>
      </c>
      <c r="C140" s="277">
        <v>53.1</v>
      </c>
      <c r="D140" s="278">
        <v>53.766666666666673</v>
      </c>
      <c r="E140" s="278">
        <v>52.233333333333348</v>
      </c>
      <c r="F140" s="278">
        <v>51.366666666666674</v>
      </c>
      <c r="G140" s="278">
        <v>49.83333333333335</v>
      </c>
      <c r="H140" s="278">
        <v>54.633333333333347</v>
      </c>
      <c r="I140" s="278">
        <v>56.166666666666664</v>
      </c>
      <c r="J140" s="278">
        <v>57.033333333333346</v>
      </c>
      <c r="K140" s="276">
        <v>55.3</v>
      </c>
      <c r="L140" s="276">
        <v>52.9</v>
      </c>
      <c r="M140" s="276">
        <v>7.0369200000000003</v>
      </c>
    </row>
    <row r="141" spans="1:13">
      <c r="A141" s="267">
        <v>131</v>
      </c>
      <c r="B141" s="276" t="s">
        <v>95</v>
      </c>
      <c r="C141" s="277">
        <v>2192.85</v>
      </c>
      <c r="D141" s="278">
        <v>2178.9333333333329</v>
      </c>
      <c r="E141" s="278">
        <v>2155.9166666666661</v>
      </c>
      <c r="F141" s="278">
        <v>2118.9833333333331</v>
      </c>
      <c r="G141" s="278">
        <v>2095.9666666666662</v>
      </c>
      <c r="H141" s="278">
        <v>2215.8666666666659</v>
      </c>
      <c r="I141" s="278">
        <v>2238.8833333333332</v>
      </c>
      <c r="J141" s="278">
        <v>2275.8166666666657</v>
      </c>
      <c r="K141" s="276">
        <v>2201.9499999999998</v>
      </c>
      <c r="L141" s="276">
        <v>2142</v>
      </c>
      <c r="M141" s="276">
        <v>11.29889</v>
      </c>
    </row>
    <row r="142" spans="1:13">
      <c r="A142" s="267">
        <v>132</v>
      </c>
      <c r="B142" s="276" t="s">
        <v>359</v>
      </c>
      <c r="C142" s="277">
        <v>285.85000000000002</v>
      </c>
      <c r="D142" s="278">
        <v>286.41666666666669</v>
      </c>
      <c r="E142" s="278">
        <v>282.93333333333339</v>
      </c>
      <c r="F142" s="278">
        <v>280.01666666666671</v>
      </c>
      <c r="G142" s="278">
        <v>276.53333333333342</v>
      </c>
      <c r="H142" s="278">
        <v>289.33333333333337</v>
      </c>
      <c r="I142" s="278">
        <v>292.81666666666661</v>
      </c>
      <c r="J142" s="278">
        <v>295.73333333333335</v>
      </c>
      <c r="K142" s="276">
        <v>289.89999999999998</v>
      </c>
      <c r="L142" s="276">
        <v>283.5</v>
      </c>
      <c r="M142" s="276">
        <v>1.3058700000000001</v>
      </c>
    </row>
    <row r="143" spans="1:13">
      <c r="A143" s="267">
        <v>133</v>
      </c>
      <c r="B143" s="276" t="s">
        <v>360</v>
      </c>
      <c r="C143" s="277">
        <v>76.900000000000006</v>
      </c>
      <c r="D143" s="278">
        <v>76.933333333333337</v>
      </c>
      <c r="E143" s="278">
        <v>75.966666666666669</v>
      </c>
      <c r="F143" s="278">
        <v>75.033333333333331</v>
      </c>
      <c r="G143" s="278">
        <v>74.066666666666663</v>
      </c>
      <c r="H143" s="278">
        <v>77.866666666666674</v>
      </c>
      <c r="I143" s="278">
        <v>78.833333333333343</v>
      </c>
      <c r="J143" s="278">
        <v>79.76666666666668</v>
      </c>
      <c r="K143" s="276">
        <v>77.900000000000006</v>
      </c>
      <c r="L143" s="276">
        <v>76</v>
      </c>
      <c r="M143" s="276">
        <v>8.1332299999999993</v>
      </c>
    </row>
    <row r="144" spans="1:13">
      <c r="A144" s="267">
        <v>134</v>
      </c>
      <c r="B144" s="276" t="s">
        <v>361</v>
      </c>
      <c r="C144" s="277">
        <v>119.85</v>
      </c>
      <c r="D144" s="278">
        <v>118.58333333333333</v>
      </c>
      <c r="E144" s="278">
        <v>112.26666666666665</v>
      </c>
      <c r="F144" s="278">
        <v>104.68333333333332</v>
      </c>
      <c r="G144" s="278">
        <v>98.366666666666646</v>
      </c>
      <c r="H144" s="278">
        <v>126.16666666666666</v>
      </c>
      <c r="I144" s="278">
        <v>132.48333333333335</v>
      </c>
      <c r="J144" s="278">
        <v>140.06666666666666</v>
      </c>
      <c r="K144" s="276">
        <v>124.9</v>
      </c>
      <c r="L144" s="276">
        <v>111</v>
      </c>
      <c r="M144" s="276">
        <v>13.33297</v>
      </c>
    </row>
    <row r="145" spans="1:13">
      <c r="A145" s="267">
        <v>135</v>
      </c>
      <c r="B145" s="276" t="s">
        <v>240</v>
      </c>
      <c r="C145" s="277">
        <v>378.5</v>
      </c>
      <c r="D145" s="278">
        <v>375.06666666666666</v>
      </c>
      <c r="E145" s="278">
        <v>370.13333333333333</v>
      </c>
      <c r="F145" s="278">
        <v>361.76666666666665</v>
      </c>
      <c r="G145" s="278">
        <v>356.83333333333331</v>
      </c>
      <c r="H145" s="278">
        <v>383.43333333333334</v>
      </c>
      <c r="I145" s="278">
        <v>388.36666666666662</v>
      </c>
      <c r="J145" s="278">
        <v>396.73333333333335</v>
      </c>
      <c r="K145" s="276">
        <v>380</v>
      </c>
      <c r="L145" s="276">
        <v>366.7</v>
      </c>
      <c r="M145" s="276">
        <v>12.73066</v>
      </c>
    </row>
    <row r="146" spans="1:13">
      <c r="A146" s="267">
        <v>136</v>
      </c>
      <c r="B146" s="276" t="s">
        <v>241</v>
      </c>
      <c r="C146" s="277">
        <v>1055.6500000000001</v>
      </c>
      <c r="D146" s="278">
        <v>1058.3</v>
      </c>
      <c r="E146" s="278">
        <v>1048.5999999999999</v>
      </c>
      <c r="F146" s="278">
        <v>1041.55</v>
      </c>
      <c r="G146" s="278">
        <v>1031.8499999999999</v>
      </c>
      <c r="H146" s="278">
        <v>1065.3499999999999</v>
      </c>
      <c r="I146" s="278">
        <v>1075.0500000000002</v>
      </c>
      <c r="J146" s="278">
        <v>1082.0999999999999</v>
      </c>
      <c r="K146" s="276">
        <v>1068</v>
      </c>
      <c r="L146" s="276">
        <v>1051.25</v>
      </c>
      <c r="M146" s="276">
        <v>0.15559000000000001</v>
      </c>
    </row>
    <row r="147" spans="1:13">
      <c r="A147" s="267">
        <v>137</v>
      </c>
      <c r="B147" s="276" t="s">
        <v>242</v>
      </c>
      <c r="C147" s="277">
        <v>67.05</v>
      </c>
      <c r="D147" s="278">
        <v>67.183333333333323</v>
      </c>
      <c r="E147" s="278">
        <v>66.46666666666664</v>
      </c>
      <c r="F147" s="278">
        <v>65.883333333333312</v>
      </c>
      <c r="G147" s="278">
        <v>65.166666666666629</v>
      </c>
      <c r="H147" s="278">
        <v>67.766666666666652</v>
      </c>
      <c r="I147" s="278">
        <v>68.48333333333332</v>
      </c>
      <c r="J147" s="278">
        <v>69.066666666666663</v>
      </c>
      <c r="K147" s="276">
        <v>67.900000000000006</v>
      </c>
      <c r="L147" s="276">
        <v>66.599999999999994</v>
      </c>
      <c r="M147" s="276">
        <v>8.52881</v>
      </c>
    </row>
    <row r="148" spans="1:13">
      <c r="A148" s="267">
        <v>138</v>
      </c>
      <c r="B148" s="276" t="s">
        <v>96</v>
      </c>
      <c r="C148" s="277">
        <v>45.1</v>
      </c>
      <c r="D148" s="278">
        <v>45.133333333333333</v>
      </c>
      <c r="E148" s="278">
        <v>44.416666666666664</v>
      </c>
      <c r="F148" s="278">
        <v>43.733333333333334</v>
      </c>
      <c r="G148" s="278">
        <v>43.016666666666666</v>
      </c>
      <c r="H148" s="278">
        <v>45.816666666666663</v>
      </c>
      <c r="I148" s="278">
        <v>46.533333333333331</v>
      </c>
      <c r="J148" s="278">
        <v>47.216666666666661</v>
      </c>
      <c r="K148" s="276">
        <v>45.85</v>
      </c>
      <c r="L148" s="276">
        <v>44.45</v>
      </c>
      <c r="M148" s="276">
        <v>29.005019999999998</v>
      </c>
    </row>
    <row r="149" spans="1:13">
      <c r="A149" s="267">
        <v>139</v>
      </c>
      <c r="B149" s="276" t="s">
        <v>362</v>
      </c>
      <c r="C149" s="277">
        <v>517.5</v>
      </c>
      <c r="D149" s="278">
        <v>518.63333333333333</v>
      </c>
      <c r="E149" s="278">
        <v>514.26666666666665</v>
      </c>
      <c r="F149" s="278">
        <v>511.0333333333333</v>
      </c>
      <c r="G149" s="278">
        <v>506.66666666666663</v>
      </c>
      <c r="H149" s="278">
        <v>521.86666666666667</v>
      </c>
      <c r="I149" s="278">
        <v>526.23333333333323</v>
      </c>
      <c r="J149" s="278">
        <v>529.4666666666667</v>
      </c>
      <c r="K149" s="276">
        <v>523</v>
      </c>
      <c r="L149" s="276">
        <v>515.4</v>
      </c>
      <c r="M149" s="276">
        <v>0.33613999999999999</v>
      </c>
    </row>
    <row r="150" spans="1:13">
      <c r="A150" s="267">
        <v>140</v>
      </c>
      <c r="B150" s="276" t="s">
        <v>1297</v>
      </c>
      <c r="C150" s="277">
        <v>1371.15</v>
      </c>
      <c r="D150" s="278">
        <v>1383.9166666666667</v>
      </c>
      <c r="E150" s="278">
        <v>1352.2333333333336</v>
      </c>
      <c r="F150" s="278">
        <v>1333.3166666666668</v>
      </c>
      <c r="G150" s="278">
        <v>1301.6333333333337</v>
      </c>
      <c r="H150" s="278">
        <v>1402.8333333333335</v>
      </c>
      <c r="I150" s="278">
        <v>1434.5166666666664</v>
      </c>
      <c r="J150" s="278">
        <v>1453.4333333333334</v>
      </c>
      <c r="K150" s="276">
        <v>1415.6</v>
      </c>
      <c r="L150" s="276">
        <v>1365</v>
      </c>
      <c r="M150" s="276">
        <v>2.4910000000000002E-2</v>
      </c>
    </row>
    <row r="151" spans="1:13">
      <c r="A151" s="267">
        <v>141</v>
      </c>
      <c r="B151" s="276" t="s">
        <v>97</v>
      </c>
      <c r="C151" s="277">
        <v>1355.85</v>
      </c>
      <c r="D151" s="278">
        <v>1335.7666666666667</v>
      </c>
      <c r="E151" s="278">
        <v>1306.8333333333333</v>
      </c>
      <c r="F151" s="278">
        <v>1257.8166666666666</v>
      </c>
      <c r="G151" s="278">
        <v>1228.8833333333332</v>
      </c>
      <c r="H151" s="278">
        <v>1384.7833333333333</v>
      </c>
      <c r="I151" s="278">
        <v>1413.7166666666667</v>
      </c>
      <c r="J151" s="278">
        <v>1462.7333333333333</v>
      </c>
      <c r="K151" s="276">
        <v>1364.7</v>
      </c>
      <c r="L151" s="276">
        <v>1286.75</v>
      </c>
      <c r="M151" s="276">
        <v>29.594080000000002</v>
      </c>
    </row>
    <row r="152" spans="1:13">
      <c r="A152" s="267">
        <v>142</v>
      </c>
      <c r="B152" s="276" t="s">
        <v>363</v>
      </c>
      <c r="C152" s="277" t="e">
        <v>#N/A</v>
      </c>
      <c r="D152" s="278" t="e">
        <v>#N/A</v>
      </c>
      <c r="E152" s="278" t="e">
        <v>#N/A</v>
      </c>
      <c r="F152" s="278" t="e">
        <v>#N/A</v>
      </c>
      <c r="G152" s="278" t="e">
        <v>#N/A</v>
      </c>
      <c r="H152" s="278" t="e">
        <v>#N/A</v>
      </c>
      <c r="I152" s="278" t="e">
        <v>#N/A</v>
      </c>
      <c r="J152" s="278" t="e">
        <v>#N/A</v>
      </c>
      <c r="K152" s="276" t="e">
        <v>#N/A</v>
      </c>
      <c r="L152" s="276" t="e">
        <v>#N/A</v>
      </c>
      <c r="M152" s="276" t="e">
        <v>#N/A</v>
      </c>
    </row>
    <row r="153" spans="1:13">
      <c r="A153" s="267">
        <v>143</v>
      </c>
      <c r="B153" s="276" t="s">
        <v>98</v>
      </c>
      <c r="C153" s="277">
        <v>166.25</v>
      </c>
      <c r="D153" s="278">
        <v>166.25</v>
      </c>
      <c r="E153" s="278">
        <v>164.25</v>
      </c>
      <c r="F153" s="278">
        <v>162.25</v>
      </c>
      <c r="G153" s="278">
        <v>160.25</v>
      </c>
      <c r="H153" s="278">
        <v>168.25</v>
      </c>
      <c r="I153" s="278">
        <v>170.25</v>
      </c>
      <c r="J153" s="278">
        <v>172.25</v>
      </c>
      <c r="K153" s="276">
        <v>168.25</v>
      </c>
      <c r="L153" s="276">
        <v>164.25</v>
      </c>
      <c r="M153" s="276">
        <v>50.913080000000001</v>
      </c>
    </row>
    <row r="154" spans="1:13">
      <c r="A154" s="267">
        <v>144</v>
      </c>
      <c r="B154" s="276" t="s">
        <v>243</v>
      </c>
      <c r="C154" s="277">
        <v>7.05</v>
      </c>
      <c r="D154" s="278">
        <v>7.083333333333333</v>
      </c>
      <c r="E154" s="278">
        <v>6.9666666666666659</v>
      </c>
      <c r="F154" s="278">
        <v>6.8833333333333329</v>
      </c>
      <c r="G154" s="278">
        <v>6.7666666666666657</v>
      </c>
      <c r="H154" s="278">
        <v>7.1666666666666661</v>
      </c>
      <c r="I154" s="278">
        <v>7.2833333333333332</v>
      </c>
      <c r="J154" s="278">
        <v>7.3666666666666663</v>
      </c>
      <c r="K154" s="276">
        <v>7.2</v>
      </c>
      <c r="L154" s="276">
        <v>7</v>
      </c>
      <c r="M154" s="276">
        <v>27.822690000000001</v>
      </c>
    </row>
    <row r="155" spans="1:13">
      <c r="A155" s="267">
        <v>145</v>
      </c>
      <c r="B155" s="276" t="s">
        <v>364</v>
      </c>
      <c r="C155" s="277">
        <v>335.15</v>
      </c>
      <c r="D155" s="278">
        <v>336.0333333333333</v>
      </c>
      <c r="E155" s="278">
        <v>331.61666666666662</v>
      </c>
      <c r="F155" s="278">
        <v>328.08333333333331</v>
      </c>
      <c r="G155" s="278">
        <v>323.66666666666663</v>
      </c>
      <c r="H155" s="278">
        <v>339.56666666666661</v>
      </c>
      <c r="I155" s="278">
        <v>343.98333333333335</v>
      </c>
      <c r="J155" s="278">
        <v>347.51666666666659</v>
      </c>
      <c r="K155" s="276">
        <v>340.45</v>
      </c>
      <c r="L155" s="276">
        <v>332.5</v>
      </c>
      <c r="M155" s="276">
        <v>2.1907999999999999</v>
      </c>
    </row>
    <row r="156" spans="1:13">
      <c r="A156" s="267">
        <v>146</v>
      </c>
      <c r="B156" s="276" t="s">
        <v>99</v>
      </c>
      <c r="C156" s="277">
        <v>55.7</v>
      </c>
      <c r="D156" s="278">
        <v>55.65</v>
      </c>
      <c r="E156" s="278">
        <v>54.75</v>
      </c>
      <c r="F156" s="278">
        <v>53.800000000000004</v>
      </c>
      <c r="G156" s="278">
        <v>52.900000000000006</v>
      </c>
      <c r="H156" s="278">
        <v>56.599999999999994</v>
      </c>
      <c r="I156" s="278">
        <v>57.499999999999986</v>
      </c>
      <c r="J156" s="278">
        <v>58.449999999999989</v>
      </c>
      <c r="K156" s="276">
        <v>56.55</v>
      </c>
      <c r="L156" s="276">
        <v>54.7</v>
      </c>
      <c r="M156" s="276">
        <v>389.80097000000001</v>
      </c>
    </row>
    <row r="157" spans="1:13">
      <c r="A157" s="267">
        <v>147</v>
      </c>
      <c r="B157" s="276" t="s">
        <v>367</v>
      </c>
      <c r="C157" s="277">
        <v>279.60000000000002</v>
      </c>
      <c r="D157" s="278">
        <v>281.21666666666664</v>
      </c>
      <c r="E157" s="278">
        <v>277.48333333333329</v>
      </c>
      <c r="F157" s="278">
        <v>275.36666666666667</v>
      </c>
      <c r="G157" s="278">
        <v>271.63333333333333</v>
      </c>
      <c r="H157" s="278">
        <v>283.33333333333326</v>
      </c>
      <c r="I157" s="278">
        <v>287.06666666666661</v>
      </c>
      <c r="J157" s="278">
        <v>289.18333333333322</v>
      </c>
      <c r="K157" s="276">
        <v>284.95</v>
      </c>
      <c r="L157" s="276">
        <v>279.10000000000002</v>
      </c>
      <c r="M157" s="276">
        <v>0.80623</v>
      </c>
    </row>
    <row r="158" spans="1:13">
      <c r="A158" s="267">
        <v>148</v>
      </c>
      <c r="B158" s="276" t="s">
        <v>366</v>
      </c>
      <c r="C158" s="277">
        <v>2456.75</v>
      </c>
      <c r="D158" s="278">
        <v>2461.1166666666668</v>
      </c>
      <c r="E158" s="278">
        <v>2424.7833333333338</v>
      </c>
      <c r="F158" s="278">
        <v>2392.8166666666671</v>
      </c>
      <c r="G158" s="278">
        <v>2356.483333333334</v>
      </c>
      <c r="H158" s="278">
        <v>2493.0833333333335</v>
      </c>
      <c r="I158" s="278">
        <v>2529.4166666666665</v>
      </c>
      <c r="J158" s="278">
        <v>2561.3833333333332</v>
      </c>
      <c r="K158" s="276">
        <v>2497.4499999999998</v>
      </c>
      <c r="L158" s="276">
        <v>2429.15</v>
      </c>
      <c r="M158" s="276">
        <v>0.23597000000000001</v>
      </c>
    </row>
    <row r="159" spans="1:13">
      <c r="A159" s="267">
        <v>149</v>
      </c>
      <c r="B159" s="276" t="s">
        <v>368</v>
      </c>
      <c r="C159" s="277">
        <v>578.65</v>
      </c>
      <c r="D159" s="278">
        <v>577.36666666666667</v>
      </c>
      <c r="E159" s="278">
        <v>569.83333333333337</v>
      </c>
      <c r="F159" s="278">
        <v>561.01666666666665</v>
      </c>
      <c r="G159" s="278">
        <v>553.48333333333335</v>
      </c>
      <c r="H159" s="278">
        <v>586.18333333333339</v>
      </c>
      <c r="I159" s="278">
        <v>593.7166666666667</v>
      </c>
      <c r="J159" s="278">
        <v>602.53333333333342</v>
      </c>
      <c r="K159" s="276">
        <v>584.9</v>
      </c>
      <c r="L159" s="276">
        <v>568.54999999999995</v>
      </c>
      <c r="M159" s="276">
        <v>0.61975000000000002</v>
      </c>
    </row>
    <row r="160" spans="1:13">
      <c r="A160" s="267">
        <v>150</v>
      </c>
      <c r="B160" s="276" t="s">
        <v>2940</v>
      </c>
      <c r="C160" s="277">
        <v>490.3</v>
      </c>
      <c r="D160" s="278">
        <v>491.43333333333334</v>
      </c>
      <c r="E160" s="278">
        <v>478.81666666666666</v>
      </c>
      <c r="F160" s="278">
        <v>467.33333333333331</v>
      </c>
      <c r="G160" s="278">
        <v>454.71666666666664</v>
      </c>
      <c r="H160" s="278">
        <v>502.91666666666669</v>
      </c>
      <c r="I160" s="278">
        <v>515.5333333333333</v>
      </c>
      <c r="J160" s="278">
        <v>527.01666666666665</v>
      </c>
      <c r="K160" s="276">
        <v>504.05</v>
      </c>
      <c r="L160" s="276">
        <v>479.95</v>
      </c>
      <c r="M160" s="276">
        <v>0.17957000000000001</v>
      </c>
    </row>
    <row r="161" spans="1:13">
      <c r="A161" s="267">
        <v>151</v>
      </c>
      <c r="B161" s="276" t="s">
        <v>370</v>
      </c>
      <c r="C161" s="277">
        <v>128.9</v>
      </c>
      <c r="D161" s="278">
        <v>129.18333333333334</v>
      </c>
      <c r="E161" s="278">
        <v>128.21666666666667</v>
      </c>
      <c r="F161" s="278">
        <v>127.53333333333333</v>
      </c>
      <c r="G161" s="278">
        <v>126.56666666666666</v>
      </c>
      <c r="H161" s="278">
        <v>129.86666666666667</v>
      </c>
      <c r="I161" s="278">
        <v>130.83333333333337</v>
      </c>
      <c r="J161" s="278">
        <v>131.51666666666668</v>
      </c>
      <c r="K161" s="276">
        <v>130.15</v>
      </c>
      <c r="L161" s="276">
        <v>128.5</v>
      </c>
      <c r="M161" s="276">
        <v>3.1188699999999998</v>
      </c>
    </row>
    <row r="162" spans="1:13">
      <c r="A162" s="267">
        <v>152</v>
      </c>
      <c r="B162" s="276" t="s">
        <v>244</v>
      </c>
      <c r="C162" s="277">
        <v>67.8</v>
      </c>
      <c r="D162" s="278">
        <v>68.233333333333334</v>
      </c>
      <c r="E162" s="278">
        <v>67.066666666666663</v>
      </c>
      <c r="F162" s="278">
        <v>66.333333333333329</v>
      </c>
      <c r="G162" s="278">
        <v>65.166666666666657</v>
      </c>
      <c r="H162" s="278">
        <v>68.966666666666669</v>
      </c>
      <c r="I162" s="278">
        <v>70.133333333333326</v>
      </c>
      <c r="J162" s="278">
        <v>70.866666666666674</v>
      </c>
      <c r="K162" s="276">
        <v>69.400000000000006</v>
      </c>
      <c r="L162" s="276">
        <v>67.5</v>
      </c>
      <c r="M162" s="276">
        <v>18.11758</v>
      </c>
    </row>
    <row r="163" spans="1:13">
      <c r="A163" s="267">
        <v>153</v>
      </c>
      <c r="B163" s="276" t="s">
        <v>369</v>
      </c>
      <c r="C163" s="277">
        <v>74.2</v>
      </c>
      <c r="D163" s="278">
        <v>74.083333333333329</v>
      </c>
      <c r="E163" s="278">
        <v>73.316666666666663</v>
      </c>
      <c r="F163" s="278">
        <v>72.433333333333337</v>
      </c>
      <c r="G163" s="278">
        <v>71.666666666666671</v>
      </c>
      <c r="H163" s="278">
        <v>74.966666666666654</v>
      </c>
      <c r="I163" s="278">
        <v>75.733333333333334</v>
      </c>
      <c r="J163" s="278">
        <v>76.616666666666646</v>
      </c>
      <c r="K163" s="276">
        <v>74.849999999999994</v>
      </c>
      <c r="L163" s="276">
        <v>73.2</v>
      </c>
      <c r="M163" s="276">
        <v>14.52581</v>
      </c>
    </row>
    <row r="164" spans="1:13">
      <c r="A164" s="267">
        <v>154</v>
      </c>
      <c r="B164" s="276" t="s">
        <v>100</v>
      </c>
      <c r="C164" s="277">
        <v>86.5</v>
      </c>
      <c r="D164" s="278">
        <v>86.3</v>
      </c>
      <c r="E164" s="278">
        <v>85.85</v>
      </c>
      <c r="F164" s="278">
        <v>85.2</v>
      </c>
      <c r="G164" s="278">
        <v>84.75</v>
      </c>
      <c r="H164" s="278">
        <v>86.949999999999989</v>
      </c>
      <c r="I164" s="278">
        <v>87.4</v>
      </c>
      <c r="J164" s="278">
        <v>88.049999999999983</v>
      </c>
      <c r="K164" s="276">
        <v>86.75</v>
      </c>
      <c r="L164" s="276">
        <v>85.65</v>
      </c>
      <c r="M164" s="276">
        <v>75.067670000000007</v>
      </c>
    </row>
    <row r="165" spans="1:13">
      <c r="A165" s="267">
        <v>155</v>
      </c>
      <c r="B165" s="276" t="s">
        <v>375</v>
      </c>
      <c r="C165" s="277">
        <v>1771.6</v>
      </c>
      <c r="D165" s="278">
        <v>1773.4333333333332</v>
      </c>
      <c r="E165" s="278">
        <v>1752.8166666666664</v>
      </c>
      <c r="F165" s="278">
        <v>1734.0333333333333</v>
      </c>
      <c r="G165" s="278">
        <v>1713.4166666666665</v>
      </c>
      <c r="H165" s="278">
        <v>1792.2166666666662</v>
      </c>
      <c r="I165" s="278">
        <v>1812.833333333333</v>
      </c>
      <c r="J165" s="278">
        <v>1831.6166666666661</v>
      </c>
      <c r="K165" s="276">
        <v>1794.05</v>
      </c>
      <c r="L165" s="276">
        <v>1754.65</v>
      </c>
      <c r="M165" s="276">
        <v>0.10749</v>
      </c>
    </row>
    <row r="166" spans="1:13">
      <c r="A166" s="267">
        <v>156</v>
      </c>
      <c r="B166" s="276" t="s">
        <v>376</v>
      </c>
      <c r="C166" s="277">
        <v>1984.7</v>
      </c>
      <c r="D166" s="278">
        <v>2011.5666666666666</v>
      </c>
      <c r="E166" s="278">
        <v>1948.1333333333332</v>
      </c>
      <c r="F166" s="278">
        <v>1911.5666666666666</v>
      </c>
      <c r="G166" s="278">
        <v>1848.1333333333332</v>
      </c>
      <c r="H166" s="278">
        <v>2048.1333333333332</v>
      </c>
      <c r="I166" s="278">
        <v>2111.5666666666666</v>
      </c>
      <c r="J166" s="278">
        <v>2148.1333333333332</v>
      </c>
      <c r="K166" s="276">
        <v>2075</v>
      </c>
      <c r="L166" s="276">
        <v>1975</v>
      </c>
      <c r="M166" s="276">
        <v>0.20988000000000001</v>
      </c>
    </row>
    <row r="167" spans="1:13">
      <c r="A167" s="267">
        <v>157</v>
      </c>
      <c r="B167" s="276" t="s">
        <v>372</v>
      </c>
      <c r="C167" s="277">
        <v>224.8</v>
      </c>
      <c r="D167" s="278">
        <v>223.20000000000002</v>
      </c>
      <c r="E167" s="278">
        <v>221.60000000000002</v>
      </c>
      <c r="F167" s="278">
        <v>218.4</v>
      </c>
      <c r="G167" s="278">
        <v>216.8</v>
      </c>
      <c r="H167" s="278">
        <v>226.40000000000003</v>
      </c>
      <c r="I167" s="278">
        <v>228</v>
      </c>
      <c r="J167" s="278">
        <v>231.20000000000005</v>
      </c>
      <c r="K167" s="276">
        <v>224.8</v>
      </c>
      <c r="L167" s="276">
        <v>220</v>
      </c>
      <c r="M167" s="276">
        <v>1.02454</v>
      </c>
    </row>
    <row r="168" spans="1:13">
      <c r="A168" s="267">
        <v>158</v>
      </c>
      <c r="B168" s="276" t="s">
        <v>382</v>
      </c>
      <c r="C168" s="277">
        <v>223.1</v>
      </c>
      <c r="D168" s="278">
        <v>223.93333333333331</v>
      </c>
      <c r="E168" s="278">
        <v>219.86666666666662</v>
      </c>
      <c r="F168" s="278">
        <v>216.6333333333333</v>
      </c>
      <c r="G168" s="278">
        <v>212.56666666666661</v>
      </c>
      <c r="H168" s="278">
        <v>227.16666666666663</v>
      </c>
      <c r="I168" s="278">
        <v>231.23333333333329</v>
      </c>
      <c r="J168" s="278">
        <v>234.46666666666664</v>
      </c>
      <c r="K168" s="276">
        <v>228</v>
      </c>
      <c r="L168" s="276">
        <v>220.7</v>
      </c>
      <c r="M168" s="276">
        <v>1.2379</v>
      </c>
    </row>
    <row r="169" spans="1:13">
      <c r="A169" s="267">
        <v>159</v>
      </c>
      <c r="B169" s="276" t="s">
        <v>373</v>
      </c>
      <c r="C169" s="277">
        <v>85.1</v>
      </c>
      <c r="D169" s="278">
        <v>84.75</v>
      </c>
      <c r="E169" s="278">
        <v>83.5</v>
      </c>
      <c r="F169" s="278">
        <v>81.900000000000006</v>
      </c>
      <c r="G169" s="278">
        <v>80.650000000000006</v>
      </c>
      <c r="H169" s="278">
        <v>86.35</v>
      </c>
      <c r="I169" s="278">
        <v>87.6</v>
      </c>
      <c r="J169" s="278">
        <v>89.199999999999989</v>
      </c>
      <c r="K169" s="276">
        <v>86</v>
      </c>
      <c r="L169" s="276">
        <v>83.15</v>
      </c>
      <c r="M169" s="276">
        <v>8.23611</v>
      </c>
    </row>
    <row r="170" spans="1:13">
      <c r="A170" s="267">
        <v>160</v>
      </c>
      <c r="B170" s="276" t="s">
        <v>374</v>
      </c>
      <c r="C170" s="277">
        <v>149.80000000000001</v>
      </c>
      <c r="D170" s="278">
        <v>150.63333333333333</v>
      </c>
      <c r="E170" s="278">
        <v>148.26666666666665</v>
      </c>
      <c r="F170" s="278">
        <v>146.73333333333332</v>
      </c>
      <c r="G170" s="278">
        <v>144.36666666666665</v>
      </c>
      <c r="H170" s="278">
        <v>152.16666666666666</v>
      </c>
      <c r="I170" s="278">
        <v>154.53333333333333</v>
      </c>
      <c r="J170" s="278">
        <v>156.06666666666666</v>
      </c>
      <c r="K170" s="276">
        <v>153</v>
      </c>
      <c r="L170" s="276">
        <v>149.1</v>
      </c>
      <c r="M170" s="276">
        <v>0.96911999999999998</v>
      </c>
    </row>
    <row r="171" spans="1:13">
      <c r="A171" s="267">
        <v>161</v>
      </c>
      <c r="B171" s="276" t="s">
        <v>245</v>
      </c>
      <c r="C171" s="277">
        <v>121.7</v>
      </c>
      <c r="D171" s="278">
        <v>121.95</v>
      </c>
      <c r="E171" s="278">
        <v>121.15</v>
      </c>
      <c r="F171" s="278">
        <v>120.60000000000001</v>
      </c>
      <c r="G171" s="278">
        <v>119.80000000000001</v>
      </c>
      <c r="H171" s="278">
        <v>122.5</v>
      </c>
      <c r="I171" s="278">
        <v>123.29999999999998</v>
      </c>
      <c r="J171" s="278">
        <v>123.85</v>
      </c>
      <c r="K171" s="276">
        <v>122.75</v>
      </c>
      <c r="L171" s="276">
        <v>121.4</v>
      </c>
      <c r="M171" s="276">
        <v>0.97014999999999996</v>
      </c>
    </row>
    <row r="172" spans="1:13">
      <c r="A172" s="267">
        <v>162</v>
      </c>
      <c r="B172" s="276" t="s">
        <v>378</v>
      </c>
      <c r="C172" s="277">
        <v>5435.45</v>
      </c>
      <c r="D172" s="278">
        <v>5413.8166666666666</v>
      </c>
      <c r="E172" s="278">
        <v>5377.6333333333332</v>
      </c>
      <c r="F172" s="278">
        <v>5319.8166666666666</v>
      </c>
      <c r="G172" s="278">
        <v>5283.6333333333332</v>
      </c>
      <c r="H172" s="278">
        <v>5471.6333333333332</v>
      </c>
      <c r="I172" s="278">
        <v>5507.8166666666657</v>
      </c>
      <c r="J172" s="278">
        <v>5565.6333333333332</v>
      </c>
      <c r="K172" s="276">
        <v>5450</v>
      </c>
      <c r="L172" s="276">
        <v>5356</v>
      </c>
      <c r="M172" s="276">
        <v>5.0389999999999997E-2</v>
      </c>
    </row>
    <row r="173" spans="1:13">
      <c r="A173" s="267">
        <v>163</v>
      </c>
      <c r="B173" s="276" t="s">
        <v>379</v>
      </c>
      <c r="C173" s="277">
        <v>1409.75</v>
      </c>
      <c r="D173" s="278">
        <v>1413.25</v>
      </c>
      <c r="E173" s="278">
        <v>1401.5</v>
      </c>
      <c r="F173" s="278">
        <v>1393.25</v>
      </c>
      <c r="G173" s="278">
        <v>1381.5</v>
      </c>
      <c r="H173" s="278">
        <v>1421.5</v>
      </c>
      <c r="I173" s="278">
        <v>1433.25</v>
      </c>
      <c r="J173" s="278">
        <v>1441.5</v>
      </c>
      <c r="K173" s="276">
        <v>1425</v>
      </c>
      <c r="L173" s="276">
        <v>1405</v>
      </c>
      <c r="M173" s="276">
        <v>0.79166000000000003</v>
      </c>
    </row>
    <row r="174" spans="1:13">
      <c r="A174" s="267">
        <v>164</v>
      </c>
      <c r="B174" s="276" t="s">
        <v>101</v>
      </c>
      <c r="C174" s="277">
        <v>481.7</v>
      </c>
      <c r="D174" s="278">
        <v>484.9666666666667</v>
      </c>
      <c r="E174" s="278">
        <v>471.13333333333338</v>
      </c>
      <c r="F174" s="278">
        <v>460.56666666666666</v>
      </c>
      <c r="G174" s="278">
        <v>446.73333333333335</v>
      </c>
      <c r="H174" s="278">
        <v>495.53333333333342</v>
      </c>
      <c r="I174" s="278">
        <v>509.36666666666667</v>
      </c>
      <c r="J174" s="278">
        <v>519.93333333333339</v>
      </c>
      <c r="K174" s="276">
        <v>498.8</v>
      </c>
      <c r="L174" s="276">
        <v>474.4</v>
      </c>
      <c r="M174" s="276">
        <v>89.050700000000006</v>
      </c>
    </row>
    <row r="175" spans="1:13">
      <c r="A175" s="267">
        <v>165</v>
      </c>
      <c r="B175" s="276" t="s">
        <v>387</v>
      </c>
      <c r="C175" s="277">
        <v>43.2</v>
      </c>
      <c r="D175" s="278">
        <v>43.04999999999999</v>
      </c>
      <c r="E175" s="278">
        <v>42.699999999999982</v>
      </c>
      <c r="F175" s="278">
        <v>42.199999999999989</v>
      </c>
      <c r="G175" s="278">
        <v>41.84999999999998</v>
      </c>
      <c r="H175" s="278">
        <v>43.549999999999983</v>
      </c>
      <c r="I175" s="278">
        <v>43.899999999999991</v>
      </c>
      <c r="J175" s="278">
        <v>44.399999999999984</v>
      </c>
      <c r="K175" s="276">
        <v>43.4</v>
      </c>
      <c r="L175" s="276">
        <v>42.55</v>
      </c>
      <c r="M175" s="276">
        <v>4.1698000000000004</v>
      </c>
    </row>
    <row r="176" spans="1:13">
      <c r="A176" s="267">
        <v>166</v>
      </c>
      <c r="B176" s="276" t="s">
        <v>1396</v>
      </c>
      <c r="C176" s="277">
        <v>3473.25</v>
      </c>
      <c r="D176" s="278">
        <v>3475.75</v>
      </c>
      <c r="E176" s="278">
        <v>3426.5</v>
      </c>
      <c r="F176" s="278">
        <v>3379.75</v>
      </c>
      <c r="G176" s="278">
        <v>3330.5</v>
      </c>
      <c r="H176" s="278">
        <v>3522.5</v>
      </c>
      <c r="I176" s="278">
        <v>3571.75</v>
      </c>
      <c r="J176" s="278">
        <v>3618.5</v>
      </c>
      <c r="K176" s="276">
        <v>3525</v>
      </c>
      <c r="L176" s="276">
        <v>3429</v>
      </c>
      <c r="M176" s="276">
        <v>0.38484000000000002</v>
      </c>
    </row>
    <row r="177" spans="1:13">
      <c r="A177" s="267">
        <v>167</v>
      </c>
      <c r="B177" s="276" t="s">
        <v>103</v>
      </c>
      <c r="C177" s="277">
        <v>24.15</v>
      </c>
      <c r="D177" s="278">
        <v>24.05</v>
      </c>
      <c r="E177" s="278">
        <v>23.8</v>
      </c>
      <c r="F177" s="278">
        <v>23.45</v>
      </c>
      <c r="G177" s="278">
        <v>23.2</v>
      </c>
      <c r="H177" s="278">
        <v>24.400000000000002</v>
      </c>
      <c r="I177" s="278">
        <v>24.650000000000002</v>
      </c>
      <c r="J177" s="278">
        <v>25.000000000000004</v>
      </c>
      <c r="K177" s="276">
        <v>24.3</v>
      </c>
      <c r="L177" s="276">
        <v>23.7</v>
      </c>
      <c r="M177" s="276">
        <v>45.40448</v>
      </c>
    </row>
    <row r="178" spans="1:13">
      <c r="A178" s="267">
        <v>168</v>
      </c>
      <c r="B178" s="276" t="s">
        <v>388</v>
      </c>
      <c r="C178" s="277">
        <v>200.15</v>
      </c>
      <c r="D178" s="278">
        <v>203.38333333333333</v>
      </c>
      <c r="E178" s="278">
        <v>195.86666666666665</v>
      </c>
      <c r="F178" s="278">
        <v>191.58333333333331</v>
      </c>
      <c r="G178" s="278">
        <v>184.06666666666663</v>
      </c>
      <c r="H178" s="278">
        <v>207.66666666666666</v>
      </c>
      <c r="I178" s="278">
        <v>215.18333333333331</v>
      </c>
      <c r="J178" s="278">
        <v>219.46666666666667</v>
      </c>
      <c r="K178" s="276">
        <v>210.9</v>
      </c>
      <c r="L178" s="276">
        <v>199.1</v>
      </c>
      <c r="M178" s="276">
        <v>8.3112999999999992</v>
      </c>
    </row>
    <row r="179" spans="1:13">
      <c r="A179" s="267">
        <v>169</v>
      </c>
      <c r="B179" s="276" t="s">
        <v>380</v>
      </c>
      <c r="C179" s="277">
        <v>883.1</v>
      </c>
      <c r="D179" s="278">
        <v>879.01666666666677</v>
      </c>
      <c r="E179" s="278">
        <v>868.03333333333353</v>
      </c>
      <c r="F179" s="278">
        <v>852.96666666666681</v>
      </c>
      <c r="G179" s="278">
        <v>841.98333333333358</v>
      </c>
      <c r="H179" s="278">
        <v>894.08333333333348</v>
      </c>
      <c r="I179" s="278">
        <v>905.06666666666683</v>
      </c>
      <c r="J179" s="278">
        <v>920.13333333333344</v>
      </c>
      <c r="K179" s="276">
        <v>890</v>
      </c>
      <c r="L179" s="276">
        <v>863.95</v>
      </c>
      <c r="M179" s="276">
        <v>0.29161999999999999</v>
      </c>
    </row>
    <row r="180" spans="1:13">
      <c r="A180" s="267">
        <v>170</v>
      </c>
      <c r="B180" s="276" t="s">
        <v>246</v>
      </c>
      <c r="C180" s="277">
        <v>497.95</v>
      </c>
      <c r="D180" s="278">
        <v>499.40000000000003</v>
      </c>
      <c r="E180" s="278">
        <v>493.55000000000007</v>
      </c>
      <c r="F180" s="278">
        <v>489.15000000000003</v>
      </c>
      <c r="G180" s="278">
        <v>483.30000000000007</v>
      </c>
      <c r="H180" s="278">
        <v>503.80000000000007</v>
      </c>
      <c r="I180" s="278">
        <v>509.65000000000009</v>
      </c>
      <c r="J180" s="278">
        <v>514.05000000000007</v>
      </c>
      <c r="K180" s="276">
        <v>505.25</v>
      </c>
      <c r="L180" s="276">
        <v>495</v>
      </c>
      <c r="M180" s="276">
        <v>1.5199800000000001</v>
      </c>
    </row>
    <row r="181" spans="1:13">
      <c r="A181" s="267">
        <v>171</v>
      </c>
      <c r="B181" s="276" t="s">
        <v>104</v>
      </c>
      <c r="C181" s="277">
        <v>688.35</v>
      </c>
      <c r="D181" s="278">
        <v>685.66666666666663</v>
      </c>
      <c r="E181" s="278">
        <v>679.33333333333326</v>
      </c>
      <c r="F181" s="278">
        <v>670.31666666666661</v>
      </c>
      <c r="G181" s="278">
        <v>663.98333333333323</v>
      </c>
      <c r="H181" s="278">
        <v>694.68333333333328</v>
      </c>
      <c r="I181" s="278">
        <v>701.01666666666654</v>
      </c>
      <c r="J181" s="278">
        <v>710.0333333333333</v>
      </c>
      <c r="K181" s="276">
        <v>692</v>
      </c>
      <c r="L181" s="276">
        <v>676.65</v>
      </c>
      <c r="M181" s="276">
        <v>18.726859999999999</v>
      </c>
    </row>
    <row r="182" spans="1:13">
      <c r="A182" s="267">
        <v>172</v>
      </c>
      <c r="B182" s="276" t="s">
        <v>247</v>
      </c>
      <c r="C182" s="277">
        <v>381.95</v>
      </c>
      <c r="D182" s="278">
        <v>383.09999999999997</v>
      </c>
      <c r="E182" s="278">
        <v>376.89999999999992</v>
      </c>
      <c r="F182" s="278">
        <v>371.84999999999997</v>
      </c>
      <c r="G182" s="278">
        <v>365.64999999999992</v>
      </c>
      <c r="H182" s="278">
        <v>388.14999999999992</v>
      </c>
      <c r="I182" s="278">
        <v>394.34999999999997</v>
      </c>
      <c r="J182" s="278">
        <v>399.39999999999992</v>
      </c>
      <c r="K182" s="276">
        <v>389.3</v>
      </c>
      <c r="L182" s="276">
        <v>378.05</v>
      </c>
      <c r="M182" s="276">
        <v>0.89105000000000001</v>
      </c>
    </row>
    <row r="183" spans="1:13">
      <c r="A183" s="267">
        <v>173</v>
      </c>
      <c r="B183" s="276" t="s">
        <v>248</v>
      </c>
      <c r="C183" s="277">
        <v>961.35</v>
      </c>
      <c r="D183" s="278">
        <v>957.30000000000007</v>
      </c>
      <c r="E183" s="278">
        <v>947.15000000000009</v>
      </c>
      <c r="F183" s="278">
        <v>932.95</v>
      </c>
      <c r="G183" s="278">
        <v>922.80000000000007</v>
      </c>
      <c r="H183" s="278">
        <v>971.50000000000011</v>
      </c>
      <c r="I183" s="278">
        <v>981.65</v>
      </c>
      <c r="J183" s="278">
        <v>995.85000000000014</v>
      </c>
      <c r="K183" s="276">
        <v>967.45</v>
      </c>
      <c r="L183" s="276">
        <v>943.1</v>
      </c>
      <c r="M183" s="276">
        <v>17.612760000000002</v>
      </c>
    </row>
    <row r="184" spans="1:13">
      <c r="A184" s="267">
        <v>174</v>
      </c>
      <c r="B184" s="276" t="s">
        <v>389</v>
      </c>
      <c r="C184" s="277">
        <v>91.5</v>
      </c>
      <c r="D184" s="278">
        <v>91.333333333333329</v>
      </c>
      <c r="E184" s="278">
        <v>90.666666666666657</v>
      </c>
      <c r="F184" s="278">
        <v>89.833333333333329</v>
      </c>
      <c r="G184" s="278">
        <v>89.166666666666657</v>
      </c>
      <c r="H184" s="278">
        <v>92.166666666666657</v>
      </c>
      <c r="I184" s="278">
        <v>92.833333333333314</v>
      </c>
      <c r="J184" s="278">
        <v>93.666666666666657</v>
      </c>
      <c r="K184" s="276">
        <v>92</v>
      </c>
      <c r="L184" s="276">
        <v>90.5</v>
      </c>
      <c r="M184" s="276">
        <v>1.5742100000000001</v>
      </c>
    </row>
    <row r="185" spans="1:13">
      <c r="A185" s="267">
        <v>175</v>
      </c>
      <c r="B185" s="276" t="s">
        <v>381</v>
      </c>
      <c r="C185" s="277">
        <v>385.15</v>
      </c>
      <c r="D185" s="278">
        <v>379.5</v>
      </c>
      <c r="E185" s="278">
        <v>371.65</v>
      </c>
      <c r="F185" s="278">
        <v>358.15</v>
      </c>
      <c r="G185" s="278">
        <v>350.29999999999995</v>
      </c>
      <c r="H185" s="278">
        <v>393</v>
      </c>
      <c r="I185" s="278">
        <v>400.85</v>
      </c>
      <c r="J185" s="278">
        <v>414.35</v>
      </c>
      <c r="K185" s="276">
        <v>387.35</v>
      </c>
      <c r="L185" s="276">
        <v>366</v>
      </c>
      <c r="M185" s="276">
        <v>13.89747</v>
      </c>
    </row>
    <row r="186" spans="1:13">
      <c r="A186" s="267">
        <v>176</v>
      </c>
      <c r="B186" s="276" t="s">
        <v>249</v>
      </c>
      <c r="C186" s="277">
        <v>179.75</v>
      </c>
      <c r="D186" s="278">
        <v>181.29999999999998</v>
      </c>
      <c r="E186" s="278">
        <v>177.69999999999996</v>
      </c>
      <c r="F186" s="278">
        <v>175.64999999999998</v>
      </c>
      <c r="G186" s="278">
        <v>172.04999999999995</v>
      </c>
      <c r="H186" s="278">
        <v>183.34999999999997</v>
      </c>
      <c r="I186" s="278">
        <v>186.95</v>
      </c>
      <c r="J186" s="278">
        <v>188.99999999999997</v>
      </c>
      <c r="K186" s="276">
        <v>184.9</v>
      </c>
      <c r="L186" s="276">
        <v>179.25</v>
      </c>
      <c r="M186" s="276">
        <v>2.5516000000000001</v>
      </c>
    </row>
    <row r="187" spans="1:13">
      <c r="A187" s="267">
        <v>177</v>
      </c>
      <c r="B187" s="276" t="s">
        <v>105</v>
      </c>
      <c r="C187" s="277">
        <v>792.15</v>
      </c>
      <c r="D187" s="278">
        <v>796.54999999999984</v>
      </c>
      <c r="E187" s="278">
        <v>784.79999999999973</v>
      </c>
      <c r="F187" s="278">
        <v>777.44999999999993</v>
      </c>
      <c r="G187" s="278">
        <v>765.69999999999982</v>
      </c>
      <c r="H187" s="278">
        <v>803.89999999999964</v>
      </c>
      <c r="I187" s="278">
        <v>815.64999999999986</v>
      </c>
      <c r="J187" s="278">
        <v>822.99999999999955</v>
      </c>
      <c r="K187" s="276">
        <v>808.3</v>
      </c>
      <c r="L187" s="276">
        <v>789.2</v>
      </c>
      <c r="M187" s="276">
        <v>21.88251</v>
      </c>
    </row>
    <row r="188" spans="1:13">
      <c r="A188" s="267">
        <v>178</v>
      </c>
      <c r="B188" s="276" t="s">
        <v>383</v>
      </c>
      <c r="C188" s="277">
        <v>69.25</v>
      </c>
      <c r="D188" s="278">
        <v>68.633333333333326</v>
      </c>
      <c r="E188" s="278">
        <v>67.816666666666649</v>
      </c>
      <c r="F188" s="278">
        <v>66.383333333333326</v>
      </c>
      <c r="G188" s="278">
        <v>65.566666666666649</v>
      </c>
      <c r="H188" s="278">
        <v>70.066666666666649</v>
      </c>
      <c r="I188" s="278">
        <v>70.883333333333312</v>
      </c>
      <c r="J188" s="278">
        <v>72.316666666666649</v>
      </c>
      <c r="K188" s="276">
        <v>69.45</v>
      </c>
      <c r="L188" s="276">
        <v>67.2</v>
      </c>
      <c r="M188" s="276">
        <v>6.13645</v>
      </c>
    </row>
    <row r="189" spans="1:13">
      <c r="A189" s="267">
        <v>179</v>
      </c>
      <c r="B189" s="276" t="s">
        <v>384</v>
      </c>
      <c r="C189" s="277">
        <v>550.35</v>
      </c>
      <c r="D189" s="278">
        <v>554.80000000000007</v>
      </c>
      <c r="E189" s="278">
        <v>539.70000000000016</v>
      </c>
      <c r="F189" s="278">
        <v>529.05000000000007</v>
      </c>
      <c r="G189" s="278">
        <v>513.95000000000016</v>
      </c>
      <c r="H189" s="278">
        <v>565.45000000000016</v>
      </c>
      <c r="I189" s="278">
        <v>580.55000000000007</v>
      </c>
      <c r="J189" s="278">
        <v>591.20000000000016</v>
      </c>
      <c r="K189" s="276">
        <v>569.9</v>
      </c>
      <c r="L189" s="276">
        <v>544.15</v>
      </c>
      <c r="M189" s="276">
        <v>0.25774999999999998</v>
      </c>
    </row>
    <row r="190" spans="1:13">
      <c r="A190" s="267">
        <v>180</v>
      </c>
      <c r="B190" s="276" t="s">
        <v>1439</v>
      </c>
      <c r="C190" s="277">
        <v>191.8</v>
      </c>
      <c r="D190" s="278">
        <v>192.23333333333335</v>
      </c>
      <c r="E190" s="278">
        <v>190.56666666666669</v>
      </c>
      <c r="F190" s="278">
        <v>189.33333333333334</v>
      </c>
      <c r="G190" s="278">
        <v>187.66666666666669</v>
      </c>
      <c r="H190" s="278">
        <v>193.4666666666667</v>
      </c>
      <c r="I190" s="278">
        <v>195.13333333333333</v>
      </c>
      <c r="J190" s="278">
        <v>196.3666666666667</v>
      </c>
      <c r="K190" s="276">
        <v>193.9</v>
      </c>
      <c r="L190" s="276">
        <v>191</v>
      </c>
      <c r="M190" s="276">
        <v>0.41388999999999998</v>
      </c>
    </row>
    <row r="191" spans="1:13">
      <c r="A191" s="267">
        <v>181</v>
      </c>
      <c r="B191" s="276" t="s">
        <v>390</v>
      </c>
      <c r="C191" s="277">
        <v>64.5</v>
      </c>
      <c r="D191" s="278">
        <v>65.11666666666666</v>
      </c>
      <c r="E191" s="278">
        <v>63.383333333333326</v>
      </c>
      <c r="F191" s="278">
        <v>62.266666666666666</v>
      </c>
      <c r="G191" s="278">
        <v>60.533333333333331</v>
      </c>
      <c r="H191" s="278">
        <v>66.23333333333332</v>
      </c>
      <c r="I191" s="278">
        <v>67.96666666666664</v>
      </c>
      <c r="J191" s="278">
        <v>69.083333333333314</v>
      </c>
      <c r="K191" s="276">
        <v>66.849999999999994</v>
      </c>
      <c r="L191" s="276">
        <v>64</v>
      </c>
      <c r="M191" s="276">
        <v>10.26976</v>
      </c>
    </row>
    <row r="192" spans="1:13">
      <c r="A192" s="267">
        <v>182</v>
      </c>
      <c r="B192" s="276" t="s">
        <v>250</v>
      </c>
      <c r="C192" s="277">
        <v>188.8</v>
      </c>
      <c r="D192" s="278">
        <v>189.4666666666667</v>
      </c>
      <c r="E192" s="278">
        <v>186.53333333333339</v>
      </c>
      <c r="F192" s="278">
        <v>184.26666666666668</v>
      </c>
      <c r="G192" s="278">
        <v>181.33333333333337</v>
      </c>
      <c r="H192" s="278">
        <v>191.73333333333341</v>
      </c>
      <c r="I192" s="278">
        <v>194.66666666666669</v>
      </c>
      <c r="J192" s="278">
        <v>196.93333333333342</v>
      </c>
      <c r="K192" s="276">
        <v>192.4</v>
      </c>
      <c r="L192" s="276">
        <v>187.2</v>
      </c>
      <c r="M192" s="276">
        <v>3.0596700000000001</v>
      </c>
    </row>
    <row r="193" spans="1:13">
      <c r="A193" s="267">
        <v>183</v>
      </c>
      <c r="B193" s="276" t="s">
        <v>385</v>
      </c>
      <c r="C193" s="277">
        <v>317.89999999999998</v>
      </c>
      <c r="D193" s="278">
        <v>318.59999999999997</v>
      </c>
      <c r="E193" s="278">
        <v>316.29999999999995</v>
      </c>
      <c r="F193" s="278">
        <v>314.7</v>
      </c>
      <c r="G193" s="278">
        <v>312.39999999999998</v>
      </c>
      <c r="H193" s="278">
        <v>320.19999999999993</v>
      </c>
      <c r="I193" s="278">
        <v>322.5</v>
      </c>
      <c r="J193" s="278">
        <v>324.09999999999991</v>
      </c>
      <c r="K193" s="276">
        <v>320.89999999999998</v>
      </c>
      <c r="L193" s="276">
        <v>317</v>
      </c>
      <c r="M193" s="276">
        <v>0.52958000000000005</v>
      </c>
    </row>
    <row r="194" spans="1:13">
      <c r="A194" s="267">
        <v>184</v>
      </c>
      <c r="B194" s="276" t="s">
        <v>386</v>
      </c>
      <c r="C194" s="277">
        <v>314.05</v>
      </c>
      <c r="D194" s="278">
        <v>314.2</v>
      </c>
      <c r="E194" s="278">
        <v>311</v>
      </c>
      <c r="F194" s="278">
        <v>307.95</v>
      </c>
      <c r="G194" s="278">
        <v>304.75</v>
      </c>
      <c r="H194" s="278">
        <v>317.25</v>
      </c>
      <c r="I194" s="278">
        <v>320.44999999999993</v>
      </c>
      <c r="J194" s="278">
        <v>323.5</v>
      </c>
      <c r="K194" s="276">
        <v>317.39999999999998</v>
      </c>
      <c r="L194" s="276">
        <v>311.14999999999998</v>
      </c>
      <c r="M194" s="276">
        <v>3.3177500000000002</v>
      </c>
    </row>
    <row r="195" spans="1:13">
      <c r="A195" s="267">
        <v>185</v>
      </c>
      <c r="B195" s="276" t="s">
        <v>391</v>
      </c>
      <c r="C195" s="277">
        <v>676.2</v>
      </c>
      <c r="D195" s="278">
        <v>679.06666666666672</v>
      </c>
      <c r="E195" s="278">
        <v>666.13333333333344</v>
      </c>
      <c r="F195" s="278">
        <v>656.06666666666672</v>
      </c>
      <c r="G195" s="278">
        <v>643.13333333333344</v>
      </c>
      <c r="H195" s="278">
        <v>689.13333333333344</v>
      </c>
      <c r="I195" s="278">
        <v>702.06666666666661</v>
      </c>
      <c r="J195" s="278">
        <v>712.13333333333344</v>
      </c>
      <c r="K195" s="276">
        <v>692</v>
      </c>
      <c r="L195" s="276">
        <v>669</v>
      </c>
      <c r="M195" s="276">
        <v>0.28782999999999997</v>
      </c>
    </row>
    <row r="196" spans="1:13">
      <c r="A196" s="267">
        <v>186</v>
      </c>
      <c r="B196" s="276" t="s">
        <v>399</v>
      </c>
      <c r="C196" s="277">
        <v>718.6</v>
      </c>
      <c r="D196" s="278">
        <v>713.66666666666663</v>
      </c>
      <c r="E196" s="278">
        <v>703.33333333333326</v>
      </c>
      <c r="F196" s="278">
        <v>688.06666666666661</v>
      </c>
      <c r="G196" s="278">
        <v>677.73333333333323</v>
      </c>
      <c r="H196" s="278">
        <v>728.93333333333328</v>
      </c>
      <c r="I196" s="278">
        <v>739.26666666666654</v>
      </c>
      <c r="J196" s="278">
        <v>754.5333333333333</v>
      </c>
      <c r="K196" s="276">
        <v>724</v>
      </c>
      <c r="L196" s="276">
        <v>698.4</v>
      </c>
      <c r="M196" s="276">
        <v>5.7873299999999999</v>
      </c>
    </row>
    <row r="197" spans="1:13">
      <c r="A197" s="267">
        <v>187</v>
      </c>
      <c r="B197" s="276" t="s">
        <v>392</v>
      </c>
      <c r="C197" s="277">
        <v>28.2</v>
      </c>
      <c r="D197" s="278">
        <v>27.866666666666664</v>
      </c>
      <c r="E197" s="278">
        <v>27.433333333333326</v>
      </c>
      <c r="F197" s="278">
        <v>26.666666666666664</v>
      </c>
      <c r="G197" s="278">
        <v>26.233333333333327</v>
      </c>
      <c r="H197" s="278">
        <v>28.633333333333326</v>
      </c>
      <c r="I197" s="278">
        <v>29.066666666666663</v>
      </c>
      <c r="J197" s="278">
        <v>29.833333333333325</v>
      </c>
      <c r="K197" s="276">
        <v>28.3</v>
      </c>
      <c r="L197" s="276">
        <v>27.1</v>
      </c>
      <c r="M197" s="276">
        <v>2.15483</v>
      </c>
    </row>
    <row r="198" spans="1:13">
      <c r="A198" s="267">
        <v>188</v>
      </c>
      <c r="B198" s="276" t="s">
        <v>393</v>
      </c>
      <c r="C198" s="277">
        <v>830.65</v>
      </c>
      <c r="D198" s="278">
        <v>830.58333333333337</v>
      </c>
      <c r="E198" s="278">
        <v>826.16666666666674</v>
      </c>
      <c r="F198" s="278">
        <v>821.68333333333339</v>
      </c>
      <c r="G198" s="278">
        <v>817.26666666666677</v>
      </c>
      <c r="H198" s="278">
        <v>835.06666666666672</v>
      </c>
      <c r="I198" s="278">
        <v>839.48333333333346</v>
      </c>
      <c r="J198" s="278">
        <v>843.9666666666667</v>
      </c>
      <c r="K198" s="276">
        <v>835</v>
      </c>
      <c r="L198" s="276">
        <v>826.1</v>
      </c>
      <c r="M198" s="276">
        <v>0.16839999999999999</v>
      </c>
    </row>
    <row r="199" spans="1:13">
      <c r="A199" s="267">
        <v>189</v>
      </c>
      <c r="B199" s="276" t="s">
        <v>106</v>
      </c>
      <c r="C199" s="277">
        <v>824</v>
      </c>
      <c r="D199" s="278">
        <v>820.19999999999993</v>
      </c>
      <c r="E199" s="278">
        <v>811.79999999999984</v>
      </c>
      <c r="F199" s="278">
        <v>799.59999999999991</v>
      </c>
      <c r="G199" s="278">
        <v>791.19999999999982</v>
      </c>
      <c r="H199" s="278">
        <v>832.39999999999986</v>
      </c>
      <c r="I199" s="278">
        <v>840.8</v>
      </c>
      <c r="J199" s="278">
        <v>852.99999999999989</v>
      </c>
      <c r="K199" s="276">
        <v>828.6</v>
      </c>
      <c r="L199" s="276">
        <v>808</v>
      </c>
      <c r="M199" s="276">
        <v>23.551380000000002</v>
      </c>
    </row>
    <row r="200" spans="1:13">
      <c r="A200" s="267">
        <v>190</v>
      </c>
      <c r="B200" s="276" t="s">
        <v>108</v>
      </c>
      <c r="C200" s="277">
        <v>855</v>
      </c>
      <c r="D200" s="278">
        <v>858.30000000000007</v>
      </c>
      <c r="E200" s="278">
        <v>843.80000000000018</v>
      </c>
      <c r="F200" s="278">
        <v>832.60000000000014</v>
      </c>
      <c r="G200" s="278">
        <v>818.10000000000025</v>
      </c>
      <c r="H200" s="278">
        <v>869.50000000000011</v>
      </c>
      <c r="I200" s="278">
        <v>883.99999999999989</v>
      </c>
      <c r="J200" s="278">
        <v>895.2</v>
      </c>
      <c r="K200" s="276">
        <v>872.8</v>
      </c>
      <c r="L200" s="276">
        <v>847.1</v>
      </c>
      <c r="M200" s="276">
        <v>75.050619999999995</v>
      </c>
    </row>
    <row r="201" spans="1:13">
      <c r="A201" s="267">
        <v>191</v>
      </c>
      <c r="B201" s="276" t="s">
        <v>109</v>
      </c>
      <c r="C201" s="277">
        <v>2152.1</v>
      </c>
      <c r="D201" s="278">
        <v>2153.4166666666665</v>
      </c>
      <c r="E201" s="278">
        <v>2136.8833333333332</v>
      </c>
      <c r="F201" s="278">
        <v>2121.6666666666665</v>
      </c>
      <c r="G201" s="278">
        <v>2105.1333333333332</v>
      </c>
      <c r="H201" s="278">
        <v>2168.6333333333332</v>
      </c>
      <c r="I201" s="278">
        <v>2185.166666666667</v>
      </c>
      <c r="J201" s="278">
        <v>2200.3833333333332</v>
      </c>
      <c r="K201" s="276">
        <v>2169.9499999999998</v>
      </c>
      <c r="L201" s="276">
        <v>2138.1999999999998</v>
      </c>
      <c r="M201" s="276">
        <v>35.29739</v>
      </c>
    </row>
    <row r="202" spans="1:13">
      <c r="A202" s="267">
        <v>192</v>
      </c>
      <c r="B202" s="276" t="s">
        <v>252</v>
      </c>
      <c r="C202" s="277">
        <v>2508.6999999999998</v>
      </c>
      <c r="D202" s="278">
        <v>2474.9</v>
      </c>
      <c r="E202" s="278">
        <v>2431.8000000000002</v>
      </c>
      <c r="F202" s="278">
        <v>2354.9</v>
      </c>
      <c r="G202" s="278">
        <v>2311.8000000000002</v>
      </c>
      <c r="H202" s="278">
        <v>2551.8000000000002</v>
      </c>
      <c r="I202" s="278">
        <v>2594.8999999999996</v>
      </c>
      <c r="J202" s="278">
        <v>2671.8</v>
      </c>
      <c r="K202" s="276">
        <v>2518</v>
      </c>
      <c r="L202" s="276">
        <v>2398</v>
      </c>
      <c r="M202" s="276">
        <v>10.03974</v>
      </c>
    </row>
    <row r="203" spans="1:13">
      <c r="A203" s="267">
        <v>193</v>
      </c>
      <c r="B203" s="276" t="s">
        <v>110</v>
      </c>
      <c r="C203" s="277">
        <v>1340.55</v>
      </c>
      <c r="D203" s="278">
        <v>1333.8999999999999</v>
      </c>
      <c r="E203" s="278">
        <v>1321.8499999999997</v>
      </c>
      <c r="F203" s="278">
        <v>1303.1499999999999</v>
      </c>
      <c r="G203" s="278">
        <v>1291.0999999999997</v>
      </c>
      <c r="H203" s="278">
        <v>1352.5999999999997</v>
      </c>
      <c r="I203" s="278">
        <v>1364.6499999999999</v>
      </c>
      <c r="J203" s="278">
        <v>1383.3499999999997</v>
      </c>
      <c r="K203" s="276">
        <v>1345.95</v>
      </c>
      <c r="L203" s="276">
        <v>1315.2</v>
      </c>
      <c r="M203" s="276">
        <v>131.44220000000001</v>
      </c>
    </row>
    <row r="204" spans="1:13">
      <c r="A204" s="267">
        <v>194</v>
      </c>
      <c r="B204" s="276" t="s">
        <v>253</v>
      </c>
      <c r="C204" s="277">
        <v>592.85</v>
      </c>
      <c r="D204" s="278">
        <v>593.19999999999993</v>
      </c>
      <c r="E204" s="278">
        <v>587.39999999999986</v>
      </c>
      <c r="F204" s="278">
        <v>581.94999999999993</v>
      </c>
      <c r="G204" s="278">
        <v>576.14999999999986</v>
      </c>
      <c r="H204" s="278">
        <v>598.64999999999986</v>
      </c>
      <c r="I204" s="278">
        <v>604.44999999999982</v>
      </c>
      <c r="J204" s="278">
        <v>609.89999999999986</v>
      </c>
      <c r="K204" s="276">
        <v>599</v>
      </c>
      <c r="L204" s="276">
        <v>587.75</v>
      </c>
      <c r="M204" s="276">
        <v>29.789069999999999</v>
      </c>
    </row>
    <row r="205" spans="1:13">
      <c r="A205" s="267">
        <v>195</v>
      </c>
      <c r="B205" s="276" t="s">
        <v>251</v>
      </c>
      <c r="C205" s="277">
        <v>701.65</v>
      </c>
      <c r="D205" s="278">
        <v>705.9666666666667</v>
      </c>
      <c r="E205" s="278">
        <v>695.78333333333342</v>
      </c>
      <c r="F205" s="278">
        <v>689.91666666666674</v>
      </c>
      <c r="G205" s="278">
        <v>679.73333333333346</v>
      </c>
      <c r="H205" s="278">
        <v>711.83333333333337</v>
      </c>
      <c r="I205" s="278">
        <v>722.01666666666677</v>
      </c>
      <c r="J205" s="278">
        <v>727.88333333333333</v>
      </c>
      <c r="K205" s="276">
        <v>716.15</v>
      </c>
      <c r="L205" s="276">
        <v>700.1</v>
      </c>
      <c r="M205" s="276">
        <v>1.44289</v>
      </c>
    </row>
    <row r="206" spans="1:13">
      <c r="A206" s="267">
        <v>196</v>
      </c>
      <c r="B206" s="276" t="s">
        <v>394</v>
      </c>
      <c r="C206" s="277">
        <v>189.35</v>
      </c>
      <c r="D206" s="278">
        <v>190.88333333333335</v>
      </c>
      <c r="E206" s="278">
        <v>186.76666666666671</v>
      </c>
      <c r="F206" s="278">
        <v>184.18333333333337</v>
      </c>
      <c r="G206" s="278">
        <v>180.06666666666672</v>
      </c>
      <c r="H206" s="278">
        <v>193.4666666666667</v>
      </c>
      <c r="I206" s="278">
        <v>197.58333333333331</v>
      </c>
      <c r="J206" s="278">
        <v>200.16666666666669</v>
      </c>
      <c r="K206" s="276">
        <v>195</v>
      </c>
      <c r="L206" s="276">
        <v>188.3</v>
      </c>
      <c r="M206" s="276">
        <v>2.60798</v>
      </c>
    </row>
    <row r="207" spans="1:13">
      <c r="A207" s="267">
        <v>197</v>
      </c>
      <c r="B207" s="276" t="s">
        <v>395</v>
      </c>
      <c r="C207" s="277">
        <v>268.10000000000002</v>
      </c>
      <c r="D207" s="278">
        <v>273.18333333333334</v>
      </c>
      <c r="E207" s="278">
        <v>260.91666666666669</v>
      </c>
      <c r="F207" s="278">
        <v>253.73333333333335</v>
      </c>
      <c r="G207" s="278">
        <v>241.4666666666667</v>
      </c>
      <c r="H207" s="278">
        <v>280.36666666666667</v>
      </c>
      <c r="I207" s="278">
        <v>292.63333333333333</v>
      </c>
      <c r="J207" s="278">
        <v>299.81666666666666</v>
      </c>
      <c r="K207" s="276">
        <v>285.45</v>
      </c>
      <c r="L207" s="276">
        <v>266</v>
      </c>
      <c r="M207" s="276">
        <v>1.51355</v>
      </c>
    </row>
    <row r="208" spans="1:13">
      <c r="A208" s="267">
        <v>198</v>
      </c>
      <c r="B208" s="276" t="s">
        <v>111</v>
      </c>
      <c r="C208" s="277">
        <v>2954.25</v>
      </c>
      <c r="D208" s="278">
        <v>2957.75</v>
      </c>
      <c r="E208" s="278">
        <v>2926.5</v>
      </c>
      <c r="F208" s="278">
        <v>2898.75</v>
      </c>
      <c r="G208" s="278">
        <v>2867.5</v>
      </c>
      <c r="H208" s="278">
        <v>2985.5</v>
      </c>
      <c r="I208" s="278">
        <v>3016.75</v>
      </c>
      <c r="J208" s="278">
        <v>3044.5</v>
      </c>
      <c r="K208" s="276">
        <v>2989</v>
      </c>
      <c r="L208" s="276">
        <v>2930</v>
      </c>
      <c r="M208" s="276">
        <v>11.75877</v>
      </c>
    </row>
    <row r="209" spans="1:13">
      <c r="A209" s="267">
        <v>199</v>
      </c>
      <c r="B209" s="276" t="s">
        <v>112</v>
      </c>
      <c r="C209" s="277" t="e">
        <v>#N/A</v>
      </c>
      <c r="D209" s="278" t="e">
        <v>#N/A</v>
      </c>
      <c r="E209" s="278" t="e">
        <v>#N/A</v>
      </c>
      <c r="F209" s="278" t="e">
        <v>#N/A</v>
      </c>
      <c r="G209" s="278" t="e">
        <v>#N/A</v>
      </c>
      <c r="H209" s="278" t="e">
        <v>#N/A</v>
      </c>
      <c r="I209" s="278" t="e">
        <v>#N/A</v>
      </c>
      <c r="J209" s="278" t="e">
        <v>#N/A</v>
      </c>
      <c r="K209" s="276" t="e">
        <v>#N/A</v>
      </c>
      <c r="L209" s="276" t="e">
        <v>#N/A</v>
      </c>
      <c r="M209" s="276" t="e">
        <v>#N/A</v>
      </c>
    </row>
    <row r="210" spans="1:13">
      <c r="A210" s="267">
        <v>200</v>
      </c>
      <c r="B210" s="276" t="s">
        <v>396</v>
      </c>
      <c r="C210" s="277">
        <v>16.95</v>
      </c>
      <c r="D210" s="278">
        <v>17</v>
      </c>
      <c r="E210" s="278">
        <v>16.8</v>
      </c>
      <c r="F210" s="278">
        <v>16.650000000000002</v>
      </c>
      <c r="G210" s="278">
        <v>16.450000000000003</v>
      </c>
      <c r="H210" s="278">
        <v>17.149999999999999</v>
      </c>
      <c r="I210" s="278">
        <v>17.350000000000001</v>
      </c>
      <c r="J210" s="278">
        <v>17.499999999999996</v>
      </c>
      <c r="K210" s="276">
        <v>17.2</v>
      </c>
      <c r="L210" s="276">
        <v>16.850000000000001</v>
      </c>
      <c r="M210" s="276">
        <v>18.90419</v>
      </c>
    </row>
    <row r="211" spans="1:13">
      <c r="A211" s="267">
        <v>201</v>
      </c>
      <c r="B211" s="276" t="s">
        <v>398</v>
      </c>
      <c r="C211" s="277">
        <v>121.1</v>
      </c>
      <c r="D211" s="278">
        <v>121.83333333333333</v>
      </c>
      <c r="E211" s="278">
        <v>119.36666666666666</v>
      </c>
      <c r="F211" s="278">
        <v>117.63333333333333</v>
      </c>
      <c r="G211" s="278">
        <v>115.16666666666666</v>
      </c>
      <c r="H211" s="278">
        <v>123.56666666666666</v>
      </c>
      <c r="I211" s="278">
        <v>126.03333333333333</v>
      </c>
      <c r="J211" s="278">
        <v>127.76666666666667</v>
      </c>
      <c r="K211" s="276">
        <v>124.3</v>
      </c>
      <c r="L211" s="276">
        <v>120.1</v>
      </c>
      <c r="M211" s="276">
        <v>6.3411</v>
      </c>
    </row>
    <row r="212" spans="1:13">
      <c r="A212" s="267">
        <v>202</v>
      </c>
      <c r="B212" s="276" t="s">
        <v>114</v>
      </c>
      <c r="C212" s="277">
        <v>194.7</v>
      </c>
      <c r="D212" s="278">
        <v>193.25</v>
      </c>
      <c r="E212" s="278">
        <v>190.75</v>
      </c>
      <c r="F212" s="278">
        <v>186.8</v>
      </c>
      <c r="G212" s="278">
        <v>184.3</v>
      </c>
      <c r="H212" s="278">
        <v>197.2</v>
      </c>
      <c r="I212" s="278">
        <v>199.7</v>
      </c>
      <c r="J212" s="278">
        <v>203.64999999999998</v>
      </c>
      <c r="K212" s="276">
        <v>195.75</v>
      </c>
      <c r="L212" s="276">
        <v>189.3</v>
      </c>
      <c r="M212" s="276">
        <v>146.73742999999999</v>
      </c>
    </row>
    <row r="213" spans="1:13">
      <c r="A213" s="267">
        <v>203</v>
      </c>
      <c r="B213" s="276" t="s">
        <v>400</v>
      </c>
      <c r="C213" s="277">
        <v>34.950000000000003</v>
      </c>
      <c r="D213" s="278">
        <v>34.833333333333336</v>
      </c>
      <c r="E213" s="278">
        <v>34.416666666666671</v>
      </c>
      <c r="F213" s="278">
        <v>33.883333333333333</v>
      </c>
      <c r="G213" s="278">
        <v>33.466666666666669</v>
      </c>
      <c r="H213" s="278">
        <v>35.366666666666674</v>
      </c>
      <c r="I213" s="278">
        <v>35.783333333333346</v>
      </c>
      <c r="J213" s="278">
        <v>36.316666666666677</v>
      </c>
      <c r="K213" s="276">
        <v>35.25</v>
      </c>
      <c r="L213" s="276">
        <v>34.299999999999997</v>
      </c>
      <c r="M213" s="276">
        <v>5.1793899999999997</v>
      </c>
    </row>
    <row r="214" spans="1:13">
      <c r="A214" s="267">
        <v>204</v>
      </c>
      <c r="B214" s="276" t="s">
        <v>115</v>
      </c>
      <c r="C214" s="277">
        <v>208.05</v>
      </c>
      <c r="D214" s="278">
        <v>207.35000000000002</v>
      </c>
      <c r="E214" s="278">
        <v>204.80000000000004</v>
      </c>
      <c r="F214" s="278">
        <v>201.55</v>
      </c>
      <c r="G214" s="278">
        <v>199.00000000000003</v>
      </c>
      <c r="H214" s="278">
        <v>210.60000000000005</v>
      </c>
      <c r="I214" s="278">
        <v>213.15</v>
      </c>
      <c r="J214" s="278">
        <v>216.40000000000006</v>
      </c>
      <c r="K214" s="276">
        <v>209.9</v>
      </c>
      <c r="L214" s="276">
        <v>204.1</v>
      </c>
      <c r="M214" s="276">
        <v>76.865710000000007</v>
      </c>
    </row>
    <row r="215" spans="1:13">
      <c r="A215" s="267">
        <v>205</v>
      </c>
      <c r="B215" s="276" t="s">
        <v>116</v>
      </c>
      <c r="C215" s="277">
        <v>2132.5500000000002</v>
      </c>
      <c r="D215" s="278">
        <v>2126.0833333333335</v>
      </c>
      <c r="E215" s="278">
        <v>2114.5166666666669</v>
      </c>
      <c r="F215" s="278">
        <v>2096.4833333333336</v>
      </c>
      <c r="G215" s="278">
        <v>2084.916666666667</v>
      </c>
      <c r="H215" s="278">
        <v>2144.1166666666668</v>
      </c>
      <c r="I215" s="278">
        <v>2155.6833333333334</v>
      </c>
      <c r="J215" s="278">
        <v>2173.7166666666667</v>
      </c>
      <c r="K215" s="276">
        <v>2137.65</v>
      </c>
      <c r="L215" s="276">
        <v>2108.0500000000002</v>
      </c>
      <c r="M215" s="276">
        <v>21.944040000000001</v>
      </c>
    </row>
    <row r="216" spans="1:13">
      <c r="A216" s="267">
        <v>206</v>
      </c>
      <c r="B216" s="276" t="s">
        <v>254</v>
      </c>
      <c r="C216" s="277">
        <v>226.5</v>
      </c>
      <c r="D216" s="278">
        <v>226.29999999999998</v>
      </c>
      <c r="E216" s="278">
        <v>224.84999999999997</v>
      </c>
      <c r="F216" s="278">
        <v>223.2</v>
      </c>
      <c r="G216" s="278">
        <v>221.74999999999997</v>
      </c>
      <c r="H216" s="278">
        <v>227.94999999999996</v>
      </c>
      <c r="I216" s="278">
        <v>229.39999999999995</v>
      </c>
      <c r="J216" s="278">
        <v>231.04999999999995</v>
      </c>
      <c r="K216" s="276">
        <v>227.75</v>
      </c>
      <c r="L216" s="276">
        <v>224.65</v>
      </c>
      <c r="M216" s="276">
        <v>9.4305800000000009</v>
      </c>
    </row>
    <row r="217" spans="1:13">
      <c r="A217" s="267">
        <v>207</v>
      </c>
      <c r="B217" s="276" t="s">
        <v>401</v>
      </c>
      <c r="C217" s="277">
        <v>30551.15</v>
      </c>
      <c r="D217" s="278">
        <v>30468.516666666666</v>
      </c>
      <c r="E217" s="278">
        <v>30087.633333333331</v>
      </c>
      <c r="F217" s="278">
        <v>29624.116666666665</v>
      </c>
      <c r="G217" s="278">
        <v>29243.23333333333</v>
      </c>
      <c r="H217" s="278">
        <v>30932.033333333333</v>
      </c>
      <c r="I217" s="278">
        <v>31312.916666666672</v>
      </c>
      <c r="J217" s="278">
        <v>31776.433333333334</v>
      </c>
      <c r="K217" s="276">
        <v>30849.4</v>
      </c>
      <c r="L217" s="276">
        <v>30005</v>
      </c>
      <c r="M217" s="276">
        <v>2.401E-2</v>
      </c>
    </row>
    <row r="218" spans="1:13">
      <c r="A218" s="267">
        <v>208</v>
      </c>
      <c r="B218" s="276" t="s">
        <v>397</v>
      </c>
      <c r="C218" s="277">
        <v>46.7</v>
      </c>
      <c r="D218" s="278">
        <v>46.6</v>
      </c>
      <c r="E218" s="278">
        <v>45.5</v>
      </c>
      <c r="F218" s="278">
        <v>44.3</v>
      </c>
      <c r="G218" s="278">
        <v>43.199999999999996</v>
      </c>
      <c r="H218" s="278">
        <v>47.800000000000004</v>
      </c>
      <c r="I218" s="278">
        <v>48.900000000000013</v>
      </c>
      <c r="J218" s="278">
        <v>50.100000000000009</v>
      </c>
      <c r="K218" s="276">
        <v>47.7</v>
      </c>
      <c r="L218" s="276">
        <v>45.4</v>
      </c>
      <c r="M218" s="276">
        <v>17.641200000000001</v>
      </c>
    </row>
    <row r="219" spans="1:13">
      <c r="A219" s="267">
        <v>209</v>
      </c>
      <c r="B219" s="276" t="s">
        <v>255</v>
      </c>
      <c r="C219" s="277">
        <v>31.65</v>
      </c>
      <c r="D219" s="278">
        <v>31.633333333333336</v>
      </c>
      <c r="E219" s="278">
        <v>31.366666666666674</v>
      </c>
      <c r="F219" s="278">
        <v>31.083333333333339</v>
      </c>
      <c r="G219" s="278">
        <v>30.816666666666677</v>
      </c>
      <c r="H219" s="278">
        <v>31.916666666666671</v>
      </c>
      <c r="I219" s="278">
        <v>32.18333333333333</v>
      </c>
      <c r="J219" s="278">
        <v>32.466666666666669</v>
      </c>
      <c r="K219" s="276">
        <v>31.9</v>
      </c>
      <c r="L219" s="276">
        <v>31.35</v>
      </c>
      <c r="M219" s="276">
        <v>6.2157999999999998</v>
      </c>
    </row>
    <row r="220" spans="1:13">
      <c r="A220" s="267">
        <v>210</v>
      </c>
      <c r="B220" s="276" t="s">
        <v>415</v>
      </c>
      <c r="C220" s="277">
        <v>48.85</v>
      </c>
      <c r="D220" s="278">
        <v>48.949999999999996</v>
      </c>
      <c r="E220" s="278">
        <v>48.29999999999999</v>
      </c>
      <c r="F220" s="278">
        <v>47.749999999999993</v>
      </c>
      <c r="G220" s="278">
        <v>47.099999999999987</v>
      </c>
      <c r="H220" s="278">
        <v>49.499999999999993</v>
      </c>
      <c r="I220" s="278">
        <v>50.15</v>
      </c>
      <c r="J220" s="278">
        <v>50.699999999999996</v>
      </c>
      <c r="K220" s="276">
        <v>49.6</v>
      </c>
      <c r="L220" s="276">
        <v>48.4</v>
      </c>
      <c r="M220" s="276">
        <v>13.62114</v>
      </c>
    </row>
    <row r="221" spans="1:13">
      <c r="A221" s="267">
        <v>211</v>
      </c>
      <c r="B221" s="276" t="s">
        <v>117</v>
      </c>
      <c r="C221" s="277">
        <v>153.4</v>
      </c>
      <c r="D221" s="278">
        <v>153.33333333333334</v>
      </c>
      <c r="E221" s="278">
        <v>150.76666666666668</v>
      </c>
      <c r="F221" s="278">
        <v>148.13333333333333</v>
      </c>
      <c r="G221" s="278">
        <v>145.56666666666666</v>
      </c>
      <c r="H221" s="278">
        <v>155.9666666666667</v>
      </c>
      <c r="I221" s="278">
        <v>158.53333333333336</v>
      </c>
      <c r="J221" s="278">
        <v>161.16666666666671</v>
      </c>
      <c r="K221" s="276">
        <v>155.9</v>
      </c>
      <c r="L221" s="276">
        <v>150.69999999999999</v>
      </c>
      <c r="M221" s="276">
        <v>101.94113</v>
      </c>
    </row>
    <row r="222" spans="1:13">
      <c r="A222" s="267">
        <v>212</v>
      </c>
      <c r="B222" s="276" t="s">
        <v>258</v>
      </c>
      <c r="C222" s="277" t="e">
        <v>#N/A</v>
      </c>
      <c r="D222" s="278" t="e">
        <v>#N/A</v>
      </c>
      <c r="E222" s="278" t="e">
        <v>#N/A</v>
      </c>
      <c r="F222" s="278" t="e">
        <v>#N/A</v>
      </c>
      <c r="G222" s="278" t="e">
        <v>#N/A</v>
      </c>
      <c r="H222" s="278" t="e">
        <v>#N/A</v>
      </c>
      <c r="I222" s="278" t="e">
        <v>#N/A</v>
      </c>
      <c r="J222" s="278" t="e">
        <v>#N/A</v>
      </c>
      <c r="K222" s="276" t="e">
        <v>#N/A</v>
      </c>
      <c r="L222" s="276" t="e">
        <v>#N/A</v>
      </c>
      <c r="M222" s="276" t="e">
        <v>#N/A</v>
      </c>
    </row>
    <row r="223" spans="1:13">
      <c r="A223" s="267">
        <v>213</v>
      </c>
      <c r="B223" s="276" t="s">
        <v>118</v>
      </c>
      <c r="C223" s="277">
        <v>462.7</v>
      </c>
      <c r="D223" s="278">
        <v>458.76666666666665</v>
      </c>
      <c r="E223" s="278">
        <v>452.93333333333328</v>
      </c>
      <c r="F223" s="278">
        <v>443.16666666666663</v>
      </c>
      <c r="G223" s="278">
        <v>437.33333333333326</v>
      </c>
      <c r="H223" s="278">
        <v>468.5333333333333</v>
      </c>
      <c r="I223" s="278">
        <v>474.36666666666667</v>
      </c>
      <c r="J223" s="278">
        <v>484.13333333333333</v>
      </c>
      <c r="K223" s="276">
        <v>464.6</v>
      </c>
      <c r="L223" s="276">
        <v>449</v>
      </c>
      <c r="M223" s="276">
        <v>409.95422000000002</v>
      </c>
    </row>
    <row r="224" spans="1:13">
      <c r="A224" s="267">
        <v>214</v>
      </c>
      <c r="B224" s="276" t="s">
        <v>256</v>
      </c>
      <c r="C224" s="277">
        <v>1271.3</v>
      </c>
      <c r="D224" s="278">
        <v>1271.7833333333333</v>
      </c>
      <c r="E224" s="278">
        <v>1254.7666666666667</v>
      </c>
      <c r="F224" s="278">
        <v>1238.2333333333333</v>
      </c>
      <c r="G224" s="278">
        <v>1221.2166666666667</v>
      </c>
      <c r="H224" s="278">
        <v>1288.3166666666666</v>
      </c>
      <c r="I224" s="278">
        <v>1305.333333333333</v>
      </c>
      <c r="J224" s="278">
        <v>1321.8666666666666</v>
      </c>
      <c r="K224" s="276">
        <v>1288.8</v>
      </c>
      <c r="L224" s="276">
        <v>1255.25</v>
      </c>
      <c r="M224" s="276">
        <v>5.0944500000000001</v>
      </c>
    </row>
    <row r="225" spans="1:13">
      <c r="A225" s="267">
        <v>215</v>
      </c>
      <c r="B225" s="276" t="s">
        <v>119</v>
      </c>
      <c r="C225" s="277">
        <v>422.05</v>
      </c>
      <c r="D225" s="278">
        <v>420.89999999999992</v>
      </c>
      <c r="E225" s="278">
        <v>414.79999999999984</v>
      </c>
      <c r="F225" s="278">
        <v>407.5499999999999</v>
      </c>
      <c r="G225" s="278">
        <v>401.44999999999982</v>
      </c>
      <c r="H225" s="278">
        <v>428.14999999999986</v>
      </c>
      <c r="I225" s="278">
        <v>434.24999999999989</v>
      </c>
      <c r="J225" s="278">
        <v>441.49999999999989</v>
      </c>
      <c r="K225" s="276">
        <v>427</v>
      </c>
      <c r="L225" s="276">
        <v>413.65</v>
      </c>
      <c r="M225" s="276">
        <v>27.299099999999999</v>
      </c>
    </row>
    <row r="226" spans="1:13">
      <c r="A226" s="267">
        <v>216</v>
      </c>
      <c r="B226" s="276" t="s">
        <v>403</v>
      </c>
      <c r="C226" s="277">
        <v>2689.55</v>
      </c>
      <c r="D226" s="278">
        <v>2700.5666666666666</v>
      </c>
      <c r="E226" s="278">
        <v>2651.1833333333334</v>
      </c>
      <c r="F226" s="278">
        <v>2612.8166666666666</v>
      </c>
      <c r="G226" s="278">
        <v>2563.4333333333334</v>
      </c>
      <c r="H226" s="278">
        <v>2738.9333333333334</v>
      </c>
      <c r="I226" s="278">
        <v>2788.3166666666666</v>
      </c>
      <c r="J226" s="278">
        <v>2826.6833333333334</v>
      </c>
      <c r="K226" s="276">
        <v>2749.95</v>
      </c>
      <c r="L226" s="276">
        <v>2662.2</v>
      </c>
      <c r="M226" s="276">
        <v>1.0279999999999999E-2</v>
      </c>
    </row>
    <row r="227" spans="1:13">
      <c r="A227" s="267">
        <v>217</v>
      </c>
      <c r="B227" s="276" t="s">
        <v>257</v>
      </c>
      <c r="C227" s="277">
        <v>36.700000000000003</v>
      </c>
      <c r="D227" s="278">
        <v>36.733333333333334</v>
      </c>
      <c r="E227" s="278">
        <v>36.266666666666666</v>
      </c>
      <c r="F227" s="278">
        <v>35.833333333333329</v>
      </c>
      <c r="G227" s="278">
        <v>35.36666666666666</v>
      </c>
      <c r="H227" s="278">
        <v>37.166666666666671</v>
      </c>
      <c r="I227" s="278">
        <v>37.63333333333334</v>
      </c>
      <c r="J227" s="278">
        <v>38.066666666666677</v>
      </c>
      <c r="K227" s="276">
        <v>37.200000000000003</v>
      </c>
      <c r="L227" s="276">
        <v>36.299999999999997</v>
      </c>
      <c r="M227" s="276">
        <v>11.64954</v>
      </c>
    </row>
    <row r="228" spans="1:13">
      <c r="A228" s="267">
        <v>218</v>
      </c>
      <c r="B228" s="276" t="s">
        <v>120</v>
      </c>
      <c r="C228" s="277">
        <v>8.6999999999999993</v>
      </c>
      <c r="D228" s="278">
        <v>8.6833333333333336</v>
      </c>
      <c r="E228" s="278">
        <v>8.5666666666666664</v>
      </c>
      <c r="F228" s="278">
        <v>8.4333333333333336</v>
      </c>
      <c r="G228" s="278">
        <v>8.3166666666666664</v>
      </c>
      <c r="H228" s="278">
        <v>8.8166666666666664</v>
      </c>
      <c r="I228" s="278">
        <v>8.9333333333333336</v>
      </c>
      <c r="J228" s="278">
        <v>9.0666666666666664</v>
      </c>
      <c r="K228" s="276">
        <v>8.8000000000000007</v>
      </c>
      <c r="L228" s="276">
        <v>8.5500000000000007</v>
      </c>
      <c r="M228" s="276">
        <v>1210.84167</v>
      </c>
    </row>
    <row r="229" spans="1:13">
      <c r="A229" s="267">
        <v>219</v>
      </c>
      <c r="B229" s="276" t="s">
        <v>404</v>
      </c>
      <c r="C229" s="277">
        <v>30.25</v>
      </c>
      <c r="D229" s="278">
        <v>30.283333333333331</v>
      </c>
      <c r="E229" s="278">
        <v>29.816666666666663</v>
      </c>
      <c r="F229" s="278">
        <v>29.383333333333333</v>
      </c>
      <c r="G229" s="278">
        <v>28.916666666666664</v>
      </c>
      <c r="H229" s="278">
        <v>30.716666666666661</v>
      </c>
      <c r="I229" s="278">
        <v>31.18333333333333</v>
      </c>
      <c r="J229" s="278">
        <v>31.61666666666666</v>
      </c>
      <c r="K229" s="276">
        <v>30.75</v>
      </c>
      <c r="L229" s="276">
        <v>29.85</v>
      </c>
      <c r="M229" s="276">
        <v>41.733359999999998</v>
      </c>
    </row>
    <row r="230" spans="1:13">
      <c r="A230" s="267">
        <v>220</v>
      </c>
      <c r="B230" s="276" t="s">
        <v>121</v>
      </c>
      <c r="C230" s="277">
        <v>32.950000000000003</v>
      </c>
      <c r="D230" s="278">
        <v>32.6</v>
      </c>
      <c r="E230" s="278">
        <v>32.1</v>
      </c>
      <c r="F230" s="278">
        <v>31.25</v>
      </c>
      <c r="G230" s="278">
        <v>30.75</v>
      </c>
      <c r="H230" s="278">
        <v>33.450000000000003</v>
      </c>
      <c r="I230" s="278">
        <v>33.950000000000003</v>
      </c>
      <c r="J230" s="278">
        <v>34.800000000000004</v>
      </c>
      <c r="K230" s="276">
        <v>33.1</v>
      </c>
      <c r="L230" s="276">
        <v>31.75</v>
      </c>
      <c r="M230" s="276">
        <v>346.06695000000002</v>
      </c>
    </row>
    <row r="231" spans="1:13">
      <c r="A231" s="267">
        <v>221</v>
      </c>
      <c r="B231" s="276" t="s">
        <v>416</v>
      </c>
      <c r="C231" s="277">
        <v>196.7</v>
      </c>
      <c r="D231" s="278">
        <v>197.56666666666669</v>
      </c>
      <c r="E231" s="278">
        <v>193.68333333333339</v>
      </c>
      <c r="F231" s="278">
        <v>190.66666666666671</v>
      </c>
      <c r="G231" s="278">
        <v>186.78333333333342</v>
      </c>
      <c r="H231" s="278">
        <v>200.58333333333337</v>
      </c>
      <c r="I231" s="278">
        <v>204.46666666666664</v>
      </c>
      <c r="J231" s="278">
        <v>207.48333333333335</v>
      </c>
      <c r="K231" s="276">
        <v>201.45</v>
      </c>
      <c r="L231" s="276">
        <v>194.55</v>
      </c>
      <c r="M231" s="276">
        <v>10.99586</v>
      </c>
    </row>
    <row r="232" spans="1:13">
      <c r="A232" s="267">
        <v>222</v>
      </c>
      <c r="B232" s="276" t="s">
        <v>405</v>
      </c>
      <c r="C232" s="277">
        <v>768.2</v>
      </c>
      <c r="D232" s="278">
        <v>754.73333333333346</v>
      </c>
      <c r="E232" s="278">
        <v>720.1166666666669</v>
      </c>
      <c r="F232" s="278">
        <v>672.03333333333342</v>
      </c>
      <c r="G232" s="278">
        <v>637.41666666666686</v>
      </c>
      <c r="H232" s="278">
        <v>802.81666666666695</v>
      </c>
      <c r="I232" s="278">
        <v>837.43333333333351</v>
      </c>
      <c r="J232" s="278">
        <v>885.51666666666699</v>
      </c>
      <c r="K232" s="276">
        <v>789.35</v>
      </c>
      <c r="L232" s="276">
        <v>706.65</v>
      </c>
      <c r="M232" s="276">
        <v>1.8647899999999999</v>
      </c>
    </row>
    <row r="233" spans="1:13">
      <c r="A233" s="267">
        <v>223</v>
      </c>
      <c r="B233" s="276" t="s">
        <v>406</v>
      </c>
      <c r="C233" s="277">
        <v>6</v>
      </c>
      <c r="D233" s="278">
        <v>6</v>
      </c>
      <c r="E233" s="278">
        <v>5.8</v>
      </c>
      <c r="F233" s="278">
        <v>5.6</v>
      </c>
      <c r="G233" s="278">
        <v>5.3999999999999995</v>
      </c>
      <c r="H233" s="278">
        <v>6.2</v>
      </c>
      <c r="I233" s="278">
        <v>6.3999999999999995</v>
      </c>
      <c r="J233" s="278">
        <v>6.6000000000000005</v>
      </c>
      <c r="K233" s="276">
        <v>6.2</v>
      </c>
      <c r="L233" s="276">
        <v>5.8</v>
      </c>
      <c r="M233" s="276">
        <v>18.972180000000002</v>
      </c>
    </row>
    <row r="234" spans="1:13">
      <c r="A234" s="267">
        <v>224</v>
      </c>
      <c r="B234" s="276" t="s">
        <v>122</v>
      </c>
      <c r="C234" s="277">
        <v>423.2</v>
      </c>
      <c r="D234" s="278">
        <v>424.68333333333334</v>
      </c>
      <c r="E234" s="278">
        <v>419.9666666666667</v>
      </c>
      <c r="F234" s="278">
        <v>416.73333333333335</v>
      </c>
      <c r="G234" s="278">
        <v>412.01666666666671</v>
      </c>
      <c r="H234" s="278">
        <v>427.91666666666669</v>
      </c>
      <c r="I234" s="278">
        <v>432.63333333333327</v>
      </c>
      <c r="J234" s="278">
        <v>435.86666666666667</v>
      </c>
      <c r="K234" s="276">
        <v>429.4</v>
      </c>
      <c r="L234" s="276">
        <v>421.45</v>
      </c>
      <c r="M234" s="276">
        <v>17.37743</v>
      </c>
    </row>
    <row r="235" spans="1:13">
      <c r="A235" s="267">
        <v>225</v>
      </c>
      <c r="B235" s="276" t="s">
        <v>407</v>
      </c>
      <c r="C235" s="277">
        <v>85.6</v>
      </c>
      <c r="D235" s="278">
        <v>85.566666666666663</v>
      </c>
      <c r="E235" s="278">
        <v>84.333333333333329</v>
      </c>
      <c r="F235" s="278">
        <v>83.066666666666663</v>
      </c>
      <c r="G235" s="278">
        <v>81.833333333333329</v>
      </c>
      <c r="H235" s="278">
        <v>86.833333333333329</v>
      </c>
      <c r="I235" s="278">
        <v>88.066666666666677</v>
      </c>
      <c r="J235" s="278">
        <v>89.333333333333329</v>
      </c>
      <c r="K235" s="276">
        <v>86.8</v>
      </c>
      <c r="L235" s="276">
        <v>84.3</v>
      </c>
      <c r="M235" s="276">
        <v>3.6380599999999998</v>
      </c>
    </row>
    <row r="236" spans="1:13">
      <c r="A236" s="267">
        <v>226</v>
      </c>
      <c r="B236" s="276" t="s">
        <v>1603</v>
      </c>
      <c r="C236" s="277">
        <v>912.85</v>
      </c>
      <c r="D236" s="278">
        <v>910.94999999999993</v>
      </c>
      <c r="E236" s="278">
        <v>900.89999999999986</v>
      </c>
      <c r="F236" s="278">
        <v>888.94999999999993</v>
      </c>
      <c r="G236" s="278">
        <v>878.89999999999986</v>
      </c>
      <c r="H236" s="278">
        <v>922.89999999999986</v>
      </c>
      <c r="I236" s="278">
        <v>932.94999999999982</v>
      </c>
      <c r="J236" s="278">
        <v>944.89999999999986</v>
      </c>
      <c r="K236" s="276">
        <v>921</v>
      </c>
      <c r="L236" s="276">
        <v>899</v>
      </c>
      <c r="M236" s="276">
        <v>0.18826000000000001</v>
      </c>
    </row>
    <row r="237" spans="1:13">
      <c r="A237" s="267">
        <v>227</v>
      </c>
      <c r="B237" s="276" t="s">
        <v>260</v>
      </c>
      <c r="C237" s="277">
        <v>99.45</v>
      </c>
      <c r="D237" s="278">
        <v>98.716666666666654</v>
      </c>
      <c r="E237" s="278">
        <v>97.433333333333309</v>
      </c>
      <c r="F237" s="278">
        <v>95.416666666666657</v>
      </c>
      <c r="G237" s="278">
        <v>94.133333333333312</v>
      </c>
      <c r="H237" s="278">
        <v>100.73333333333331</v>
      </c>
      <c r="I237" s="278">
        <v>102.01666666666664</v>
      </c>
      <c r="J237" s="278">
        <v>104.0333333333333</v>
      </c>
      <c r="K237" s="276">
        <v>100</v>
      </c>
      <c r="L237" s="276">
        <v>96.7</v>
      </c>
      <c r="M237" s="276">
        <v>11.494429999999999</v>
      </c>
    </row>
    <row r="238" spans="1:13">
      <c r="A238" s="267">
        <v>228</v>
      </c>
      <c r="B238" s="276" t="s">
        <v>412</v>
      </c>
      <c r="C238" s="277">
        <v>119.7</v>
      </c>
      <c r="D238" s="278">
        <v>120.58333333333333</v>
      </c>
      <c r="E238" s="278">
        <v>118.21666666666665</v>
      </c>
      <c r="F238" s="278">
        <v>116.73333333333332</v>
      </c>
      <c r="G238" s="278">
        <v>114.36666666666665</v>
      </c>
      <c r="H238" s="278">
        <v>122.06666666666666</v>
      </c>
      <c r="I238" s="278">
        <v>124.43333333333334</v>
      </c>
      <c r="J238" s="278">
        <v>125.91666666666667</v>
      </c>
      <c r="K238" s="276">
        <v>122.95</v>
      </c>
      <c r="L238" s="276">
        <v>119.1</v>
      </c>
      <c r="M238" s="276">
        <v>7.5848000000000004</v>
      </c>
    </row>
    <row r="239" spans="1:13">
      <c r="A239" s="267">
        <v>229</v>
      </c>
      <c r="B239" s="276" t="s">
        <v>1615</v>
      </c>
      <c r="C239" s="277">
        <v>5019.05</v>
      </c>
      <c r="D239" s="278">
        <v>5006.3499999999995</v>
      </c>
      <c r="E239" s="278">
        <v>4962.6999999999989</v>
      </c>
      <c r="F239" s="278">
        <v>4906.3499999999995</v>
      </c>
      <c r="G239" s="278">
        <v>4862.6999999999989</v>
      </c>
      <c r="H239" s="278">
        <v>5062.6999999999989</v>
      </c>
      <c r="I239" s="278">
        <v>5106.3499999999985</v>
      </c>
      <c r="J239" s="278">
        <v>5162.6999999999989</v>
      </c>
      <c r="K239" s="276">
        <v>5050</v>
      </c>
      <c r="L239" s="276">
        <v>4950</v>
      </c>
      <c r="M239" s="276">
        <v>0.45473000000000002</v>
      </c>
    </row>
    <row r="240" spans="1:13">
      <c r="A240" s="267">
        <v>230</v>
      </c>
      <c r="B240" s="276" t="s">
        <v>259</v>
      </c>
      <c r="C240" s="277">
        <v>61.05</v>
      </c>
      <c r="D240" s="278">
        <v>60.833333333333336</v>
      </c>
      <c r="E240" s="278">
        <v>60.366666666666674</v>
      </c>
      <c r="F240" s="278">
        <v>59.683333333333337</v>
      </c>
      <c r="G240" s="278">
        <v>59.216666666666676</v>
      </c>
      <c r="H240" s="278">
        <v>61.516666666666673</v>
      </c>
      <c r="I240" s="278">
        <v>61.983333333333327</v>
      </c>
      <c r="J240" s="278">
        <v>62.666666666666671</v>
      </c>
      <c r="K240" s="276">
        <v>61.3</v>
      </c>
      <c r="L240" s="276">
        <v>60.15</v>
      </c>
      <c r="M240" s="276">
        <v>9.1558700000000002</v>
      </c>
    </row>
    <row r="241" spans="1:13">
      <c r="A241" s="267">
        <v>231</v>
      </c>
      <c r="B241" s="276" t="s">
        <v>123</v>
      </c>
      <c r="C241" s="277">
        <v>1491.05</v>
      </c>
      <c r="D241" s="278">
        <v>1473.5166666666667</v>
      </c>
      <c r="E241" s="278">
        <v>1449.5333333333333</v>
      </c>
      <c r="F241" s="278">
        <v>1408.0166666666667</v>
      </c>
      <c r="G241" s="278">
        <v>1384.0333333333333</v>
      </c>
      <c r="H241" s="278">
        <v>1515.0333333333333</v>
      </c>
      <c r="I241" s="278">
        <v>1539.0166666666664</v>
      </c>
      <c r="J241" s="278">
        <v>1580.5333333333333</v>
      </c>
      <c r="K241" s="276">
        <v>1497.5</v>
      </c>
      <c r="L241" s="276">
        <v>1432</v>
      </c>
      <c r="M241" s="276">
        <v>30.756319999999999</v>
      </c>
    </row>
    <row r="242" spans="1:13">
      <c r="A242" s="267">
        <v>232</v>
      </c>
      <c r="B242" s="276" t="s">
        <v>1622</v>
      </c>
      <c r="C242" s="277">
        <v>256.5</v>
      </c>
      <c r="D242" s="278">
        <v>258.2166666666667</v>
      </c>
      <c r="E242" s="278">
        <v>251.73333333333341</v>
      </c>
      <c r="F242" s="278">
        <v>246.9666666666667</v>
      </c>
      <c r="G242" s="278">
        <v>240.48333333333341</v>
      </c>
      <c r="H242" s="278">
        <v>262.98333333333341</v>
      </c>
      <c r="I242" s="278">
        <v>269.46666666666675</v>
      </c>
      <c r="J242" s="278">
        <v>274.23333333333341</v>
      </c>
      <c r="K242" s="276">
        <v>264.7</v>
      </c>
      <c r="L242" s="276">
        <v>253.45</v>
      </c>
      <c r="M242" s="276">
        <v>1.49888</v>
      </c>
    </row>
    <row r="243" spans="1:13">
      <c r="A243" s="267">
        <v>233</v>
      </c>
      <c r="B243" s="276" t="s">
        <v>418</v>
      </c>
      <c r="C243" s="277">
        <v>297.25</v>
      </c>
      <c r="D243" s="278">
        <v>297.96666666666664</v>
      </c>
      <c r="E243" s="278">
        <v>291.43333333333328</v>
      </c>
      <c r="F243" s="278">
        <v>285.61666666666662</v>
      </c>
      <c r="G243" s="278">
        <v>279.08333333333326</v>
      </c>
      <c r="H243" s="278">
        <v>303.7833333333333</v>
      </c>
      <c r="I243" s="278">
        <v>310.31666666666672</v>
      </c>
      <c r="J243" s="278">
        <v>316.13333333333333</v>
      </c>
      <c r="K243" s="276">
        <v>304.5</v>
      </c>
      <c r="L243" s="276">
        <v>292.14999999999998</v>
      </c>
      <c r="M243" s="276">
        <v>0.13832</v>
      </c>
    </row>
    <row r="244" spans="1:13">
      <c r="A244" s="267">
        <v>234</v>
      </c>
      <c r="B244" s="276" t="s">
        <v>124</v>
      </c>
      <c r="C244" s="277">
        <v>775.45</v>
      </c>
      <c r="D244" s="278">
        <v>763.66666666666663</v>
      </c>
      <c r="E244" s="278">
        <v>746.83333333333326</v>
      </c>
      <c r="F244" s="278">
        <v>718.21666666666658</v>
      </c>
      <c r="G244" s="278">
        <v>701.38333333333321</v>
      </c>
      <c r="H244" s="278">
        <v>792.2833333333333</v>
      </c>
      <c r="I244" s="278">
        <v>809.11666666666656</v>
      </c>
      <c r="J244" s="278">
        <v>837.73333333333335</v>
      </c>
      <c r="K244" s="276">
        <v>780.5</v>
      </c>
      <c r="L244" s="276">
        <v>735.05</v>
      </c>
      <c r="M244" s="276">
        <v>280.36644000000001</v>
      </c>
    </row>
    <row r="245" spans="1:13">
      <c r="A245" s="267">
        <v>235</v>
      </c>
      <c r="B245" s="276" t="s">
        <v>419</v>
      </c>
      <c r="C245" s="277">
        <v>82.95</v>
      </c>
      <c r="D245" s="278">
        <v>83.35</v>
      </c>
      <c r="E245" s="278">
        <v>81.699999999999989</v>
      </c>
      <c r="F245" s="278">
        <v>80.449999999999989</v>
      </c>
      <c r="G245" s="278">
        <v>78.799999999999983</v>
      </c>
      <c r="H245" s="278">
        <v>84.6</v>
      </c>
      <c r="I245" s="278">
        <v>86.25</v>
      </c>
      <c r="J245" s="278">
        <v>87.5</v>
      </c>
      <c r="K245" s="276">
        <v>85</v>
      </c>
      <c r="L245" s="276">
        <v>82.1</v>
      </c>
      <c r="M245" s="276">
        <v>7.3877499999999996</v>
      </c>
    </row>
    <row r="246" spans="1:13">
      <c r="A246" s="267">
        <v>236</v>
      </c>
      <c r="B246" s="276" t="s">
        <v>125</v>
      </c>
      <c r="C246" s="277">
        <v>178.7</v>
      </c>
      <c r="D246" s="278">
        <v>179.4</v>
      </c>
      <c r="E246" s="278">
        <v>176.8</v>
      </c>
      <c r="F246" s="278">
        <v>174.9</v>
      </c>
      <c r="G246" s="278">
        <v>172.3</v>
      </c>
      <c r="H246" s="278">
        <v>181.3</v>
      </c>
      <c r="I246" s="278">
        <v>183.89999999999998</v>
      </c>
      <c r="J246" s="278">
        <v>185.8</v>
      </c>
      <c r="K246" s="276">
        <v>182</v>
      </c>
      <c r="L246" s="276">
        <v>177.5</v>
      </c>
      <c r="M246" s="276">
        <v>63.351489999999998</v>
      </c>
    </row>
    <row r="247" spans="1:13">
      <c r="A247" s="267">
        <v>237</v>
      </c>
      <c r="B247" s="276" t="s">
        <v>126</v>
      </c>
      <c r="C247" s="277">
        <v>1136.55</v>
      </c>
      <c r="D247" s="278">
        <v>1134.5666666666668</v>
      </c>
      <c r="E247" s="278">
        <v>1123.1333333333337</v>
      </c>
      <c r="F247" s="278">
        <v>1109.7166666666669</v>
      </c>
      <c r="G247" s="278">
        <v>1098.2833333333338</v>
      </c>
      <c r="H247" s="278">
        <v>1147.9833333333336</v>
      </c>
      <c r="I247" s="278">
        <v>1159.4166666666665</v>
      </c>
      <c r="J247" s="278">
        <v>1172.8333333333335</v>
      </c>
      <c r="K247" s="276">
        <v>1146</v>
      </c>
      <c r="L247" s="276">
        <v>1121.1500000000001</v>
      </c>
      <c r="M247" s="276">
        <v>101.6032</v>
      </c>
    </row>
    <row r="248" spans="1:13">
      <c r="A248" s="267">
        <v>238</v>
      </c>
      <c r="B248" s="276" t="s">
        <v>1645</v>
      </c>
      <c r="C248" s="277">
        <v>584.35</v>
      </c>
      <c r="D248" s="278">
        <v>583.16666666666663</v>
      </c>
      <c r="E248" s="278">
        <v>578.18333333333328</v>
      </c>
      <c r="F248" s="278">
        <v>572.01666666666665</v>
      </c>
      <c r="G248" s="278">
        <v>567.0333333333333</v>
      </c>
      <c r="H248" s="278">
        <v>589.33333333333326</v>
      </c>
      <c r="I248" s="278">
        <v>594.31666666666661</v>
      </c>
      <c r="J248" s="278">
        <v>600.48333333333323</v>
      </c>
      <c r="K248" s="276">
        <v>588.15</v>
      </c>
      <c r="L248" s="276">
        <v>577</v>
      </c>
      <c r="M248" s="276">
        <v>6.1260000000000002E-2</v>
      </c>
    </row>
    <row r="249" spans="1:13">
      <c r="A249" s="267">
        <v>239</v>
      </c>
      <c r="B249" s="276" t="s">
        <v>420</v>
      </c>
      <c r="C249" s="277">
        <v>267.05</v>
      </c>
      <c r="D249" s="278">
        <v>267.25</v>
      </c>
      <c r="E249" s="278">
        <v>264.85000000000002</v>
      </c>
      <c r="F249" s="278">
        <v>262.65000000000003</v>
      </c>
      <c r="G249" s="278">
        <v>260.25000000000006</v>
      </c>
      <c r="H249" s="278">
        <v>269.45</v>
      </c>
      <c r="I249" s="278">
        <v>271.84999999999997</v>
      </c>
      <c r="J249" s="278">
        <v>274.04999999999995</v>
      </c>
      <c r="K249" s="276">
        <v>269.64999999999998</v>
      </c>
      <c r="L249" s="276">
        <v>265.05</v>
      </c>
      <c r="M249" s="276">
        <v>2.8337300000000001</v>
      </c>
    </row>
    <row r="250" spans="1:13">
      <c r="A250" s="267">
        <v>240</v>
      </c>
      <c r="B250" s="276" t="s">
        <v>421</v>
      </c>
      <c r="C250" s="277">
        <v>239.3</v>
      </c>
      <c r="D250" s="278">
        <v>238.93333333333331</v>
      </c>
      <c r="E250" s="278">
        <v>235.86666666666662</v>
      </c>
      <c r="F250" s="278">
        <v>232.43333333333331</v>
      </c>
      <c r="G250" s="278">
        <v>229.36666666666662</v>
      </c>
      <c r="H250" s="278">
        <v>242.36666666666662</v>
      </c>
      <c r="I250" s="278">
        <v>245.43333333333328</v>
      </c>
      <c r="J250" s="278">
        <v>248.86666666666662</v>
      </c>
      <c r="K250" s="276">
        <v>242</v>
      </c>
      <c r="L250" s="276">
        <v>235.5</v>
      </c>
      <c r="M250" s="276">
        <v>2.88551</v>
      </c>
    </row>
    <row r="251" spans="1:13">
      <c r="A251" s="267">
        <v>241</v>
      </c>
      <c r="B251" s="276" t="s">
        <v>417</v>
      </c>
      <c r="C251" s="277">
        <v>9.4499999999999993</v>
      </c>
      <c r="D251" s="278">
        <v>9.5666666666666682</v>
      </c>
      <c r="E251" s="278">
        <v>9.2333333333333361</v>
      </c>
      <c r="F251" s="278">
        <v>9.0166666666666675</v>
      </c>
      <c r="G251" s="278">
        <v>8.6833333333333353</v>
      </c>
      <c r="H251" s="278">
        <v>9.7833333333333368</v>
      </c>
      <c r="I251" s="278">
        <v>10.116666666666669</v>
      </c>
      <c r="J251" s="278">
        <v>10.333333333333337</v>
      </c>
      <c r="K251" s="276">
        <v>9.9</v>
      </c>
      <c r="L251" s="276">
        <v>9.35</v>
      </c>
      <c r="M251" s="276">
        <v>33.721919999999997</v>
      </c>
    </row>
    <row r="252" spans="1:13">
      <c r="A252" s="267">
        <v>242</v>
      </c>
      <c r="B252" s="276" t="s">
        <v>127</v>
      </c>
      <c r="C252" s="277">
        <v>81.2</v>
      </c>
      <c r="D252" s="278">
        <v>80.916666666666671</v>
      </c>
      <c r="E252" s="278">
        <v>80.38333333333334</v>
      </c>
      <c r="F252" s="278">
        <v>79.566666666666663</v>
      </c>
      <c r="G252" s="278">
        <v>79.033333333333331</v>
      </c>
      <c r="H252" s="278">
        <v>81.733333333333348</v>
      </c>
      <c r="I252" s="278">
        <v>82.26666666666668</v>
      </c>
      <c r="J252" s="278">
        <v>83.083333333333357</v>
      </c>
      <c r="K252" s="276">
        <v>81.45</v>
      </c>
      <c r="L252" s="276">
        <v>80.099999999999994</v>
      </c>
      <c r="M252" s="276">
        <v>159.87537</v>
      </c>
    </row>
    <row r="253" spans="1:13">
      <c r="A253" s="267">
        <v>243</v>
      </c>
      <c r="B253" s="276" t="s">
        <v>262</v>
      </c>
      <c r="C253" s="277">
        <v>2262.4499999999998</v>
      </c>
      <c r="D253" s="278">
        <v>2275.5166666666664</v>
      </c>
      <c r="E253" s="278">
        <v>2183.0333333333328</v>
      </c>
      <c r="F253" s="278">
        <v>2103.6166666666663</v>
      </c>
      <c r="G253" s="278">
        <v>2011.1333333333328</v>
      </c>
      <c r="H253" s="278">
        <v>2354.9333333333329</v>
      </c>
      <c r="I253" s="278">
        <v>2447.4166666666665</v>
      </c>
      <c r="J253" s="278">
        <v>2526.833333333333</v>
      </c>
      <c r="K253" s="276">
        <v>2368</v>
      </c>
      <c r="L253" s="276">
        <v>2196.1</v>
      </c>
      <c r="M253" s="276">
        <v>10.93258</v>
      </c>
    </row>
    <row r="254" spans="1:13">
      <c r="A254" s="267">
        <v>244</v>
      </c>
      <c r="B254" s="276" t="s">
        <v>408</v>
      </c>
      <c r="C254" s="277">
        <v>111.45</v>
      </c>
      <c r="D254" s="278">
        <v>111.45</v>
      </c>
      <c r="E254" s="278">
        <v>110</v>
      </c>
      <c r="F254" s="278">
        <v>108.55</v>
      </c>
      <c r="G254" s="278">
        <v>107.1</v>
      </c>
      <c r="H254" s="278">
        <v>112.9</v>
      </c>
      <c r="I254" s="278">
        <v>114.35000000000002</v>
      </c>
      <c r="J254" s="278">
        <v>115.80000000000001</v>
      </c>
      <c r="K254" s="276">
        <v>112.9</v>
      </c>
      <c r="L254" s="276">
        <v>110</v>
      </c>
      <c r="M254" s="276">
        <v>9.0997599999999998</v>
      </c>
    </row>
    <row r="255" spans="1:13">
      <c r="A255" s="267">
        <v>245</v>
      </c>
      <c r="B255" s="276" t="s">
        <v>409</v>
      </c>
      <c r="C255" s="277">
        <v>77.25</v>
      </c>
      <c r="D255" s="278">
        <v>76.783333333333331</v>
      </c>
      <c r="E255" s="278">
        <v>74.466666666666669</v>
      </c>
      <c r="F255" s="278">
        <v>71.683333333333337</v>
      </c>
      <c r="G255" s="278">
        <v>69.366666666666674</v>
      </c>
      <c r="H255" s="278">
        <v>79.566666666666663</v>
      </c>
      <c r="I255" s="278">
        <v>81.883333333333326</v>
      </c>
      <c r="J255" s="278">
        <v>84.666666666666657</v>
      </c>
      <c r="K255" s="276">
        <v>79.099999999999994</v>
      </c>
      <c r="L255" s="276">
        <v>74</v>
      </c>
      <c r="M255" s="276">
        <v>2.87907</v>
      </c>
    </row>
    <row r="256" spans="1:13">
      <c r="A256" s="267">
        <v>246</v>
      </c>
      <c r="B256" s="276" t="s">
        <v>2931</v>
      </c>
      <c r="C256" s="277">
        <v>1312.85</v>
      </c>
      <c r="D256" s="278">
        <v>1315.4666666666665</v>
      </c>
      <c r="E256" s="278">
        <v>1308.383333333333</v>
      </c>
      <c r="F256" s="278">
        <v>1303.9166666666665</v>
      </c>
      <c r="G256" s="278">
        <v>1296.833333333333</v>
      </c>
      <c r="H256" s="278">
        <v>1319.9333333333329</v>
      </c>
      <c r="I256" s="278">
        <v>1327.0166666666664</v>
      </c>
      <c r="J256" s="278">
        <v>1331.4833333333329</v>
      </c>
      <c r="K256" s="276">
        <v>1322.55</v>
      </c>
      <c r="L256" s="276">
        <v>1311</v>
      </c>
      <c r="M256" s="276">
        <v>1.3448800000000001</v>
      </c>
    </row>
    <row r="257" spans="1:13">
      <c r="A257" s="267">
        <v>247</v>
      </c>
      <c r="B257" s="276" t="s">
        <v>402</v>
      </c>
      <c r="C257" s="277">
        <v>456.4</v>
      </c>
      <c r="D257" s="278">
        <v>456.66666666666669</v>
      </c>
      <c r="E257" s="278">
        <v>453.33333333333337</v>
      </c>
      <c r="F257" s="278">
        <v>450.26666666666671</v>
      </c>
      <c r="G257" s="278">
        <v>446.93333333333339</v>
      </c>
      <c r="H257" s="278">
        <v>459.73333333333335</v>
      </c>
      <c r="I257" s="278">
        <v>463.06666666666672</v>
      </c>
      <c r="J257" s="278">
        <v>466.13333333333333</v>
      </c>
      <c r="K257" s="276">
        <v>460</v>
      </c>
      <c r="L257" s="276">
        <v>453.6</v>
      </c>
      <c r="M257" s="276">
        <v>1.4835799999999999</v>
      </c>
    </row>
    <row r="258" spans="1:13">
      <c r="A258" s="267">
        <v>248</v>
      </c>
      <c r="B258" s="276" t="s">
        <v>128</v>
      </c>
      <c r="C258" s="277">
        <v>172.8</v>
      </c>
      <c r="D258" s="278">
        <v>173.98333333333335</v>
      </c>
      <c r="E258" s="278">
        <v>170.66666666666669</v>
      </c>
      <c r="F258" s="278">
        <v>168.53333333333333</v>
      </c>
      <c r="G258" s="278">
        <v>165.21666666666667</v>
      </c>
      <c r="H258" s="278">
        <v>176.1166666666667</v>
      </c>
      <c r="I258" s="278">
        <v>179.43333333333337</v>
      </c>
      <c r="J258" s="278">
        <v>181.56666666666672</v>
      </c>
      <c r="K258" s="276">
        <v>177.3</v>
      </c>
      <c r="L258" s="276">
        <v>171.85</v>
      </c>
      <c r="M258" s="276">
        <v>352.86484000000002</v>
      </c>
    </row>
    <row r="259" spans="1:13">
      <c r="A259" s="267">
        <v>249</v>
      </c>
      <c r="B259" s="276" t="s">
        <v>413</v>
      </c>
      <c r="C259" s="277">
        <v>224.5</v>
      </c>
      <c r="D259" s="278">
        <v>224.28333333333333</v>
      </c>
      <c r="E259" s="278">
        <v>219.86666666666667</v>
      </c>
      <c r="F259" s="278">
        <v>215.23333333333335</v>
      </c>
      <c r="G259" s="278">
        <v>210.81666666666669</v>
      </c>
      <c r="H259" s="278">
        <v>228.91666666666666</v>
      </c>
      <c r="I259" s="278">
        <v>233.33333333333334</v>
      </c>
      <c r="J259" s="278">
        <v>237.96666666666664</v>
      </c>
      <c r="K259" s="276">
        <v>228.7</v>
      </c>
      <c r="L259" s="276">
        <v>219.65</v>
      </c>
      <c r="M259" s="276">
        <v>0.2863</v>
      </c>
    </row>
    <row r="260" spans="1:13">
      <c r="A260" s="267">
        <v>250</v>
      </c>
      <c r="B260" s="276" t="s">
        <v>411</v>
      </c>
      <c r="C260" s="277">
        <v>123.25</v>
      </c>
      <c r="D260" s="278">
        <v>123.98333333333333</v>
      </c>
      <c r="E260" s="278">
        <v>121.71666666666667</v>
      </c>
      <c r="F260" s="278">
        <v>120.18333333333334</v>
      </c>
      <c r="G260" s="278">
        <v>117.91666666666667</v>
      </c>
      <c r="H260" s="278">
        <v>125.51666666666667</v>
      </c>
      <c r="I260" s="278">
        <v>127.78333333333335</v>
      </c>
      <c r="J260" s="278">
        <v>129.31666666666666</v>
      </c>
      <c r="K260" s="276">
        <v>126.25</v>
      </c>
      <c r="L260" s="276">
        <v>122.45</v>
      </c>
      <c r="M260" s="276">
        <v>3.8875199999999999</v>
      </c>
    </row>
    <row r="261" spans="1:13">
      <c r="A261" s="267">
        <v>251</v>
      </c>
      <c r="B261" s="276" t="s">
        <v>431</v>
      </c>
      <c r="C261" s="277">
        <v>15.6</v>
      </c>
      <c r="D261" s="278">
        <v>15.366666666666665</v>
      </c>
      <c r="E261" s="278">
        <v>14.783333333333331</v>
      </c>
      <c r="F261" s="278">
        <v>13.966666666666667</v>
      </c>
      <c r="G261" s="278">
        <v>13.383333333333333</v>
      </c>
      <c r="H261" s="278">
        <v>16.18333333333333</v>
      </c>
      <c r="I261" s="278">
        <v>16.766666666666662</v>
      </c>
      <c r="J261" s="278">
        <v>17.583333333333329</v>
      </c>
      <c r="K261" s="276">
        <v>15.95</v>
      </c>
      <c r="L261" s="276">
        <v>14.55</v>
      </c>
      <c r="M261" s="276">
        <v>55.069540000000003</v>
      </c>
    </row>
    <row r="262" spans="1:13">
      <c r="A262" s="267">
        <v>252</v>
      </c>
      <c r="B262" s="276" t="s">
        <v>428</v>
      </c>
      <c r="C262" s="277">
        <v>37.049999999999997</v>
      </c>
      <c r="D262" s="278">
        <v>37.550000000000004</v>
      </c>
      <c r="E262" s="278">
        <v>35.600000000000009</v>
      </c>
      <c r="F262" s="278">
        <v>34.150000000000006</v>
      </c>
      <c r="G262" s="278">
        <v>32.20000000000001</v>
      </c>
      <c r="H262" s="278">
        <v>39.000000000000007</v>
      </c>
      <c r="I262" s="278">
        <v>40.95000000000001</v>
      </c>
      <c r="J262" s="278">
        <v>42.400000000000006</v>
      </c>
      <c r="K262" s="276">
        <v>39.5</v>
      </c>
      <c r="L262" s="276">
        <v>36.1</v>
      </c>
      <c r="M262" s="276">
        <v>1.9698800000000001</v>
      </c>
    </row>
    <row r="263" spans="1:13">
      <c r="A263" s="267">
        <v>253</v>
      </c>
      <c r="B263" s="276" t="s">
        <v>429</v>
      </c>
      <c r="C263" s="277">
        <v>84.3</v>
      </c>
      <c r="D263" s="278">
        <v>84.833333333333329</v>
      </c>
      <c r="E263" s="278">
        <v>83.466666666666654</v>
      </c>
      <c r="F263" s="278">
        <v>82.633333333333326</v>
      </c>
      <c r="G263" s="278">
        <v>81.266666666666652</v>
      </c>
      <c r="H263" s="278">
        <v>85.666666666666657</v>
      </c>
      <c r="I263" s="278">
        <v>87.033333333333331</v>
      </c>
      <c r="J263" s="278">
        <v>87.86666666666666</v>
      </c>
      <c r="K263" s="276">
        <v>86.2</v>
      </c>
      <c r="L263" s="276">
        <v>84</v>
      </c>
      <c r="M263" s="276">
        <v>3.74959</v>
      </c>
    </row>
    <row r="264" spans="1:13">
      <c r="A264" s="267">
        <v>254</v>
      </c>
      <c r="B264" s="276" t="s">
        <v>432</v>
      </c>
      <c r="C264" s="277">
        <v>45.95</v>
      </c>
      <c r="D264" s="278">
        <v>45.9</v>
      </c>
      <c r="E264" s="278">
        <v>45.55</v>
      </c>
      <c r="F264" s="278">
        <v>45.15</v>
      </c>
      <c r="G264" s="278">
        <v>44.8</v>
      </c>
      <c r="H264" s="278">
        <v>46.3</v>
      </c>
      <c r="I264" s="278">
        <v>46.650000000000006</v>
      </c>
      <c r="J264" s="278">
        <v>47.05</v>
      </c>
      <c r="K264" s="276">
        <v>46.25</v>
      </c>
      <c r="L264" s="276">
        <v>45.5</v>
      </c>
      <c r="M264" s="276">
        <v>5.9399600000000001</v>
      </c>
    </row>
    <row r="265" spans="1:13">
      <c r="A265" s="267">
        <v>255</v>
      </c>
      <c r="B265" s="276" t="s">
        <v>422</v>
      </c>
      <c r="C265" s="277">
        <v>1002.8</v>
      </c>
      <c r="D265" s="278">
        <v>1014.2666666666668</v>
      </c>
      <c r="E265" s="278">
        <v>975.53333333333353</v>
      </c>
      <c r="F265" s="278">
        <v>948.26666666666677</v>
      </c>
      <c r="G265" s="278">
        <v>909.53333333333353</v>
      </c>
      <c r="H265" s="278">
        <v>1041.5333333333335</v>
      </c>
      <c r="I265" s="278">
        <v>1080.2666666666669</v>
      </c>
      <c r="J265" s="278">
        <v>1107.5333333333335</v>
      </c>
      <c r="K265" s="276">
        <v>1053</v>
      </c>
      <c r="L265" s="276">
        <v>987</v>
      </c>
      <c r="M265" s="276">
        <v>1.54897</v>
      </c>
    </row>
    <row r="266" spans="1:13">
      <c r="A266" s="267">
        <v>256</v>
      </c>
      <c r="B266" s="276" t="s">
        <v>436</v>
      </c>
      <c r="C266" s="277">
        <v>2144.9</v>
      </c>
      <c r="D266" s="278">
        <v>2177.8333333333335</v>
      </c>
      <c r="E266" s="278">
        <v>2107.0666666666671</v>
      </c>
      <c r="F266" s="278">
        <v>2069.2333333333336</v>
      </c>
      <c r="G266" s="278">
        <v>1998.4666666666672</v>
      </c>
      <c r="H266" s="278">
        <v>2215.666666666667</v>
      </c>
      <c r="I266" s="278">
        <v>2286.4333333333334</v>
      </c>
      <c r="J266" s="278">
        <v>2324.2666666666669</v>
      </c>
      <c r="K266" s="276">
        <v>2248.6</v>
      </c>
      <c r="L266" s="276">
        <v>2140</v>
      </c>
      <c r="M266" s="276">
        <v>0.13278000000000001</v>
      </c>
    </row>
    <row r="267" spans="1:13">
      <c r="A267" s="267">
        <v>257</v>
      </c>
      <c r="B267" s="276" t="s">
        <v>433</v>
      </c>
      <c r="C267" s="277">
        <v>61.6</v>
      </c>
      <c r="D267" s="278">
        <v>62.216666666666669</v>
      </c>
      <c r="E267" s="278">
        <v>60.63333333333334</v>
      </c>
      <c r="F267" s="278">
        <v>59.666666666666671</v>
      </c>
      <c r="G267" s="278">
        <v>58.083333333333343</v>
      </c>
      <c r="H267" s="278">
        <v>63.183333333333337</v>
      </c>
      <c r="I267" s="278">
        <v>64.766666666666666</v>
      </c>
      <c r="J267" s="278">
        <v>65.733333333333334</v>
      </c>
      <c r="K267" s="276">
        <v>63.8</v>
      </c>
      <c r="L267" s="276">
        <v>61.25</v>
      </c>
      <c r="M267" s="276">
        <v>8.3721099999999993</v>
      </c>
    </row>
    <row r="268" spans="1:13">
      <c r="A268" s="267">
        <v>258</v>
      </c>
      <c r="B268" s="276" t="s">
        <v>129</v>
      </c>
      <c r="C268" s="277">
        <v>210</v>
      </c>
      <c r="D268" s="278">
        <v>211.13333333333333</v>
      </c>
      <c r="E268" s="278">
        <v>207.86666666666665</v>
      </c>
      <c r="F268" s="278">
        <v>205.73333333333332</v>
      </c>
      <c r="G268" s="278">
        <v>202.46666666666664</v>
      </c>
      <c r="H268" s="278">
        <v>213.26666666666665</v>
      </c>
      <c r="I268" s="278">
        <v>216.5333333333333</v>
      </c>
      <c r="J268" s="278">
        <v>218.66666666666666</v>
      </c>
      <c r="K268" s="276">
        <v>214.4</v>
      </c>
      <c r="L268" s="276">
        <v>209</v>
      </c>
      <c r="M268" s="276">
        <v>56.124229999999997</v>
      </c>
    </row>
    <row r="269" spans="1:13">
      <c r="A269" s="267">
        <v>259</v>
      </c>
      <c r="B269" s="276" t="s">
        <v>423</v>
      </c>
      <c r="C269" s="277">
        <v>1907.65</v>
      </c>
      <c r="D269" s="278">
        <v>1901.2</v>
      </c>
      <c r="E269" s="278">
        <v>1881.45</v>
      </c>
      <c r="F269" s="278">
        <v>1855.25</v>
      </c>
      <c r="G269" s="278">
        <v>1835.5</v>
      </c>
      <c r="H269" s="278">
        <v>1927.4</v>
      </c>
      <c r="I269" s="278">
        <v>1947.15</v>
      </c>
      <c r="J269" s="278">
        <v>1973.3500000000001</v>
      </c>
      <c r="K269" s="276">
        <v>1920.95</v>
      </c>
      <c r="L269" s="276">
        <v>1875</v>
      </c>
      <c r="M269" s="276">
        <v>1.3531</v>
      </c>
    </row>
    <row r="270" spans="1:13">
      <c r="A270" s="267">
        <v>260</v>
      </c>
      <c r="B270" s="276" t="s">
        <v>424</v>
      </c>
      <c r="C270" s="277">
        <v>289.85000000000002</v>
      </c>
      <c r="D270" s="278">
        <v>290.15000000000003</v>
      </c>
      <c r="E270" s="278">
        <v>286.70000000000005</v>
      </c>
      <c r="F270" s="278">
        <v>283.55</v>
      </c>
      <c r="G270" s="278">
        <v>280.10000000000002</v>
      </c>
      <c r="H270" s="278">
        <v>293.30000000000007</v>
      </c>
      <c r="I270" s="278">
        <v>296.75</v>
      </c>
      <c r="J270" s="278">
        <v>299.90000000000009</v>
      </c>
      <c r="K270" s="276">
        <v>293.60000000000002</v>
      </c>
      <c r="L270" s="276">
        <v>287</v>
      </c>
      <c r="M270" s="276">
        <v>2.61477</v>
      </c>
    </row>
    <row r="271" spans="1:13">
      <c r="A271" s="267">
        <v>261</v>
      </c>
      <c r="B271" s="276" t="s">
        <v>425</v>
      </c>
      <c r="C271" s="277">
        <v>90.35</v>
      </c>
      <c r="D271" s="278">
        <v>90.866666666666674</v>
      </c>
      <c r="E271" s="278">
        <v>89.483333333333348</v>
      </c>
      <c r="F271" s="278">
        <v>88.616666666666674</v>
      </c>
      <c r="G271" s="278">
        <v>87.233333333333348</v>
      </c>
      <c r="H271" s="278">
        <v>91.733333333333348</v>
      </c>
      <c r="I271" s="278">
        <v>93.116666666666674</v>
      </c>
      <c r="J271" s="278">
        <v>93.983333333333348</v>
      </c>
      <c r="K271" s="276">
        <v>92.25</v>
      </c>
      <c r="L271" s="276">
        <v>90</v>
      </c>
      <c r="M271" s="276">
        <v>4.4563499999999996</v>
      </c>
    </row>
    <row r="272" spans="1:13">
      <c r="A272" s="267">
        <v>262</v>
      </c>
      <c r="B272" s="276" t="s">
        <v>426</v>
      </c>
      <c r="C272" s="277">
        <v>71.900000000000006</v>
      </c>
      <c r="D272" s="278">
        <v>72.05</v>
      </c>
      <c r="E272" s="278">
        <v>71.099999999999994</v>
      </c>
      <c r="F272" s="278">
        <v>70.3</v>
      </c>
      <c r="G272" s="278">
        <v>69.349999999999994</v>
      </c>
      <c r="H272" s="278">
        <v>72.849999999999994</v>
      </c>
      <c r="I272" s="278">
        <v>73.800000000000011</v>
      </c>
      <c r="J272" s="278">
        <v>74.599999999999994</v>
      </c>
      <c r="K272" s="276">
        <v>73</v>
      </c>
      <c r="L272" s="276">
        <v>71.25</v>
      </c>
      <c r="M272" s="276">
        <v>9.5285899999999994</v>
      </c>
    </row>
    <row r="273" spans="1:13">
      <c r="A273" s="267">
        <v>263</v>
      </c>
      <c r="B273" s="276" t="s">
        <v>427</v>
      </c>
      <c r="C273" s="277">
        <v>76</v>
      </c>
      <c r="D273" s="278">
        <v>75.816666666666663</v>
      </c>
      <c r="E273" s="278">
        <v>74.633333333333326</v>
      </c>
      <c r="F273" s="278">
        <v>73.266666666666666</v>
      </c>
      <c r="G273" s="278">
        <v>72.083333333333329</v>
      </c>
      <c r="H273" s="278">
        <v>77.183333333333323</v>
      </c>
      <c r="I273" s="278">
        <v>78.36666666666666</v>
      </c>
      <c r="J273" s="278">
        <v>79.73333333333332</v>
      </c>
      <c r="K273" s="276">
        <v>77</v>
      </c>
      <c r="L273" s="276">
        <v>74.45</v>
      </c>
      <c r="M273" s="276">
        <v>14.9451</v>
      </c>
    </row>
    <row r="274" spans="1:13">
      <c r="A274" s="267">
        <v>264</v>
      </c>
      <c r="B274" s="276" t="s">
        <v>435</v>
      </c>
      <c r="C274" s="277">
        <v>60.1</v>
      </c>
      <c r="D274" s="278">
        <v>59.699999999999996</v>
      </c>
      <c r="E274" s="278">
        <v>58.899999999999991</v>
      </c>
      <c r="F274" s="278">
        <v>57.699999999999996</v>
      </c>
      <c r="G274" s="278">
        <v>56.899999999999991</v>
      </c>
      <c r="H274" s="278">
        <v>60.899999999999991</v>
      </c>
      <c r="I274" s="278">
        <v>61.699999999999989</v>
      </c>
      <c r="J274" s="278">
        <v>62.899999999999991</v>
      </c>
      <c r="K274" s="276">
        <v>60.5</v>
      </c>
      <c r="L274" s="276">
        <v>58.5</v>
      </c>
      <c r="M274" s="276">
        <v>8.2890200000000007</v>
      </c>
    </row>
    <row r="275" spans="1:13">
      <c r="A275" s="267">
        <v>265</v>
      </c>
      <c r="B275" s="276" t="s">
        <v>434</v>
      </c>
      <c r="C275" s="277">
        <v>107.4</v>
      </c>
      <c r="D275" s="278">
        <v>107</v>
      </c>
      <c r="E275" s="278">
        <v>104.4</v>
      </c>
      <c r="F275" s="278">
        <v>101.4</v>
      </c>
      <c r="G275" s="278">
        <v>98.800000000000011</v>
      </c>
      <c r="H275" s="278">
        <v>110</v>
      </c>
      <c r="I275" s="278">
        <v>112.6</v>
      </c>
      <c r="J275" s="278">
        <v>115.6</v>
      </c>
      <c r="K275" s="276">
        <v>109.6</v>
      </c>
      <c r="L275" s="276">
        <v>104</v>
      </c>
      <c r="M275" s="276">
        <v>14.75947</v>
      </c>
    </row>
    <row r="276" spans="1:13">
      <c r="A276" s="267">
        <v>266</v>
      </c>
      <c r="B276" s="276" t="s">
        <v>263</v>
      </c>
      <c r="C276" s="277">
        <v>59</v>
      </c>
      <c r="D276" s="278">
        <v>59.433333333333337</v>
      </c>
      <c r="E276" s="278">
        <v>58.216666666666676</v>
      </c>
      <c r="F276" s="278">
        <v>57.433333333333337</v>
      </c>
      <c r="G276" s="278">
        <v>56.216666666666676</v>
      </c>
      <c r="H276" s="278">
        <v>60.216666666666676</v>
      </c>
      <c r="I276" s="278">
        <v>61.433333333333344</v>
      </c>
      <c r="J276" s="278">
        <v>62.216666666666676</v>
      </c>
      <c r="K276" s="276">
        <v>60.65</v>
      </c>
      <c r="L276" s="276">
        <v>58.65</v>
      </c>
      <c r="M276" s="276">
        <v>12.02272</v>
      </c>
    </row>
    <row r="277" spans="1:13">
      <c r="A277" s="267">
        <v>267</v>
      </c>
      <c r="B277" s="276" t="s">
        <v>130</v>
      </c>
      <c r="C277" s="277">
        <v>333.1</v>
      </c>
      <c r="D277" s="278">
        <v>331.18333333333334</v>
      </c>
      <c r="E277" s="278">
        <v>328.16666666666669</v>
      </c>
      <c r="F277" s="278">
        <v>323.23333333333335</v>
      </c>
      <c r="G277" s="278">
        <v>320.2166666666667</v>
      </c>
      <c r="H277" s="278">
        <v>336.11666666666667</v>
      </c>
      <c r="I277" s="278">
        <v>339.13333333333333</v>
      </c>
      <c r="J277" s="278">
        <v>344.06666666666666</v>
      </c>
      <c r="K277" s="276">
        <v>334.2</v>
      </c>
      <c r="L277" s="276">
        <v>326.25</v>
      </c>
      <c r="M277" s="276">
        <v>62.971580000000003</v>
      </c>
    </row>
    <row r="278" spans="1:13">
      <c r="A278" s="267">
        <v>268</v>
      </c>
      <c r="B278" s="276" t="s">
        <v>264</v>
      </c>
      <c r="C278" s="277">
        <v>689.7</v>
      </c>
      <c r="D278" s="278">
        <v>696.91666666666663</v>
      </c>
      <c r="E278" s="278">
        <v>679.98333333333323</v>
      </c>
      <c r="F278" s="278">
        <v>670.26666666666665</v>
      </c>
      <c r="G278" s="278">
        <v>653.33333333333326</v>
      </c>
      <c r="H278" s="278">
        <v>706.63333333333321</v>
      </c>
      <c r="I278" s="278">
        <v>723.56666666666661</v>
      </c>
      <c r="J278" s="278">
        <v>733.28333333333319</v>
      </c>
      <c r="K278" s="276">
        <v>713.85</v>
      </c>
      <c r="L278" s="276">
        <v>687.2</v>
      </c>
      <c r="M278" s="276">
        <v>2.3899900000000001</v>
      </c>
    </row>
    <row r="279" spans="1:13">
      <c r="A279" s="267">
        <v>269</v>
      </c>
      <c r="B279" s="276" t="s">
        <v>131</v>
      </c>
      <c r="C279" s="277">
        <v>2335.6</v>
      </c>
      <c r="D279" s="278">
        <v>2313.6333333333332</v>
      </c>
      <c r="E279" s="278">
        <v>2285.1666666666665</v>
      </c>
      <c r="F279" s="278">
        <v>2234.7333333333331</v>
      </c>
      <c r="G279" s="278">
        <v>2206.2666666666664</v>
      </c>
      <c r="H279" s="278">
        <v>2364.0666666666666</v>
      </c>
      <c r="I279" s="278">
        <v>2392.5333333333338</v>
      </c>
      <c r="J279" s="278">
        <v>2442.9666666666667</v>
      </c>
      <c r="K279" s="276">
        <v>2342.1</v>
      </c>
      <c r="L279" s="276">
        <v>2263.1999999999998</v>
      </c>
      <c r="M279" s="276">
        <v>11.299659999999999</v>
      </c>
    </row>
    <row r="280" spans="1:13">
      <c r="A280" s="267">
        <v>270</v>
      </c>
      <c r="B280" s="276" t="s">
        <v>132</v>
      </c>
      <c r="C280" s="277">
        <v>610.29999999999995</v>
      </c>
      <c r="D280" s="278">
        <v>606.33333333333337</v>
      </c>
      <c r="E280" s="278">
        <v>590.9666666666667</v>
      </c>
      <c r="F280" s="278">
        <v>571.63333333333333</v>
      </c>
      <c r="G280" s="278">
        <v>556.26666666666665</v>
      </c>
      <c r="H280" s="278">
        <v>625.66666666666674</v>
      </c>
      <c r="I280" s="278">
        <v>641.0333333333333</v>
      </c>
      <c r="J280" s="278">
        <v>660.36666666666679</v>
      </c>
      <c r="K280" s="276">
        <v>621.70000000000005</v>
      </c>
      <c r="L280" s="276">
        <v>587</v>
      </c>
      <c r="M280" s="276">
        <v>26.782520000000002</v>
      </c>
    </row>
    <row r="281" spans="1:13">
      <c r="A281" s="267">
        <v>271</v>
      </c>
      <c r="B281" s="276" t="s">
        <v>437</v>
      </c>
      <c r="C281" s="277">
        <v>135</v>
      </c>
      <c r="D281" s="278">
        <v>135.6</v>
      </c>
      <c r="E281" s="278">
        <v>133.39999999999998</v>
      </c>
      <c r="F281" s="278">
        <v>131.79999999999998</v>
      </c>
      <c r="G281" s="278">
        <v>129.59999999999997</v>
      </c>
      <c r="H281" s="278">
        <v>137.19999999999999</v>
      </c>
      <c r="I281" s="278">
        <v>139.39999999999998</v>
      </c>
      <c r="J281" s="278">
        <v>141</v>
      </c>
      <c r="K281" s="276">
        <v>137.80000000000001</v>
      </c>
      <c r="L281" s="276">
        <v>134</v>
      </c>
      <c r="M281" s="276">
        <v>2.7420399999999998</v>
      </c>
    </row>
    <row r="282" spans="1:13">
      <c r="A282" s="267">
        <v>272</v>
      </c>
      <c r="B282" s="276" t="s">
        <v>443</v>
      </c>
      <c r="C282" s="277">
        <v>593.25</v>
      </c>
      <c r="D282" s="278">
        <v>586.4</v>
      </c>
      <c r="E282" s="278">
        <v>577.9</v>
      </c>
      <c r="F282" s="278">
        <v>562.54999999999995</v>
      </c>
      <c r="G282" s="278">
        <v>554.04999999999995</v>
      </c>
      <c r="H282" s="278">
        <v>601.75</v>
      </c>
      <c r="I282" s="278">
        <v>610.25</v>
      </c>
      <c r="J282" s="278">
        <v>625.6</v>
      </c>
      <c r="K282" s="276">
        <v>594.9</v>
      </c>
      <c r="L282" s="276">
        <v>571.04999999999995</v>
      </c>
      <c r="M282" s="276">
        <v>5.7072500000000002</v>
      </c>
    </row>
    <row r="283" spans="1:13">
      <c r="A283" s="267">
        <v>273</v>
      </c>
      <c r="B283" s="276" t="s">
        <v>444</v>
      </c>
      <c r="C283" s="277">
        <v>257.95</v>
      </c>
      <c r="D283" s="278">
        <v>258.15000000000003</v>
      </c>
      <c r="E283" s="278">
        <v>254.80000000000007</v>
      </c>
      <c r="F283" s="278">
        <v>251.65000000000003</v>
      </c>
      <c r="G283" s="278">
        <v>248.30000000000007</v>
      </c>
      <c r="H283" s="278">
        <v>261.30000000000007</v>
      </c>
      <c r="I283" s="278">
        <v>264.65000000000009</v>
      </c>
      <c r="J283" s="278">
        <v>267.80000000000007</v>
      </c>
      <c r="K283" s="276">
        <v>261.5</v>
      </c>
      <c r="L283" s="276">
        <v>255</v>
      </c>
      <c r="M283" s="276">
        <v>1.83419</v>
      </c>
    </row>
    <row r="284" spans="1:13">
      <c r="A284" s="267">
        <v>274</v>
      </c>
      <c r="B284" s="276" t="s">
        <v>445</v>
      </c>
      <c r="C284" s="277">
        <v>526.85</v>
      </c>
      <c r="D284" s="278">
        <v>522.94999999999993</v>
      </c>
      <c r="E284" s="278">
        <v>515.89999999999986</v>
      </c>
      <c r="F284" s="278">
        <v>504.94999999999993</v>
      </c>
      <c r="G284" s="278">
        <v>497.89999999999986</v>
      </c>
      <c r="H284" s="278">
        <v>533.89999999999986</v>
      </c>
      <c r="I284" s="278">
        <v>540.94999999999982</v>
      </c>
      <c r="J284" s="278">
        <v>551.89999999999986</v>
      </c>
      <c r="K284" s="276">
        <v>530</v>
      </c>
      <c r="L284" s="276">
        <v>512</v>
      </c>
      <c r="M284" s="276">
        <v>1.99478</v>
      </c>
    </row>
    <row r="285" spans="1:13">
      <c r="A285" s="267">
        <v>275</v>
      </c>
      <c r="B285" s="276" t="s">
        <v>447</v>
      </c>
      <c r="C285" s="277">
        <v>35</v>
      </c>
      <c r="D285" s="278">
        <v>34.783333333333331</v>
      </c>
      <c r="E285" s="278">
        <v>34.11666666666666</v>
      </c>
      <c r="F285" s="278">
        <v>33.233333333333327</v>
      </c>
      <c r="G285" s="278">
        <v>32.566666666666656</v>
      </c>
      <c r="H285" s="278">
        <v>35.666666666666664</v>
      </c>
      <c r="I285" s="278">
        <v>36.333333333333336</v>
      </c>
      <c r="J285" s="278">
        <v>37.216666666666669</v>
      </c>
      <c r="K285" s="276">
        <v>35.450000000000003</v>
      </c>
      <c r="L285" s="276">
        <v>33.9</v>
      </c>
      <c r="M285" s="276">
        <v>20.523230000000002</v>
      </c>
    </row>
    <row r="286" spans="1:13">
      <c r="A286" s="267">
        <v>276</v>
      </c>
      <c r="B286" s="276" t="s">
        <v>449</v>
      </c>
      <c r="C286" s="277">
        <v>336.5</v>
      </c>
      <c r="D286" s="278">
        <v>337.8</v>
      </c>
      <c r="E286" s="278">
        <v>334.70000000000005</v>
      </c>
      <c r="F286" s="278">
        <v>332.90000000000003</v>
      </c>
      <c r="G286" s="278">
        <v>329.80000000000007</v>
      </c>
      <c r="H286" s="278">
        <v>339.6</v>
      </c>
      <c r="I286" s="278">
        <v>342.70000000000005</v>
      </c>
      <c r="J286" s="278">
        <v>344.5</v>
      </c>
      <c r="K286" s="276">
        <v>340.9</v>
      </c>
      <c r="L286" s="276">
        <v>336</v>
      </c>
      <c r="M286" s="276">
        <v>1.07944</v>
      </c>
    </row>
    <row r="287" spans="1:13">
      <c r="A287" s="267">
        <v>277</v>
      </c>
      <c r="B287" s="276" t="s">
        <v>439</v>
      </c>
      <c r="C287" s="277">
        <v>334.8</v>
      </c>
      <c r="D287" s="278">
        <v>334.65</v>
      </c>
      <c r="E287" s="278">
        <v>332.79999999999995</v>
      </c>
      <c r="F287" s="278">
        <v>330.79999999999995</v>
      </c>
      <c r="G287" s="278">
        <v>328.94999999999993</v>
      </c>
      <c r="H287" s="278">
        <v>336.65</v>
      </c>
      <c r="I287" s="278">
        <v>338.5</v>
      </c>
      <c r="J287" s="278">
        <v>340.5</v>
      </c>
      <c r="K287" s="276">
        <v>336.5</v>
      </c>
      <c r="L287" s="276">
        <v>332.65</v>
      </c>
      <c r="M287" s="276">
        <v>1.14588</v>
      </c>
    </row>
    <row r="288" spans="1:13">
      <c r="A288" s="267">
        <v>278</v>
      </c>
      <c r="B288" s="276" t="s">
        <v>440</v>
      </c>
      <c r="C288" s="277">
        <v>253.85</v>
      </c>
      <c r="D288" s="278">
        <v>254.11666666666667</v>
      </c>
      <c r="E288" s="278">
        <v>249.23333333333335</v>
      </c>
      <c r="F288" s="278">
        <v>244.61666666666667</v>
      </c>
      <c r="G288" s="278">
        <v>239.73333333333335</v>
      </c>
      <c r="H288" s="278">
        <v>258.73333333333335</v>
      </c>
      <c r="I288" s="278">
        <v>263.61666666666667</v>
      </c>
      <c r="J288" s="278">
        <v>268.23333333333335</v>
      </c>
      <c r="K288" s="276">
        <v>259</v>
      </c>
      <c r="L288" s="276">
        <v>249.5</v>
      </c>
      <c r="M288" s="276">
        <v>0.69562000000000002</v>
      </c>
    </row>
    <row r="289" spans="1:13">
      <c r="A289" s="267">
        <v>279</v>
      </c>
      <c r="B289" s="276" t="s">
        <v>451</v>
      </c>
      <c r="C289" s="277">
        <v>167.65</v>
      </c>
      <c r="D289" s="278">
        <v>167.81666666666669</v>
      </c>
      <c r="E289" s="278">
        <v>165.93333333333339</v>
      </c>
      <c r="F289" s="278">
        <v>164.2166666666667</v>
      </c>
      <c r="G289" s="278">
        <v>162.3333333333334</v>
      </c>
      <c r="H289" s="278">
        <v>169.53333333333339</v>
      </c>
      <c r="I289" s="278">
        <v>171.41666666666666</v>
      </c>
      <c r="J289" s="278">
        <v>173.13333333333338</v>
      </c>
      <c r="K289" s="276">
        <v>169.7</v>
      </c>
      <c r="L289" s="276">
        <v>166.1</v>
      </c>
      <c r="M289" s="276">
        <v>0.46645999999999999</v>
      </c>
    </row>
    <row r="290" spans="1:13">
      <c r="A290" s="267">
        <v>280</v>
      </c>
      <c r="B290" s="276" t="s">
        <v>133</v>
      </c>
      <c r="C290" s="277">
        <v>1728.15</v>
      </c>
      <c r="D290" s="278">
        <v>1726.75</v>
      </c>
      <c r="E290" s="278">
        <v>1701.7</v>
      </c>
      <c r="F290" s="278">
        <v>1675.25</v>
      </c>
      <c r="G290" s="278">
        <v>1650.2</v>
      </c>
      <c r="H290" s="278">
        <v>1753.2</v>
      </c>
      <c r="I290" s="278">
        <v>1778.2500000000002</v>
      </c>
      <c r="J290" s="278">
        <v>1804.7</v>
      </c>
      <c r="K290" s="276">
        <v>1751.8</v>
      </c>
      <c r="L290" s="276">
        <v>1700.3</v>
      </c>
      <c r="M290" s="276">
        <v>52.102110000000003</v>
      </c>
    </row>
    <row r="291" spans="1:13">
      <c r="A291" s="267">
        <v>281</v>
      </c>
      <c r="B291" s="276" t="s">
        <v>441</v>
      </c>
      <c r="C291" s="277">
        <v>97</v>
      </c>
      <c r="D291" s="278">
        <v>97.033333333333346</v>
      </c>
      <c r="E291" s="278">
        <v>96.066666666666691</v>
      </c>
      <c r="F291" s="278">
        <v>95.13333333333334</v>
      </c>
      <c r="G291" s="278">
        <v>94.166666666666686</v>
      </c>
      <c r="H291" s="278">
        <v>97.966666666666697</v>
      </c>
      <c r="I291" s="278">
        <v>98.933333333333366</v>
      </c>
      <c r="J291" s="278">
        <v>99.866666666666703</v>
      </c>
      <c r="K291" s="276">
        <v>98</v>
      </c>
      <c r="L291" s="276">
        <v>96.1</v>
      </c>
      <c r="M291" s="276">
        <v>2.3991899999999999</v>
      </c>
    </row>
    <row r="292" spans="1:13">
      <c r="A292" s="267">
        <v>282</v>
      </c>
      <c r="B292" s="276" t="s">
        <v>438</v>
      </c>
      <c r="C292" s="277">
        <v>780.1</v>
      </c>
      <c r="D292" s="278">
        <v>781</v>
      </c>
      <c r="E292" s="278">
        <v>774</v>
      </c>
      <c r="F292" s="278">
        <v>767.9</v>
      </c>
      <c r="G292" s="278">
        <v>760.9</v>
      </c>
      <c r="H292" s="278">
        <v>787.1</v>
      </c>
      <c r="I292" s="278">
        <v>794.1</v>
      </c>
      <c r="J292" s="278">
        <v>800.2</v>
      </c>
      <c r="K292" s="276">
        <v>788</v>
      </c>
      <c r="L292" s="276">
        <v>774.9</v>
      </c>
      <c r="M292" s="276">
        <v>1.0630299999999999</v>
      </c>
    </row>
    <row r="293" spans="1:13">
      <c r="A293" s="267">
        <v>283</v>
      </c>
      <c r="B293" s="276" t="s">
        <v>442</v>
      </c>
      <c r="C293" s="277">
        <v>255.4</v>
      </c>
      <c r="D293" s="278">
        <v>255.19999999999996</v>
      </c>
      <c r="E293" s="278">
        <v>238.49999999999994</v>
      </c>
      <c r="F293" s="278">
        <v>221.6</v>
      </c>
      <c r="G293" s="278">
        <v>204.89999999999998</v>
      </c>
      <c r="H293" s="278">
        <v>272.09999999999991</v>
      </c>
      <c r="I293" s="278">
        <v>288.7999999999999</v>
      </c>
      <c r="J293" s="278">
        <v>305.69999999999987</v>
      </c>
      <c r="K293" s="276">
        <v>271.89999999999998</v>
      </c>
      <c r="L293" s="276">
        <v>238.3</v>
      </c>
      <c r="M293" s="276">
        <v>4.3423499999999997</v>
      </c>
    </row>
    <row r="294" spans="1:13">
      <c r="A294" s="267">
        <v>284</v>
      </c>
      <c r="B294" s="276" t="s">
        <v>1830</v>
      </c>
      <c r="C294" s="277">
        <v>505.15</v>
      </c>
      <c r="D294" s="278">
        <v>508.16666666666669</v>
      </c>
      <c r="E294" s="278">
        <v>499.93333333333339</v>
      </c>
      <c r="F294" s="278">
        <v>494.7166666666667</v>
      </c>
      <c r="G294" s="278">
        <v>486.48333333333341</v>
      </c>
      <c r="H294" s="278">
        <v>513.38333333333344</v>
      </c>
      <c r="I294" s="278">
        <v>521.61666666666656</v>
      </c>
      <c r="J294" s="278">
        <v>526.83333333333337</v>
      </c>
      <c r="K294" s="276">
        <v>516.4</v>
      </c>
      <c r="L294" s="276">
        <v>502.95</v>
      </c>
      <c r="M294" s="276">
        <v>0.47486</v>
      </c>
    </row>
    <row r="295" spans="1:13">
      <c r="A295" s="267">
        <v>285</v>
      </c>
      <c r="B295" s="276" t="s">
        <v>448</v>
      </c>
      <c r="C295" s="277">
        <v>529.20000000000005</v>
      </c>
      <c r="D295" s="278">
        <v>529.13333333333333</v>
      </c>
      <c r="E295" s="278">
        <v>518.81666666666661</v>
      </c>
      <c r="F295" s="278">
        <v>508.43333333333328</v>
      </c>
      <c r="G295" s="278">
        <v>498.11666666666656</v>
      </c>
      <c r="H295" s="278">
        <v>539.51666666666665</v>
      </c>
      <c r="I295" s="278">
        <v>549.83333333333348</v>
      </c>
      <c r="J295" s="278">
        <v>560.2166666666667</v>
      </c>
      <c r="K295" s="276">
        <v>539.45000000000005</v>
      </c>
      <c r="L295" s="276">
        <v>518.75</v>
      </c>
      <c r="M295" s="276">
        <v>3.2525300000000001</v>
      </c>
    </row>
    <row r="296" spans="1:13">
      <c r="A296" s="267">
        <v>286</v>
      </c>
      <c r="B296" s="276" t="s">
        <v>446</v>
      </c>
      <c r="C296" s="277">
        <v>44.2</v>
      </c>
      <c r="D296" s="278">
        <v>43.9</v>
      </c>
      <c r="E296" s="278">
        <v>43.4</v>
      </c>
      <c r="F296" s="278">
        <v>42.6</v>
      </c>
      <c r="G296" s="278">
        <v>42.1</v>
      </c>
      <c r="H296" s="278">
        <v>44.699999999999996</v>
      </c>
      <c r="I296" s="278">
        <v>45.199999999999996</v>
      </c>
      <c r="J296" s="278">
        <v>45.999999999999993</v>
      </c>
      <c r="K296" s="276">
        <v>44.4</v>
      </c>
      <c r="L296" s="276">
        <v>43.1</v>
      </c>
      <c r="M296" s="276">
        <v>28.226939999999999</v>
      </c>
    </row>
    <row r="297" spans="1:13">
      <c r="A297" s="267">
        <v>287</v>
      </c>
      <c r="B297" s="276" t="s">
        <v>134</v>
      </c>
      <c r="C297" s="277">
        <v>67.45</v>
      </c>
      <c r="D297" s="278">
        <v>67.716666666666669</v>
      </c>
      <c r="E297" s="278">
        <v>66.583333333333343</v>
      </c>
      <c r="F297" s="278">
        <v>65.716666666666669</v>
      </c>
      <c r="G297" s="278">
        <v>64.583333333333343</v>
      </c>
      <c r="H297" s="278">
        <v>68.583333333333343</v>
      </c>
      <c r="I297" s="278">
        <v>69.716666666666669</v>
      </c>
      <c r="J297" s="278">
        <v>70.583333333333343</v>
      </c>
      <c r="K297" s="276">
        <v>68.849999999999994</v>
      </c>
      <c r="L297" s="276">
        <v>66.849999999999994</v>
      </c>
      <c r="M297" s="276">
        <v>114.26562</v>
      </c>
    </row>
    <row r="298" spans="1:13">
      <c r="A298" s="267">
        <v>288</v>
      </c>
      <c r="B298" s="276" t="s">
        <v>358</v>
      </c>
      <c r="C298" s="277">
        <v>2273.75</v>
      </c>
      <c r="D298" s="278">
        <v>2281.1166666666668</v>
      </c>
      <c r="E298" s="278">
        <v>2243.6333333333337</v>
      </c>
      <c r="F298" s="278">
        <v>2213.5166666666669</v>
      </c>
      <c r="G298" s="278">
        <v>2176.0333333333338</v>
      </c>
      <c r="H298" s="278">
        <v>2311.2333333333336</v>
      </c>
      <c r="I298" s="278">
        <v>2348.7166666666672</v>
      </c>
      <c r="J298" s="278">
        <v>2378.8333333333335</v>
      </c>
      <c r="K298" s="276">
        <v>2318.6</v>
      </c>
      <c r="L298" s="276">
        <v>2251</v>
      </c>
      <c r="M298" s="276">
        <v>1.62622</v>
      </c>
    </row>
    <row r="299" spans="1:13">
      <c r="A299" s="267">
        <v>289</v>
      </c>
      <c r="B299" s="276" t="s">
        <v>1841</v>
      </c>
      <c r="C299" s="277">
        <v>211.5</v>
      </c>
      <c r="D299" s="278">
        <v>212</v>
      </c>
      <c r="E299" s="278">
        <v>210</v>
      </c>
      <c r="F299" s="278">
        <v>208.5</v>
      </c>
      <c r="G299" s="278">
        <v>206.5</v>
      </c>
      <c r="H299" s="278">
        <v>213.5</v>
      </c>
      <c r="I299" s="278">
        <v>215.5</v>
      </c>
      <c r="J299" s="278">
        <v>217</v>
      </c>
      <c r="K299" s="276">
        <v>214</v>
      </c>
      <c r="L299" s="276">
        <v>210.5</v>
      </c>
      <c r="M299" s="276">
        <v>0.46066000000000001</v>
      </c>
    </row>
    <row r="300" spans="1:13">
      <c r="A300" s="267">
        <v>290</v>
      </c>
      <c r="B300" s="276" t="s">
        <v>454</v>
      </c>
      <c r="C300" s="277">
        <v>264.2</v>
      </c>
      <c r="D300" s="278">
        <v>269.5</v>
      </c>
      <c r="E300" s="278">
        <v>255.05</v>
      </c>
      <c r="F300" s="278">
        <v>245.90000000000003</v>
      </c>
      <c r="G300" s="278">
        <v>231.45000000000005</v>
      </c>
      <c r="H300" s="278">
        <v>278.64999999999998</v>
      </c>
      <c r="I300" s="278">
        <v>293.10000000000002</v>
      </c>
      <c r="J300" s="278">
        <v>302.24999999999994</v>
      </c>
      <c r="K300" s="276">
        <v>283.95</v>
      </c>
      <c r="L300" s="276">
        <v>260.35000000000002</v>
      </c>
      <c r="M300" s="276">
        <v>91.387029999999996</v>
      </c>
    </row>
    <row r="301" spans="1:13">
      <c r="A301" s="267">
        <v>291</v>
      </c>
      <c r="B301" s="276" t="s">
        <v>452</v>
      </c>
      <c r="C301" s="277">
        <v>4031.75</v>
      </c>
      <c r="D301" s="278">
        <v>4056.5833333333335</v>
      </c>
      <c r="E301" s="278">
        <v>3975.166666666667</v>
      </c>
      <c r="F301" s="278">
        <v>3918.5833333333335</v>
      </c>
      <c r="G301" s="278">
        <v>3837.166666666667</v>
      </c>
      <c r="H301" s="278">
        <v>4113.166666666667</v>
      </c>
      <c r="I301" s="278">
        <v>4194.5833333333339</v>
      </c>
      <c r="J301" s="278">
        <v>4251.166666666667</v>
      </c>
      <c r="K301" s="276">
        <v>4138</v>
      </c>
      <c r="L301" s="276">
        <v>4000</v>
      </c>
      <c r="M301" s="276">
        <v>6.6350000000000006E-2</v>
      </c>
    </row>
    <row r="302" spans="1:13">
      <c r="A302" s="267">
        <v>292</v>
      </c>
      <c r="B302" s="276" t="s">
        <v>455</v>
      </c>
      <c r="C302" s="277">
        <v>28.1</v>
      </c>
      <c r="D302" s="278">
        <v>28.016666666666666</v>
      </c>
      <c r="E302" s="278">
        <v>27.333333333333332</v>
      </c>
      <c r="F302" s="278">
        <v>26.566666666666666</v>
      </c>
      <c r="G302" s="278">
        <v>25.883333333333333</v>
      </c>
      <c r="H302" s="278">
        <v>28.783333333333331</v>
      </c>
      <c r="I302" s="278">
        <v>29.466666666666669</v>
      </c>
      <c r="J302" s="278">
        <v>30.233333333333331</v>
      </c>
      <c r="K302" s="276">
        <v>28.7</v>
      </c>
      <c r="L302" s="276">
        <v>27.25</v>
      </c>
      <c r="M302" s="276">
        <v>7.80124</v>
      </c>
    </row>
    <row r="303" spans="1:13">
      <c r="A303" s="267">
        <v>293</v>
      </c>
      <c r="B303" s="276" t="s">
        <v>135</v>
      </c>
      <c r="C303" s="277">
        <v>304.3</v>
      </c>
      <c r="D303" s="278">
        <v>303.33333333333331</v>
      </c>
      <c r="E303" s="278">
        <v>300.16666666666663</v>
      </c>
      <c r="F303" s="278">
        <v>296.0333333333333</v>
      </c>
      <c r="G303" s="278">
        <v>292.86666666666662</v>
      </c>
      <c r="H303" s="278">
        <v>307.46666666666664</v>
      </c>
      <c r="I303" s="278">
        <v>310.63333333333327</v>
      </c>
      <c r="J303" s="278">
        <v>314.76666666666665</v>
      </c>
      <c r="K303" s="276">
        <v>306.5</v>
      </c>
      <c r="L303" s="276">
        <v>299.2</v>
      </c>
      <c r="M303" s="276">
        <v>31.27656</v>
      </c>
    </row>
    <row r="304" spans="1:13">
      <c r="A304" s="267">
        <v>294</v>
      </c>
      <c r="B304" s="276" t="s">
        <v>456</v>
      </c>
      <c r="C304" s="277">
        <v>896.8</v>
      </c>
      <c r="D304" s="278">
        <v>898.26666666666677</v>
      </c>
      <c r="E304" s="278">
        <v>878.53333333333353</v>
      </c>
      <c r="F304" s="278">
        <v>860.26666666666677</v>
      </c>
      <c r="G304" s="278">
        <v>840.53333333333353</v>
      </c>
      <c r="H304" s="278">
        <v>916.53333333333353</v>
      </c>
      <c r="I304" s="278">
        <v>936.26666666666688</v>
      </c>
      <c r="J304" s="278">
        <v>954.53333333333353</v>
      </c>
      <c r="K304" s="276">
        <v>918</v>
      </c>
      <c r="L304" s="276">
        <v>880</v>
      </c>
      <c r="M304" s="276">
        <v>1.7297800000000001</v>
      </c>
    </row>
    <row r="305" spans="1:13">
      <c r="A305" s="267">
        <v>295</v>
      </c>
      <c r="B305" s="276" t="s">
        <v>136</v>
      </c>
      <c r="C305" s="277">
        <v>965.85</v>
      </c>
      <c r="D305" s="278">
        <v>967.61666666666667</v>
      </c>
      <c r="E305" s="278">
        <v>960.63333333333333</v>
      </c>
      <c r="F305" s="278">
        <v>955.41666666666663</v>
      </c>
      <c r="G305" s="278">
        <v>948.43333333333328</v>
      </c>
      <c r="H305" s="278">
        <v>972.83333333333337</v>
      </c>
      <c r="I305" s="278">
        <v>979.81666666666672</v>
      </c>
      <c r="J305" s="278">
        <v>985.03333333333342</v>
      </c>
      <c r="K305" s="276">
        <v>974.6</v>
      </c>
      <c r="L305" s="276">
        <v>962.4</v>
      </c>
      <c r="M305" s="276">
        <v>30.40456</v>
      </c>
    </row>
    <row r="306" spans="1:13">
      <c r="A306" s="267">
        <v>296</v>
      </c>
      <c r="B306" s="276" t="s">
        <v>266</v>
      </c>
      <c r="C306" s="277">
        <v>3279.55</v>
      </c>
      <c r="D306" s="278">
        <v>3256.5166666666664</v>
      </c>
      <c r="E306" s="278">
        <v>3223.0333333333328</v>
      </c>
      <c r="F306" s="278">
        <v>3166.5166666666664</v>
      </c>
      <c r="G306" s="278">
        <v>3133.0333333333328</v>
      </c>
      <c r="H306" s="278">
        <v>3313.0333333333328</v>
      </c>
      <c r="I306" s="278">
        <v>3346.5166666666664</v>
      </c>
      <c r="J306" s="278">
        <v>3403.0333333333328</v>
      </c>
      <c r="K306" s="276">
        <v>3290</v>
      </c>
      <c r="L306" s="276">
        <v>3200</v>
      </c>
      <c r="M306" s="276">
        <v>3.1338499999999998</v>
      </c>
    </row>
    <row r="307" spans="1:13">
      <c r="A307" s="267">
        <v>297</v>
      </c>
      <c r="B307" s="276" t="s">
        <v>265</v>
      </c>
      <c r="C307" s="277">
        <v>1720.2</v>
      </c>
      <c r="D307" s="278">
        <v>1709.8833333333332</v>
      </c>
      <c r="E307" s="278">
        <v>1691.4666666666665</v>
      </c>
      <c r="F307" s="278">
        <v>1662.7333333333333</v>
      </c>
      <c r="G307" s="278">
        <v>1644.3166666666666</v>
      </c>
      <c r="H307" s="278">
        <v>1738.6166666666663</v>
      </c>
      <c r="I307" s="278">
        <v>1757.0333333333333</v>
      </c>
      <c r="J307" s="278">
        <v>1785.7666666666662</v>
      </c>
      <c r="K307" s="276">
        <v>1728.3</v>
      </c>
      <c r="L307" s="276">
        <v>1681.15</v>
      </c>
      <c r="M307" s="276">
        <v>0.94225000000000003</v>
      </c>
    </row>
    <row r="308" spans="1:13">
      <c r="A308" s="267">
        <v>298</v>
      </c>
      <c r="B308" s="276" t="s">
        <v>137</v>
      </c>
      <c r="C308" s="277">
        <v>917.95</v>
      </c>
      <c r="D308" s="278">
        <v>916.86666666666679</v>
      </c>
      <c r="E308" s="278">
        <v>906.78333333333353</v>
      </c>
      <c r="F308" s="278">
        <v>895.61666666666679</v>
      </c>
      <c r="G308" s="278">
        <v>885.53333333333353</v>
      </c>
      <c r="H308" s="278">
        <v>928.03333333333353</v>
      </c>
      <c r="I308" s="278">
        <v>938.11666666666679</v>
      </c>
      <c r="J308" s="278">
        <v>949.28333333333353</v>
      </c>
      <c r="K308" s="276">
        <v>926.95</v>
      </c>
      <c r="L308" s="276">
        <v>905.7</v>
      </c>
      <c r="M308" s="276">
        <v>42.695839999999997</v>
      </c>
    </row>
    <row r="309" spans="1:13">
      <c r="A309" s="267">
        <v>299</v>
      </c>
      <c r="B309" s="276" t="s">
        <v>457</v>
      </c>
      <c r="C309" s="277">
        <v>1430.6</v>
      </c>
      <c r="D309" s="278">
        <v>1427.8666666666668</v>
      </c>
      <c r="E309" s="278">
        <v>1406.7333333333336</v>
      </c>
      <c r="F309" s="278">
        <v>1382.8666666666668</v>
      </c>
      <c r="G309" s="278">
        <v>1361.7333333333336</v>
      </c>
      <c r="H309" s="278">
        <v>1451.7333333333336</v>
      </c>
      <c r="I309" s="278">
        <v>1472.8666666666668</v>
      </c>
      <c r="J309" s="278">
        <v>1496.7333333333336</v>
      </c>
      <c r="K309" s="276">
        <v>1449</v>
      </c>
      <c r="L309" s="276">
        <v>1404</v>
      </c>
      <c r="M309" s="276">
        <v>1.04396</v>
      </c>
    </row>
    <row r="310" spans="1:13">
      <c r="A310" s="267">
        <v>300</v>
      </c>
      <c r="B310" s="276" t="s">
        <v>138</v>
      </c>
      <c r="C310" s="277">
        <v>616.35</v>
      </c>
      <c r="D310" s="278">
        <v>616.18333333333328</v>
      </c>
      <c r="E310" s="278">
        <v>610.36666666666656</v>
      </c>
      <c r="F310" s="278">
        <v>604.38333333333333</v>
      </c>
      <c r="G310" s="278">
        <v>598.56666666666661</v>
      </c>
      <c r="H310" s="278">
        <v>622.16666666666652</v>
      </c>
      <c r="I310" s="278">
        <v>627.98333333333335</v>
      </c>
      <c r="J310" s="278">
        <v>633.96666666666647</v>
      </c>
      <c r="K310" s="276">
        <v>622</v>
      </c>
      <c r="L310" s="276">
        <v>610.20000000000005</v>
      </c>
      <c r="M310" s="276">
        <v>38.198079999999997</v>
      </c>
    </row>
    <row r="311" spans="1:13">
      <c r="A311" s="267">
        <v>301</v>
      </c>
      <c r="B311" s="276" t="s">
        <v>139</v>
      </c>
      <c r="C311" s="277">
        <v>135.55000000000001</v>
      </c>
      <c r="D311" s="278">
        <v>134.43333333333334</v>
      </c>
      <c r="E311" s="278">
        <v>132.41666666666669</v>
      </c>
      <c r="F311" s="278">
        <v>129.28333333333336</v>
      </c>
      <c r="G311" s="278">
        <v>127.26666666666671</v>
      </c>
      <c r="H311" s="278">
        <v>137.56666666666666</v>
      </c>
      <c r="I311" s="278">
        <v>139.58333333333331</v>
      </c>
      <c r="J311" s="278">
        <v>142.71666666666664</v>
      </c>
      <c r="K311" s="276">
        <v>136.44999999999999</v>
      </c>
      <c r="L311" s="276">
        <v>131.30000000000001</v>
      </c>
      <c r="M311" s="276">
        <v>144.40364</v>
      </c>
    </row>
    <row r="312" spans="1:13">
      <c r="A312" s="267">
        <v>302</v>
      </c>
      <c r="B312" s="276" t="s">
        <v>319</v>
      </c>
      <c r="C312" s="277">
        <v>11.15</v>
      </c>
      <c r="D312" s="278">
        <v>11.183333333333335</v>
      </c>
      <c r="E312" s="278">
        <v>11.06666666666667</v>
      </c>
      <c r="F312" s="278">
        <v>10.983333333333334</v>
      </c>
      <c r="G312" s="278">
        <v>10.866666666666669</v>
      </c>
      <c r="H312" s="278">
        <v>11.266666666666671</v>
      </c>
      <c r="I312" s="278">
        <v>11.383333333333335</v>
      </c>
      <c r="J312" s="278">
        <v>11.466666666666672</v>
      </c>
      <c r="K312" s="276">
        <v>11.3</v>
      </c>
      <c r="L312" s="276">
        <v>11.1</v>
      </c>
      <c r="M312" s="276">
        <v>8.7337299999999995</v>
      </c>
    </row>
    <row r="313" spans="1:13">
      <c r="A313" s="267">
        <v>303</v>
      </c>
      <c r="B313" s="276" t="s">
        <v>464</v>
      </c>
      <c r="C313" s="277">
        <v>138.69999999999999</v>
      </c>
      <c r="D313" s="278">
        <v>136.18333333333331</v>
      </c>
      <c r="E313" s="278">
        <v>129.91666666666663</v>
      </c>
      <c r="F313" s="278">
        <v>121.13333333333333</v>
      </c>
      <c r="G313" s="278">
        <v>114.86666666666665</v>
      </c>
      <c r="H313" s="278">
        <v>144.96666666666661</v>
      </c>
      <c r="I313" s="278">
        <v>151.23333333333332</v>
      </c>
      <c r="J313" s="278">
        <v>160.01666666666659</v>
      </c>
      <c r="K313" s="276">
        <v>142.44999999999999</v>
      </c>
      <c r="L313" s="276">
        <v>127.4</v>
      </c>
      <c r="M313" s="276">
        <v>0.96140000000000003</v>
      </c>
    </row>
    <row r="314" spans="1:13">
      <c r="A314" s="267">
        <v>304</v>
      </c>
      <c r="B314" s="276" t="s">
        <v>466</v>
      </c>
      <c r="C314" s="277">
        <v>385.75</v>
      </c>
      <c r="D314" s="278">
        <v>384.83333333333331</v>
      </c>
      <c r="E314" s="278">
        <v>380.66666666666663</v>
      </c>
      <c r="F314" s="278">
        <v>375.58333333333331</v>
      </c>
      <c r="G314" s="278">
        <v>371.41666666666663</v>
      </c>
      <c r="H314" s="278">
        <v>389.91666666666663</v>
      </c>
      <c r="I314" s="278">
        <v>394.08333333333326</v>
      </c>
      <c r="J314" s="278">
        <v>399.16666666666663</v>
      </c>
      <c r="K314" s="276">
        <v>389</v>
      </c>
      <c r="L314" s="276">
        <v>379.75</v>
      </c>
      <c r="M314" s="276">
        <v>0.36434</v>
      </c>
    </row>
    <row r="315" spans="1:13">
      <c r="A315" s="267">
        <v>305</v>
      </c>
      <c r="B315" s="276" t="s">
        <v>462</v>
      </c>
      <c r="C315" s="277">
        <v>3072.8</v>
      </c>
      <c r="D315" s="278">
        <v>3065.0499999999997</v>
      </c>
      <c r="E315" s="278">
        <v>3020.0999999999995</v>
      </c>
      <c r="F315" s="278">
        <v>2967.3999999999996</v>
      </c>
      <c r="G315" s="278">
        <v>2922.4499999999994</v>
      </c>
      <c r="H315" s="278">
        <v>3117.7499999999995</v>
      </c>
      <c r="I315" s="278">
        <v>3162.6999999999994</v>
      </c>
      <c r="J315" s="278">
        <v>3215.3999999999996</v>
      </c>
      <c r="K315" s="276">
        <v>3110</v>
      </c>
      <c r="L315" s="276">
        <v>3012.35</v>
      </c>
      <c r="M315" s="276">
        <v>9.0590000000000004E-2</v>
      </c>
    </row>
    <row r="316" spans="1:13">
      <c r="A316" s="267">
        <v>306</v>
      </c>
      <c r="B316" s="276" t="s">
        <v>463</v>
      </c>
      <c r="C316" s="277">
        <v>237.5</v>
      </c>
      <c r="D316" s="278">
        <v>240.20000000000002</v>
      </c>
      <c r="E316" s="278">
        <v>232.40000000000003</v>
      </c>
      <c r="F316" s="278">
        <v>227.3</v>
      </c>
      <c r="G316" s="278">
        <v>219.50000000000003</v>
      </c>
      <c r="H316" s="278">
        <v>245.30000000000004</v>
      </c>
      <c r="I316" s="278">
        <v>253.10000000000005</v>
      </c>
      <c r="J316" s="278">
        <v>258.20000000000005</v>
      </c>
      <c r="K316" s="276">
        <v>248</v>
      </c>
      <c r="L316" s="276">
        <v>235.1</v>
      </c>
      <c r="M316" s="276">
        <v>1.1545399999999999</v>
      </c>
    </row>
    <row r="317" spans="1:13">
      <c r="A317" s="267">
        <v>307</v>
      </c>
      <c r="B317" s="276" t="s">
        <v>140</v>
      </c>
      <c r="C317" s="277">
        <v>159.80000000000001</v>
      </c>
      <c r="D317" s="278">
        <v>160.83333333333334</v>
      </c>
      <c r="E317" s="278">
        <v>157.11666666666667</v>
      </c>
      <c r="F317" s="278">
        <v>154.43333333333334</v>
      </c>
      <c r="G317" s="278">
        <v>150.71666666666667</v>
      </c>
      <c r="H317" s="278">
        <v>163.51666666666668</v>
      </c>
      <c r="I317" s="278">
        <v>167.23333333333332</v>
      </c>
      <c r="J317" s="278">
        <v>169.91666666666669</v>
      </c>
      <c r="K317" s="276">
        <v>164.55</v>
      </c>
      <c r="L317" s="276">
        <v>158.15</v>
      </c>
      <c r="M317" s="276">
        <v>83.087260000000001</v>
      </c>
    </row>
    <row r="318" spans="1:13">
      <c r="A318" s="267">
        <v>308</v>
      </c>
      <c r="B318" s="276" t="s">
        <v>141</v>
      </c>
      <c r="C318" s="277">
        <v>380.45</v>
      </c>
      <c r="D318" s="278">
        <v>382.5</v>
      </c>
      <c r="E318" s="278">
        <v>375.25</v>
      </c>
      <c r="F318" s="278">
        <v>370.05</v>
      </c>
      <c r="G318" s="278">
        <v>362.8</v>
      </c>
      <c r="H318" s="278">
        <v>387.7</v>
      </c>
      <c r="I318" s="278">
        <v>394.95</v>
      </c>
      <c r="J318" s="278">
        <v>400.15</v>
      </c>
      <c r="K318" s="276">
        <v>389.75</v>
      </c>
      <c r="L318" s="276">
        <v>377.3</v>
      </c>
      <c r="M318" s="276">
        <v>40.083660000000002</v>
      </c>
    </row>
    <row r="319" spans="1:13">
      <c r="A319" s="267">
        <v>309</v>
      </c>
      <c r="B319" s="276" t="s">
        <v>142</v>
      </c>
      <c r="C319" s="277">
        <v>6872.15</v>
      </c>
      <c r="D319" s="278">
        <v>6906.583333333333</v>
      </c>
      <c r="E319" s="278">
        <v>6780.5666666666657</v>
      </c>
      <c r="F319" s="278">
        <v>6688.9833333333327</v>
      </c>
      <c r="G319" s="278">
        <v>6562.9666666666653</v>
      </c>
      <c r="H319" s="278">
        <v>6998.1666666666661</v>
      </c>
      <c r="I319" s="278">
        <v>7124.1833333333343</v>
      </c>
      <c r="J319" s="278">
        <v>7215.7666666666664</v>
      </c>
      <c r="K319" s="276">
        <v>7032.6</v>
      </c>
      <c r="L319" s="276">
        <v>6815</v>
      </c>
      <c r="M319" s="276">
        <v>14.795400000000001</v>
      </c>
    </row>
    <row r="320" spans="1:13">
      <c r="A320" s="267">
        <v>310</v>
      </c>
      <c r="B320" s="276" t="s">
        <v>458</v>
      </c>
      <c r="C320" s="277">
        <v>825.7</v>
      </c>
      <c r="D320" s="278">
        <v>834.23333333333323</v>
      </c>
      <c r="E320" s="278">
        <v>803.71666666666647</v>
      </c>
      <c r="F320" s="278">
        <v>781.73333333333323</v>
      </c>
      <c r="G320" s="278">
        <v>751.21666666666647</v>
      </c>
      <c r="H320" s="278">
        <v>856.21666666666647</v>
      </c>
      <c r="I320" s="278">
        <v>886.73333333333312</v>
      </c>
      <c r="J320" s="278">
        <v>908.71666666666647</v>
      </c>
      <c r="K320" s="276">
        <v>864.75</v>
      </c>
      <c r="L320" s="276">
        <v>812.25</v>
      </c>
      <c r="M320" s="276">
        <v>0.39302999999999999</v>
      </c>
    </row>
    <row r="321" spans="1:13">
      <c r="A321" s="267">
        <v>311</v>
      </c>
      <c r="B321" s="276" t="s">
        <v>143</v>
      </c>
      <c r="C321" s="277">
        <v>555.79999999999995</v>
      </c>
      <c r="D321" s="278">
        <v>554.66666666666663</v>
      </c>
      <c r="E321" s="278">
        <v>545.98333333333323</v>
      </c>
      <c r="F321" s="278">
        <v>536.16666666666663</v>
      </c>
      <c r="G321" s="278">
        <v>527.48333333333323</v>
      </c>
      <c r="H321" s="278">
        <v>564.48333333333323</v>
      </c>
      <c r="I321" s="278">
        <v>573.16666666666663</v>
      </c>
      <c r="J321" s="278">
        <v>582.98333333333323</v>
      </c>
      <c r="K321" s="276">
        <v>563.35</v>
      </c>
      <c r="L321" s="276">
        <v>544.85</v>
      </c>
      <c r="M321" s="276">
        <v>33.117150000000002</v>
      </c>
    </row>
    <row r="322" spans="1:13">
      <c r="A322" s="267">
        <v>312</v>
      </c>
      <c r="B322" s="276" t="s">
        <v>472</v>
      </c>
      <c r="C322" s="277">
        <v>1703.7</v>
      </c>
      <c r="D322" s="278">
        <v>1715.3999999999999</v>
      </c>
      <c r="E322" s="278">
        <v>1683.7999999999997</v>
      </c>
      <c r="F322" s="278">
        <v>1663.8999999999999</v>
      </c>
      <c r="G322" s="278">
        <v>1632.2999999999997</v>
      </c>
      <c r="H322" s="278">
        <v>1735.2999999999997</v>
      </c>
      <c r="I322" s="278">
        <v>1766.8999999999996</v>
      </c>
      <c r="J322" s="278">
        <v>1786.7999999999997</v>
      </c>
      <c r="K322" s="276">
        <v>1747</v>
      </c>
      <c r="L322" s="276">
        <v>1695.5</v>
      </c>
      <c r="M322" s="276">
        <v>1.16974</v>
      </c>
    </row>
    <row r="323" spans="1:13">
      <c r="A323" s="267">
        <v>313</v>
      </c>
      <c r="B323" s="276" t="s">
        <v>468</v>
      </c>
      <c r="C323" s="277">
        <v>1968.6</v>
      </c>
      <c r="D323" s="278">
        <v>1975.5833333333333</v>
      </c>
      <c r="E323" s="278">
        <v>1942.1166666666666</v>
      </c>
      <c r="F323" s="278">
        <v>1915.6333333333332</v>
      </c>
      <c r="G323" s="278">
        <v>1882.1666666666665</v>
      </c>
      <c r="H323" s="278">
        <v>2002.0666666666666</v>
      </c>
      <c r="I323" s="278">
        <v>2035.5333333333333</v>
      </c>
      <c r="J323" s="278">
        <v>2062.0166666666664</v>
      </c>
      <c r="K323" s="276">
        <v>2009.05</v>
      </c>
      <c r="L323" s="276">
        <v>1949.1</v>
      </c>
      <c r="M323" s="276">
        <v>0.48837000000000003</v>
      </c>
    </row>
    <row r="324" spans="1:13">
      <c r="A324" s="267">
        <v>314</v>
      </c>
      <c r="B324" s="276" t="s">
        <v>144</v>
      </c>
      <c r="C324" s="277">
        <v>619.20000000000005</v>
      </c>
      <c r="D324" s="278">
        <v>621.5333333333333</v>
      </c>
      <c r="E324" s="278">
        <v>612.76666666666665</v>
      </c>
      <c r="F324" s="278">
        <v>606.33333333333337</v>
      </c>
      <c r="G324" s="278">
        <v>597.56666666666672</v>
      </c>
      <c r="H324" s="278">
        <v>627.96666666666658</v>
      </c>
      <c r="I324" s="278">
        <v>636.73333333333323</v>
      </c>
      <c r="J324" s="278">
        <v>643.16666666666652</v>
      </c>
      <c r="K324" s="276">
        <v>630.29999999999995</v>
      </c>
      <c r="L324" s="276">
        <v>615.1</v>
      </c>
      <c r="M324" s="276">
        <v>10.355409999999999</v>
      </c>
    </row>
    <row r="325" spans="1:13">
      <c r="A325" s="267">
        <v>315</v>
      </c>
      <c r="B325" s="276" t="s">
        <v>145</v>
      </c>
      <c r="C325" s="277">
        <v>845.45</v>
      </c>
      <c r="D325" s="278">
        <v>846.15</v>
      </c>
      <c r="E325" s="278">
        <v>838</v>
      </c>
      <c r="F325" s="278">
        <v>830.55000000000007</v>
      </c>
      <c r="G325" s="278">
        <v>822.40000000000009</v>
      </c>
      <c r="H325" s="278">
        <v>853.59999999999991</v>
      </c>
      <c r="I325" s="278">
        <v>861.74999999999977</v>
      </c>
      <c r="J325" s="278">
        <v>869.19999999999982</v>
      </c>
      <c r="K325" s="276">
        <v>854.3</v>
      </c>
      <c r="L325" s="276">
        <v>838.7</v>
      </c>
      <c r="M325" s="276">
        <v>8.4700900000000008</v>
      </c>
    </row>
    <row r="326" spans="1:13">
      <c r="A326" s="267">
        <v>316</v>
      </c>
      <c r="B326" s="276" t="s">
        <v>465</v>
      </c>
      <c r="C326" s="277">
        <v>175.65</v>
      </c>
      <c r="D326" s="278">
        <v>176.13333333333333</v>
      </c>
      <c r="E326" s="278">
        <v>173.51666666666665</v>
      </c>
      <c r="F326" s="278">
        <v>171.38333333333333</v>
      </c>
      <c r="G326" s="278">
        <v>168.76666666666665</v>
      </c>
      <c r="H326" s="278">
        <v>178.26666666666665</v>
      </c>
      <c r="I326" s="278">
        <v>180.88333333333333</v>
      </c>
      <c r="J326" s="278">
        <v>183.01666666666665</v>
      </c>
      <c r="K326" s="276">
        <v>178.75</v>
      </c>
      <c r="L326" s="276">
        <v>174</v>
      </c>
      <c r="M326" s="276">
        <v>0.47932999999999998</v>
      </c>
    </row>
    <row r="327" spans="1:13">
      <c r="A327" s="267">
        <v>317</v>
      </c>
      <c r="B327" s="276" t="s">
        <v>1975</v>
      </c>
      <c r="C327" s="277">
        <v>186.1</v>
      </c>
      <c r="D327" s="278">
        <v>186.1</v>
      </c>
      <c r="E327" s="278">
        <v>184</v>
      </c>
      <c r="F327" s="278">
        <v>181.9</v>
      </c>
      <c r="G327" s="278">
        <v>179.8</v>
      </c>
      <c r="H327" s="278">
        <v>188.2</v>
      </c>
      <c r="I327" s="278">
        <v>190.29999999999995</v>
      </c>
      <c r="J327" s="278">
        <v>192.39999999999998</v>
      </c>
      <c r="K327" s="276">
        <v>188.2</v>
      </c>
      <c r="L327" s="276">
        <v>184</v>
      </c>
      <c r="M327" s="276">
        <v>2.5070100000000002</v>
      </c>
    </row>
    <row r="328" spans="1:13">
      <c r="A328" s="267">
        <v>318</v>
      </c>
      <c r="B328" s="276" t="s">
        <v>469</v>
      </c>
      <c r="C328" s="277">
        <v>68.349999999999994</v>
      </c>
      <c r="D328" s="278">
        <v>68.649999999999991</v>
      </c>
      <c r="E328" s="278">
        <v>67.299999999999983</v>
      </c>
      <c r="F328" s="278">
        <v>66.249999999999986</v>
      </c>
      <c r="G328" s="278">
        <v>64.899999999999977</v>
      </c>
      <c r="H328" s="278">
        <v>69.699999999999989</v>
      </c>
      <c r="I328" s="278">
        <v>71.049999999999983</v>
      </c>
      <c r="J328" s="278">
        <v>72.099999999999994</v>
      </c>
      <c r="K328" s="276">
        <v>70</v>
      </c>
      <c r="L328" s="276">
        <v>67.599999999999994</v>
      </c>
      <c r="M328" s="276">
        <v>7.3013700000000004</v>
      </c>
    </row>
    <row r="329" spans="1:13">
      <c r="A329" s="267">
        <v>319</v>
      </c>
      <c r="B329" s="276" t="s">
        <v>470</v>
      </c>
      <c r="C329" s="277">
        <v>327</v>
      </c>
      <c r="D329" s="278">
        <v>327</v>
      </c>
      <c r="E329" s="278">
        <v>324</v>
      </c>
      <c r="F329" s="278">
        <v>321</v>
      </c>
      <c r="G329" s="278">
        <v>318</v>
      </c>
      <c r="H329" s="278">
        <v>330</v>
      </c>
      <c r="I329" s="278">
        <v>333</v>
      </c>
      <c r="J329" s="278">
        <v>336</v>
      </c>
      <c r="K329" s="276">
        <v>330</v>
      </c>
      <c r="L329" s="276">
        <v>324</v>
      </c>
      <c r="M329" s="276">
        <v>0.56379999999999997</v>
      </c>
    </row>
    <row r="330" spans="1:13">
      <c r="A330" s="267">
        <v>320</v>
      </c>
      <c r="B330" s="276" t="s">
        <v>146</v>
      </c>
      <c r="C330" s="277">
        <v>1370.6</v>
      </c>
      <c r="D330" s="278">
        <v>1375.3333333333333</v>
      </c>
      <c r="E330" s="278">
        <v>1350.6666666666665</v>
      </c>
      <c r="F330" s="278">
        <v>1330.7333333333333</v>
      </c>
      <c r="G330" s="278">
        <v>1306.0666666666666</v>
      </c>
      <c r="H330" s="278">
        <v>1395.2666666666664</v>
      </c>
      <c r="I330" s="278">
        <v>1419.9333333333329</v>
      </c>
      <c r="J330" s="278">
        <v>1439.8666666666663</v>
      </c>
      <c r="K330" s="276">
        <v>1400</v>
      </c>
      <c r="L330" s="276">
        <v>1355.4</v>
      </c>
      <c r="M330" s="276">
        <v>12.836309999999999</v>
      </c>
    </row>
    <row r="331" spans="1:13">
      <c r="A331" s="267">
        <v>321</v>
      </c>
      <c r="B331" s="276" t="s">
        <v>459</v>
      </c>
      <c r="C331" s="277">
        <v>16.3</v>
      </c>
      <c r="D331" s="278">
        <v>16.349999999999998</v>
      </c>
      <c r="E331" s="278">
        <v>16.149999999999995</v>
      </c>
      <c r="F331" s="278">
        <v>15.999999999999996</v>
      </c>
      <c r="G331" s="278">
        <v>15.799999999999994</v>
      </c>
      <c r="H331" s="278">
        <v>16.499999999999996</v>
      </c>
      <c r="I331" s="278">
        <v>16.7</v>
      </c>
      <c r="J331" s="278">
        <v>16.849999999999998</v>
      </c>
      <c r="K331" s="276">
        <v>16.55</v>
      </c>
      <c r="L331" s="276">
        <v>16.2</v>
      </c>
      <c r="M331" s="276">
        <v>2.87</v>
      </c>
    </row>
    <row r="332" spans="1:13">
      <c r="A332" s="267">
        <v>322</v>
      </c>
      <c r="B332" s="276" t="s">
        <v>460</v>
      </c>
      <c r="C332" s="277">
        <v>122.45</v>
      </c>
      <c r="D332" s="278">
        <v>122.45</v>
      </c>
      <c r="E332" s="278">
        <v>120.9</v>
      </c>
      <c r="F332" s="278">
        <v>119.35000000000001</v>
      </c>
      <c r="G332" s="278">
        <v>117.80000000000001</v>
      </c>
      <c r="H332" s="278">
        <v>124</v>
      </c>
      <c r="I332" s="278">
        <v>125.54999999999998</v>
      </c>
      <c r="J332" s="278">
        <v>127.1</v>
      </c>
      <c r="K332" s="276">
        <v>124</v>
      </c>
      <c r="L332" s="276">
        <v>120.9</v>
      </c>
      <c r="M332" s="276">
        <v>2.27536</v>
      </c>
    </row>
    <row r="333" spans="1:13">
      <c r="A333" s="267">
        <v>323</v>
      </c>
      <c r="B333" s="276" t="s">
        <v>147</v>
      </c>
      <c r="C333" s="277">
        <v>123.05</v>
      </c>
      <c r="D333" s="278">
        <v>121.43333333333332</v>
      </c>
      <c r="E333" s="278">
        <v>119.21666666666664</v>
      </c>
      <c r="F333" s="278">
        <v>115.38333333333331</v>
      </c>
      <c r="G333" s="278">
        <v>113.16666666666663</v>
      </c>
      <c r="H333" s="278">
        <v>125.26666666666665</v>
      </c>
      <c r="I333" s="278">
        <v>127.48333333333332</v>
      </c>
      <c r="J333" s="278">
        <v>131.31666666666666</v>
      </c>
      <c r="K333" s="276">
        <v>123.65</v>
      </c>
      <c r="L333" s="276">
        <v>117.6</v>
      </c>
      <c r="M333" s="276">
        <v>207.68929</v>
      </c>
    </row>
    <row r="334" spans="1:13">
      <c r="A334" s="267">
        <v>324</v>
      </c>
      <c r="B334" s="276" t="s">
        <v>471</v>
      </c>
      <c r="C334" s="277">
        <v>569.1</v>
      </c>
      <c r="D334" s="278">
        <v>569.06666666666661</v>
      </c>
      <c r="E334" s="278">
        <v>564.13333333333321</v>
      </c>
      <c r="F334" s="278">
        <v>559.16666666666663</v>
      </c>
      <c r="G334" s="278">
        <v>554.23333333333323</v>
      </c>
      <c r="H334" s="278">
        <v>574.03333333333319</v>
      </c>
      <c r="I334" s="278">
        <v>578.96666666666658</v>
      </c>
      <c r="J334" s="278">
        <v>583.93333333333317</v>
      </c>
      <c r="K334" s="276">
        <v>574</v>
      </c>
      <c r="L334" s="276">
        <v>564.1</v>
      </c>
      <c r="M334" s="276">
        <v>1.08368</v>
      </c>
    </row>
    <row r="335" spans="1:13">
      <c r="A335" s="267">
        <v>325</v>
      </c>
      <c r="B335" s="276" t="s">
        <v>268</v>
      </c>
      <c r="C335" s="277">
        <v>1336.2</v>
      </c>
      <c r="D335" s="278">
        <v>1343.6833333333332</v>
      </c>
      <c r="E335" s="278">
        <v>1323.3666666666663</v>
      </c>
      <c r="F335" s="278">
        <v>1310.5333333333331</v>
      </c>
      <c r="G335" s="278">
        <v>1290.2166666666662</v>
      </c>
      <c r="H335" s="278">
        <v>1356.5166666666664</v>
      </c>
      <c r="I335" s="278">
        <v>1376.8333333333335</v>
      </c>
      <c r="J335" s="278">
        <v>1389.6666666666665</v>
      </c>
      <c r="K335" s="276">
        <v>1364</v>
      </c>
      <c r="L335" s="276">
        <v>1330.85</v>
      </c>
      <c r="M335" s="276">
        <v>1.7592399999999999</v>
      </c>
    </row>
    <row r="336" spans="1:13">
      <c r="A336" s="267">
        <v>326</v>
      </c>
      <c r="B336" s="276" t="s">
        <v>148</v>
      </c>
      <c r="C336" s="277">
        <v>69841.05</v>
      </c>
      <c r="D336" s="278">
        <v>69610.78333333334</v>
      </c>
      <c r="E336" s="278">
        <v>68895.866666666683</v>
      </c>
      <c r="F336" s="278">
        <v>67950.683333333349</v>
      </c>
      <c r="G336" s="278">
        <v>67235.766666666692</v>
      </c>
      <c r="H336" s="278">
        <v>70555.966666666674</v>
      </c>
      <c r="I336" s="278">
        <v>71270.883333333331</v>
      </c>
      <c r="J336" s="278">
        <v>72216.066666666666</v>
      </c>
      <c r="K336" s="276">
        <v>70325.7</v>
      </c>
      <c r="L336" s="276">
        <v>68665.600000000006</v>
      </c>
      <c r="M336" s="276">
        <v>0.36658000000000002</v>
      </c>
    </row>
    <row r="337" spans="1:13">
      <c r="A337" s="267">
        <v>327</v>
      </c>
      <c r="B337" s="276" t="s">
        <v>267</v>
      </c>
      <c r="C337" s="277">
        <v>27.55</v>
      </c>
      <c r="D337" s="278">
        <v>27.516666666666666</v>
      </c>
      <c r="E337" s="278">
        <v>27.333333333333332</v>
      </c>
      <c r="F337" s="278">
        <v>27.116666666666667</v>
      </c>
      <c r="G337" s="278">
        <v>26.933333333333334</v>
      </c>
      <c r="H337" s="278">
        <v>27.733333333333331</v>
      </c>
      <c r="I337" s="278">
        <v>27.916666666666668</v>
      </c>
      <c r="J337" s="278">
        <v>28.133333333333329</v>
      </c>
      <c r="K337" s="276">
        <v>27.7</v>
      </c>
      <c r="L337" s="276">
        <v>27.3</v>
      </c>
      <c r="M337" s="276">
        <v>4.9279299999999999</v>
      </c>
    </row>
    <row r="338" spans="1:13">
      <c r="A338" s="267">
        <v>328</v>
      </c>
      <c r="B338" s="276" t="s">
        <v>149</v>
      </c>
      <c r="C338" s="277">
        <v>1278.05</v>
      </c>
      <c r="D338" s="278">
        <v>1277.6833333333334</v>
      </c>
      <c r="E338" s="278">
        <v>1257.3666666666668</v>
      </c>
      <c r="F338" s="278">
        <v>1236.6833333333334</v>
      </c>
      <c r="G338" s="278">
        <v>1216.3666666666668</v>
      </c>
      <c r="H338" s="278">
        <v>1298.3666666666668</v>
      </c>
      <c r="I338" s="278">
        <v>1318.6833333333334</v>
      </c>
      <c r="J338" s="278">
        <v>1339.3666666666668</v>
      </c>
      <c r="K338" s="276">
        <v>1298</v>
      </c>
      <c r="L338" s="276">
        <v>1257</v>
      </c>
      <c r="M338" s="276">
        <v>25.40288</v>
      </c>
    </row>
    <row r="339" spans="1:13">
      <c r="A339" s="267">
        <v>329</v>
      </c>
      <c r="B339" s="276" t="s">
        <v>3161</v>
      </c>
      <c r="C339" s="277">
        <v>289.64999999999998</v>
      </c>
      <c r="D339" s="278">
        <v>288.71666666666664</v>
      </c>
      <c r="E339" s="278">
        <v>283.93333333333328</v>
      </c>
      <c r="F339" s="278">
        <v>278.21666666666664</v>
      </c>
      <c r="G339" s="278">
        <v>273.43333333333328</v>
      </c>
      <c r="H339" s="278">
        <v>294.43333333333328</v>
      </c>
      <c r="I339" s="278">
        <v>299.2166666666667</v>
      </c>
      <c r="J339" s="278">
        <v>304.93333333333328</v>
      </c>
      <c r="K339" s="276">
        <v>293.5</v>
      </c>
      <c r="L339" s="276">
        <v>283</v>
      </c>
      <c r="M339" s="276">
        <v>14.28009</v>
      </c>
    </row>
    <row r="340" spans="1:13">
      <c r="A340" s="267">
        <v>330</v>
      </c>
      <c r="B340" s="276" t="s">
        <v>269</v>
      </c>
      <c r="C340" s="277">
        <v>923.5</v>
      </c>
      <c r="D340" s="278">
        <v>928.16666666666663</v>
      </c>
      <c r="E340" s="278">
        <v>910.33333333333326</v>
      </c>
      <c r="F340" s="278">
        <v>897.16666666666663</v>
      </c>
      <c r="G340" s="278">
        <v>879.33333333333326</v>
      </c>
      <c r="H340" s="278">
        <v>941.33333333333326</v>
      </c>
      <c r="I340" s="278">
        <v>959.16666666666652</v>
      </c>
      <c r="J340" s="278">
        <v>972.33333333333326</v>
      </c>
      <c r="K340" s="276">
        <v>946</v>
      </c>
      <c r="L340" s="276">
        <v>915</v>
      </c>
      <c r="M340" s="276">
        <v>4.0957699999999999</v>
      </c>
    </row>
    <row r="341" spans="1:13">
      <c r="A341" s="267">
        <v>331</v>
      </c>
      <c r="B341" s="276" t="s">
        <v>150</v>
      </c>
      <c r="C341" s="277">
        <v>33.200000000000003</v>
      </c>
      <c r="D341" s="278">
        <v>32.933333333333337</v>
      </c>
      <c r="E341" s="278">
        <v>32.516666666666673</v>
      </c>
      <c r="F341" s="278">
        <v>31.833333333333336</v>
      </c>
      <c r="G341" s="278">
        <v>31.416666666666671</v>
      </c>
      <c r="H341" s="278">
        <v>33.616666666666674</v>
      </c>
      <c r="I341" s="278">
        <v>34.033333333333331</v>
      </c>
      <c r="J341" s="278">
        <v>34.716666666666676</v>
      </c>
      <c r="K341" s="276">
        <v>33.35</v>
      </c>
      <c r="L341" s="276">
        <v>32.25</v>
      </c>
      <c r="M341" s="276">
        <v>70.397949999999994</v>
      </c>
    </row>
    <row r="342" spans="1:13">
      <c r="A342" s="267">
        <v>332</v>
      </c>
      <c r="B342" s="276" t="s">
        <v>261</v>
      </c>
      <c r="C342" s="277">
        <v>3632.3</v>
      </c>
      <c r="D342" s="278">
        <v>3611.4333333333329</v>
      </c>
      <c r="E342" s="278">
        <v>3570.8666666666659</v>
      </c>
      <c r="F342" s="278">
        <v>3509.4333333333329</v>
      </c>
      <c r="G342" s="278">
        <v>3468.8666666666659</v>
      </c>
      <c r="H342" s="278">
        <v>3672.8666666666659</v>
      </c>
      <c r="I342" s="278">
        <v>3713.4333333333325</v>
      </c>
      <c r="J342" s="278">
        <v>3774.8666666666659</v>
      </c>
      <c r="K342" s="276">
        <v>3652</v>
      </c>
      <c r="L342" s="276">
        <v>3550</v>
      </c>
      <c r="M342" s="276">
        <v>3.1663899999999998</v>
      </c>
    </row>
    <row r="343" spans="1:13">
      <c r="A343" s="267">
        <v>333</v>
      </c>
      <c r="B343" s="276" t="s">
        <v>478</v>
      </c>
      <c r="C343" s="277">
        <v>2460.1</v>
      </c>
      <c r="D343" s="278">
        <v>2484.0333333333333</v>
      </c>
      <c r="E343" s="278">
        <v>2418.0666666666666</v>
      </c>
      <c r="F343" s="278">
        <v>2376.0333333333333</v>
      </c>
      <c r="G343" s="278">
        <v>2310.0666666666666</v>
      </c>
      <c r="H343" s="278">
        <v>2526.0666666666666</v>
      </c>
      <c r="I343" s="278">
        <v>2592.0333333333328</v>
      </c>
      <c r="J343" s="278">
        <v>2634.0666666666666</v>
      </c>
      <c r="K343" s="276">
        <v>2550</v>
      </c>
      <c r="L343" s="276">
        <v>2442</v>
      </c>
      <c r="M343" s="276">
        <v>0.79346000000000005</v>
      </c>
    </row>
    <row r="344" spans="1:13">
      <c r="A344" s="267">
        <v>334</v>
      </c>
      <c r="B344" s="276" t="s">
        <v>151</v>
      </c>
      <c r="C344" s="277">
        <v>23.05</v>
      </c>
      <c r="D344" s="278">
        <v>23.083333333333332</v>
      </c>
      <c r="E344" s="278">
        <v>22.866666666666664</v>
      </c>
      <c r="F344" s="278">
        <v>22.68333333333333</v>
      </c>
      <c r="G344" s="278">
        <v>22.466666666666661</v>
      </c>
      <c r="H344" s="278">
        <v>23.266666666666666</v>
      </c>
      <c r="I344" s="278">
        <v>23.483333333333334</v>
      </c>
      <c r="J344" s="278">
        <v>23.666666666666668</v>
      </c>
      <c r="K344" s="276">
        <v>23.3</v>
      </c>
      <c r="L344" s="276">
        <v>22.9</v>
      </c>
      <c r="M344" s="276">
        <v>29.287140000000001</v>
      </c>
    </row>
    <row r="345" spans="1:13">
      <c r="A345" s="267">
        <v>335</v>
      </c>
      <c r="B345" s="276" t="s">
        <v>477</v>
      </c>
      <c r="C345" s="277">
        <v>50.8</v>
      </c>
      <c r="D345" s="278">
        <v>51.233333333333327</v>
      </c>
      <c r="E345" s="278">
        <v>50.066666666666656</v>
      </c>
      <c r="F345" s="278">
        <v>49.333333333333329</v>
      </c>
      <c r="G345" s="278">
        <v>48.166666666666657</v>
      </c>
      <c r="H345" s="278">
        <v>51.966666666666654</v>
      </c>
      <c r="I345" s="278">
        <v>53.133333333333326</v>
      </c>
      <c r="J345" s="278">
        <v>53.866666666666653</v>
      </c>
      <c r="K345" s="276">
        <v>52.4</v>
      </c>
      <c r="L345" s="276">
        <v>50.5</v>
      </c>
      <c r="M345" s="276">
        <v>4.7663200000000003</v>
      </c>
    </row>
    <row r="346" spans="1:13">
      <c r="A346" s="267">
        <v>336</v>
      </c>
      <c r="B346" s="276" t="s">
        <v>152</v>
      </c>
      <c r="C346" s="277">
        <v>35.5</v>
      </c>
      <c r="D346" s="278">
        <v>35.366666666666667</v>
      </c>
      <c r="E346" s="278">
        <v>35.033333333333331</v>
      </c>
      <c r="F346" s="278">
        <v>34.566666666666663</v>
      </c>
      <c r="G346" s="278">
        <v>34.233333333333327</v>
      </c>
      <c r="H346" s="278">
        <v>35.833333333333336</v>
      </c>
      <c r="I346" s="278">
        <v>36.166666666666664</v>
      </c>
      <c r="J346" s="278">
        <v>36.63333333333334</v>
      </c>
      <c r="K346" s="276">
        <v>35.700000000000003</v>
      </c>
      <c r="L346" s="276">
        <v>34.9</v>
      </c>
      <c r="M346" s="276">
        <v>55.627249999999997</v>
      </c>
    </row>
    <row r="347" spans="1:13">
      <c r="A347" s="267">
        <v>337</v>
      </c>
      <c r="B347" s="276" t="s">
        <v>473</v>
      </c>
      <c r="C347" s="277">
        <v>516.85</v>
      </c>
      <c r="D347" s="278">
        <v>513.13333333333333</v>
      </c>
      <c r="E347" s="278">
        <v>506.81666666666661</v>
      </c>
      <c r="F347" s="278">
        <v>496.7833333333333</v>
      </c>
      <c r="G347" s="278">
        <v>490.46666666666658</v>
      </c>
      <c r="H347" s="278">
        <v>523.16666666666663</v>
      </c>
      <c r="I347" s="278">
        <v>529.48333333333346</v>
      </c>
      <c r="J347" s="278">
        <v>539.51666666666665</v>
      </c>
      <c r="K347" s="276">
        <v>519.45000000000005</v>
      </c>
      <c r="L347" s="276">
        <v>503.1</v>
      </c>
      <c r="M347" s="276">
        <v>0.59055999999999997</v>
      </c>
    </row>
    <row r="348" spans="1:13">
      <c r="A348" s="267">
        <v>338</v>
      </c>
      <c r="B348" s="276" t="s">
        <v>153</v>
      </c>
      <c r="C348" s="277">
        <v>17332</v>
      </c>
      <c r="D348" s="278">
        <v>17234.666666666668</v>
      </c>
      <c r="E348" s="278">
        <v>17099.333333333336</v>
      </c>
      <c r="F348" s="278">
        <v>16866.666666666668</v>
      </c>
      <c r="G348" s="278">
        <v>16731.333333333336</v>
      </c>
      <c r="H348" s="278">
        <v>17467.333333333336</v>
      </c>
      <c r="I348" s="278">
        <v>17602.666666666672</v>
      </c>
      <c r="J348" s="278">
        <v>17835.333333333336</v>
      </c>
      <c r="K348" s="276">
        <v>17370</v>
      </c>
      <c r="L348" s="276">
        <v>17002</v>
      </c>
      <c r="M348" s="276">
        <v>1.11432</v>
      </c>
    </row>
    <row r="349" spans="1:13">
      <c r="A349" s="267">
        <v>339</v>
      </c>
      <c r="B349" s="276" t="s">
        <v>476</v>
      </c>
      <c r="C349" s="277">
        <v>32.6</v>
      </c>
      <c r="D349" s="278">
        <v>32.6</v>
      </c>
      <c r="E349" s="278">
        <v>32.1</v>
      </c>
      <c r="F349" s="278">
        <v>31.6</v>
      </c>
      <c r="G349" s="278">
        <v>31.1</v>
      </c>
      <c r="H349" s="278">
        <v>33.1</v>
      </c>
      <c r="I349" s="278">
        <v>33.6</v>
      </c>
      <c r="J349" s="278">
        <v>34.1</v>
      </c>
      <c r="K349" s="276">
        <v>33.1</v>
      </c>
      <c r="L349" s="276">
        <v>32.1</v>
      </c>
      <c r="M349" s="276">
        <v>4.1964699999999997</v>
      </c>
    </row>
    <row r="350" spans="1:13">
      <c r="A350" s="267">
        <v>340</v>
      </c>
      <c r="B350" s="276" t="s">
        <v>475</v>
      </c>
      <c r="C350" s="277">
        <v>341.9</v>
      </c>
      <c r="D350" s="278">
        <v>341.40000000000003</v>
      </c>
      <c r="E350" s="278">
        <v>337.80000000000007</v>
      </c>
      <c r="F350" s="278">
        <v>333.70000000000005</v>
      </c>
      <c r="G350" s="278">
        <v>330.10000000000008</v>
      </c>
      <c r="H350" s="278">
        <v>345.50000000000006</v>
      </c>
      <c r="I350" s="278">
        <v>349.10000000000008</v>
      </c>
      <c r="J350" s="278">
        <v>353.20000000000005</v>
      </c>
      <c r="K350" s="276">
        <v>345</v>
      </c>
      <c r="L350" s="276">
        <v>337.3</v>
      </c>
      <c r="M350" s="276">
        <v>0.78266999999999998</v>
      </c>
    </row>
    <row r="351" spans="1:13">
      <c r="A351" s="267">
        <v>341</v>
      </c>
      <c r="B351" s="276" t="s">
        <v>270</v>
      </c>
      <c r="C351" s="277">
        <v>21.15</v>
      </c>
      <c r="D351" s="278">
        <v>21.366666666666664</v>
      </c>
      <c r="E351" s="278">
        <v>20.833333333333329</v>
      </c>
      <c r="F351" s="278">
        <v>20.516666666666666</v>
      </c>
      <c r="G351" s="278">
        <v>19.983333333333331</v>
      </c>
      <c r="H351" s="278">
        <v>21.683333333333326</v>
      </c>
      <c r="I351" s="278">
        <v>22.216666666666665</v>
      </c>
      <c r="J351" s="278">
        <v>22.533333333333324</v>
      </c>
      <c r="K351" s="276">
        <v>21.9</v>
      </c>
      <c r="L351" s="276">
        <v>21.05</v>
      </c>
      <c r="M351" s="276">
        <v>33.162080000000003</v>
      </c>
    </row>
    <row r="352" spans="1:13">
      <c r="A352" s="267">
        <v>342</v>
      </c>
      <c r="B352" s="276" t="s">
        <v>283</v>
      </c>
      <c r="C352" s="277">
        <v>103</v>
      </c>
      <c r="D352" s="278">
        <v>103.10000000000001</v>
      </c>
      <c r="E352" s="278">
        <v>102.20000000000002</v>
      </c>
      <c r="F352" s="278">
        <v>101.4</v>
      </c>
      <c r="G352" s="278">
        <v>100.50000000000001</v>
      </c>
      <c r="H352" s="278">
        <v>103.90000000000002</v>
      </c>
      <c r="I352" s="278">
        <v>104.80000000000003</v>
      </c>
      <c r="J352" s="278">
        <v>105.60000000000002</v>
      </c>
      <c r="K352" s="276">
        <v>104</v>
      </c>
      <c r="L352" s="276">
        <v>102.3</v>
      </c>
      <c r="M352" s="276">
        <v>0.89476</v>
      </c>
    </row>
    <row r="353" spans="1:13">
      <c r="A353" s="267">
        <v>343</v>
      </c>
      <c r="B353" s="276" t="s">
        <v>479</v>
      </c>
      <c r="C353" s="277">
        <v>1350.25</v>
      </c>
      <c r="D353" s="278">
        <v>1352.8</v>
      </c>
      <c r="E353" s="278">
        <v>1345.3999999999999</v>
      </c>
      <c r="F353" s="278">
        <v>1340.55</v>
      </c>
      <c r="G353" s="278">
        <v>1333.1499999999999</v>
      </c>
      <c r="H353" s="278">
        <v>1357.6499999999999</v>
      </c>
      <c r="I353" s="278">
        <v>1365.05</v>
      </c>
      <c r="J353" s="278">
        <v>1369.8999999999999</v>
      </c>
      <c r="K353" s="276">
        <v>1360.2</v>
      </c>
      <c r="L353" s="276">
        <v>1347.95</v>
      </c>
      <c r="M353" s="276">
        <v>8.6739999999999998E-2</v>
      </c>
    </row>
    <row r="354" spans="1:13">
      <c r="A354" s="267">
        <v>344</v>
      </c>
      <c r="B354" s="276" t="s">
        <v>474</v>
      </c>
      <c r="C354" s="277">
        <v>49.45</v>
      </c>
      <c r="D354" s="278">
        <v>49.733333333333327</v>
      </c>
      <c r="E354" s="278">
        <v>48.966666666666654</v>
      </c>
      <c r="F354" s="278">
        <v>48.483333333333327</v>
      </c>
      <c r="G354" s="278">
        <v>47.716666666666654</v>
      </c>
      <c r="H354" s="278">
        <v>50.216666666666654</v>
      </c>
      <c r="I354" s="278">
        <v>50.98333333333332</v>
      </c>
      <c r="J354" s="278">
        <v>51.466666666666654</v>
      </c>
      <c r="K354" s="276">
        <v>50.5</v>
      </c>
      <c r="L354" s="276">
        <v>49.25</v>
      </c>
      <c r="M354" s="276">
        <v>6.0312999999999999</v>
      </c>
    </row>
    <row r="355" spans="1:13">
      <c r="A355" s="267">
        <v>345</v>
      </c>
      <c r="B355" s="276" t="s">
        <v>155</v>
      </c>
      <c r="C355" s="277">
        <v>93.3</v>
      </c>
      <c r="D355" s="278">
        <v>92.316666666666663</v>
      </c>
      <c r="E355" s="278">
        <v>91.083333333333329</v>
      </c>
      <c r="F355" s="278">
        <v>88.86666666666666</v>
      </c>
      <c r="G355" s="278">
        <v>87.633333333333326</v>
      </c>
      <c r="H355" s="278">
        <v>94.533333333333331</v>
      </c>
      <c r="I355" s="278">
        <v>95.76666666666668</v>
      </c>
      <c r="J355" s="278">
        <v>97.983333333333334</v>
      </c>
      <c r="K355" s="276">
        <v>93.55</v>
      </c>
      <c r="L355" s="276">
        <v>90.1</v>
      </c>
      <c r="M355" s="276">
        <v>106.55110000000001</v>
      </c>
    </row>
    <row r="356" spans="1:13">
      <c r="A356" s="267">
        <v>346</v>
      </c>
      <c r="B356" s="276" t="s">
        <v>156</v>
      </c>
      <c r="C356" s="277">
        <v>89.45</v>
      </c>
      <c r="D356" s="278">
        <v>89</v>
      </c>
      <c r="E356" s="278">
        <v>88.15</v>
      </c>
      <c r="F356" s="278">
        <v>86.850000000000009</v>
      </c>
      <c r="G356" s="278">
        <v>86.000000000000014</v>
      </c>
      <c r="H356" s="278">
        <v>90.3</v>
      </c>
      <c r="I356" s="278">
        <v>91.149999999999991</v>
      </c>
      <c r="J356" s="278">
        <v>92.449999999999989</v>
      </c>
      <c r="K356" s="276">
        <v>89.85</v>
      </c>
      <c r="L356" s="276">
        <v>87.7</v>
      </c>
      <c r="M356" s="276">
        <v>427.036</v>
      </c>
    </row>
    <row r="357" spans="1:13">
      <c r="A357" s="267">
        <v>347</v>
      </c>
      <c r="B357" s="276" t="s">
        <v>271</v>
      </c>
      <c r="C357" s="277">
        <v>436.8</v>
      </c>
      <c r="D357" s="278">
        <v>436.85000000000008</v>
      </c>
      <c r="E357" s="278">
        <v>429.35000000000014</v>
      </c>
      <c r="F357" s="278">
        <v>421.90000000000003</v>
      </c>
      <c r="G357" s="278">
        <v>414.40000000000009</v>
      </c>
      <c r="H357" s="278">
        <v>444.30000000000018</v>
      </c>
      <c r="I357" s="278">
        <v>451.80000000000007</v>
      </c>
      <c r="J357" s="278">
        <v>459.25000000000023</v>
      </c>
      <c r="K357" s="276">
        <v>444.35</v>
      </c>
      <c r="L357" s="276">
        <v>429.4</v>
      </c>
      <c r="M357" s="276">
        <v>3.4983499999999998</v>
      </c>
    </row>
    <row r="358" spans="1:13">
      <c r="A358" s="267">
        <v>348</v>
      </c>
      <c r="B358" s="276" t="s">
        <v>272</v>
      </c>
      <c r="C358" s="277">
        <v>3097.7</v>
      </c>
      <c r="D358" s="278">
        <v>3104.8166666666671</v>
      </c>
      <c r="E358" s="278">
        <v>3067.8833333333341</v>
      </c>
      <c r="F358" s="278">
        <v>3038.0666666666671</v>
      </c>
      <c r="G358" s="278">
        <v>3001.1333333333341</v>
      </c>
      <c r="H358" s="278">
        <v>3134.6333333333341</v>
      </c>
      <c r="I358" s="278">
        <v>3171.5666666666675</v>
      </c>
      <c r="J358" s="278">
        <v>3201.3833333333341</v>
      </c>
      <c r="K358" s="276">
        <v>3141.75</v>
      </c>
      <c r="L358" s="276">
        <v>3075</v>
      </c>
      <c r="M358" s="276">
        <v>0.29413</v>
      </c>
    </row>
    <row r="359" spans="1:13">
      <c r="A359" s="267">
        <v>349</v>
      </c>
      <c r="B359" s="276" t="s">
        <v>157</v>
      </c>
      <c r="C359" s="277">
        <v>86.9</v>
      </c>
      <c r="D359" s="278">
        <v>86.966666666666654</v>
      </c>
      <c r="E359" s="278">
        <v>85.933333333333309</v>
      </c>
      <c r="F359" s="278">
        <v>84.966666666666654</v>
      </c>
      <c r="G359" s="278">
        <v>83.933333333333309</v>
      </c>
      <c r="H359" s="278">
        <v>87.933333333333309</v>
      </c>
      <c r="I359" s="278">
        <v>88.96666666666664</v>
      </c>
      <c r="J359" s="278">
        <v>89.933333333333309</v>
      </c>
      <c r="K359" s="276">
        <v>88</v>
      </c>
      <c r="L359" s="276">
        <v>86</v>
      </c>
      <c r="M359" s="276">
        <v>6.0629</v>
      </c>
    </row>
    <row r="360" spans="1:13">
      <c r="A360" s="267">
        <v>350</v>
      </c>
      <c r="B360" s="276" t="s">
        <v>480</v>
      </c>
      <c r="C360" s="277">
        <v>68.400000000000006</v>
      </c>
      <c r="D360" s="278">
        <v>68.266666666666666</v>
      </c>
      <c r="E360" s="278">
        <v>67.133333333333326</v>
      </c>
      <c r="F360" s="278">
        <v>65.86666666666666</v>
      </c>
      <c r="G360" s="278">
        <v>64.73333333333332</v>
      </c>
      <c r="H360" s="278">
        <v>69.533333333333331</v>
      </c>
      <c r="I360" s="278">
        <v>70.666666666666686</v>
      </c>
      <c r="J360" s="278">
        <v>71.933333333333337</v>
      </c>
      <c r="K360" s="276">
        <v>69.400000000000006</v>
      </c>
      <c r="L360" s="276">
        <v>67</v>
      </c>
      <c r="M360" s="276">
        <v>0.68625000000000003</v>
      </c>
    </row>
    <row r="361" spans="1:13">
      <c r="A361" s="267">
        <v>351</v>
      </c>
      <c r="B361" s="276" t="s">
        <v>158</v>
      </c>
      <c r="C361" s="277">
        <v>68.45</v>
      </c>
      <c r="D361" s="278">
        <v>68.300000000000011</v>
      </c>
      <c r="E361" s="278">
        <v>67.950000000000017</v>
      </c>
      <c r="F361" s="278">
        <v>67.45</v>
      </c>
      <c r="G361" s="278">
        <v>67.100000000000009</v>
      </c>
      <c r="H361" s="278">
        <v>68.800000000000026</v>
      </c>
      <c r="I361" s="278">
        <v>69.15000000000002</v>
      </c>
      <c r="J361" s="278">
        <v>69.650000000000034</v>
      </c>
      <c r="K361" s="276">
        <v>68.650000000000006</v>
      </c>
      <c r="L361" s="276">
        <v>67.8</v>
      </c>
      <c r="M361" s="276">
        <v>84.73527</v>
      </c>
    </row>
    <row r="362" spans="1:13">
      <c r="A362" s="267">
        <v>352</v>
      </c>
      <c r="B362" s="276" t="s">
        <v>481</v>
      </c>
      <c r="C362" s="277">
        <v>64.55</v>
      </c>
      <c r="D362" s="278">
        <v>65.11666666666666</v>
      </c>
      <c r="E362" s="278">
        <v>63.833333333333314</v>
      </c>
      <c r="F362" s="278">
        <v>63.11666666666666</v>
      </c>
      <c r="G362" s="278">
        <v>61.833333333333314</v>
      </c>
      <c r="H362" s="278">
        <v>65.833333333333314</v>
      </c>
      <c r="I362" s="278">
        <v>67.116666666666646</v>
      </c>
      <c r="J362" s="278">
        <v>67.833333333333314</v>
      </c>
      <c r="K362" s="276">
        <v>66.400000000000006</v>
      </c>
      <c r="L362" s="276">
        <v>64.400000000000006</v>
      </c>
      <c r="M362" s="276">
        <v>3.66493</v>
      </c>
    </row>
    <row r="363" spans="1:13">
      <c r="A363" s="267">
        <v>353</v>
      </c>
      <c r="B363" s="276" t="s">
        <v>482</v>
      </c>
      <c r="C363" s="277">
        <v>211.45</v>
      </c>
      <c r="D363" s="278">
        <v>212.16666666666666</v>
      </c>
      <c r="E363" s="278">
        <v>207.33333333333331</v>
      </c>
      <c r="F363" s="278">
        <v>203.21666666666667</v>
      </c>
      <c r="G363" s="278">
        <v>198.38333333333333</v>
      </c>
      <c r="H363" s="278">
        <v>216.2833333333333</v>
      </c>
      <c r="I363" s="278">
        <v>221.11666666666662</v>
      </c>
      <c r="J363" s="278">
        <v>225.23333333333329</v>
      </c>
      <c r="K363" s="276">
        <v>217</v>
      </c>
      <c r="L363" s="276">
        <v>208.05</v>
      </c>
      <c r="M363" s="276">
        <v>4.8301600000000002</v>
      </c>
    </row>
    <row r="364" spans="1:13">
      <c r="A364" s="267">
        <v>354</v>
      </c>
      <c r="B364" s="276" t="s">
        <v>483</v>
      </c>
      <c r="C364" s="277">
        <v>202.05</v>
      </c>
      <c r="D364" s="278">
        <v>201.25</v>
      </c>
      <c r="E364" s="278">
        <v>197.05</v>
      </c>
      <c r="F364" s="278">
        <v>192.05</v>
      </c>
      <c r="G364" s="278">
        <v>187.85000000000002</v>
      </c>
      <c r="H364" s="278">
        <v>206.25</v>
      </c>
      <c r="I364" s="278">
        <v>210.45</v>
      </c>
      <c r="J364" s="278">
        <v>215.45</v>
      </c>
      <c r="K364" s="276">
        <v>205.45</v>
      </c>
      <c r="L364" s="276">
        <v>196.25</v>
      </c>
      <c r="M364" s="276">
        <v>1.79863</v>
      </c>
    </row>
    <row r="365" spans="1:13">
      <c r="A365" s="267">
        <v>355</v>
      </c>
      <c r="B365" s="276" t="s">
        <v>159</v>
      </c>
      <c r="C365" s="277">
        <v>21943.1</v>
      </c>
      <c r="D365" s="278">
        <v>21821.116666666665</v>
      </c>
      <c r="E365" s="278">
        <v>21551.133333333331</v>
      </c>
      <c r="F365" s="278">
        <v>21159.166666666668</v>
      </c>
      <c r="G365" s="278">
        <v>20889.183333333334</v>
      </c>
      <c r="H365" s="278">
        <v>22213.083333333328</v>
      </c>
      <c r="I365" s="278">
        <v>22483.066666666658</v>
      </c>
      <c r="J365" s="278">
        <v>22875.033333333326</v>
      </c>
      <c r="K365" s="276">
        <v>22091.1</v>
      </c>
      <c r="L365" s="276">
        <v>21429.15</v>
      </c>
      <c r="M365" s="276">
        <v>0.60270000000000001</v>
      </c>
    </row>
    <row r="366" spans="1:13">
      <c r="A366" s="267">
        <v>356</v>
      </c>
      <c r="B366" s="276" t="s">
        <v>160</v>
      </c>
      <c r="C366" s="277">
        <v>1382.45</v>
      </c>
      <c r="D366" s="278">
        <v>1368.3333333333333</v>
      </c>
      <c r="E366" s="278">
        <v>1348.6666666666665</v>
      </c>
      <c r="F366" s="278">
        <v>1314.8833333333332</v>
      </c>
      <c r="G366" s="278">
        <v>1295.2166666666665</v>
      </c>
      <c r="H366" s="278">
        <v>1402.1166666666666</v>
      </c>
      <c r="I366" s="278">
        <v>1421.7833333333331</v>
      </c>
      <c r="J366" s="278">
        <v>1455.5666666666666</v>
      </c>
      <c r="K366" s="276">
        <v>1388</v>
      </c>
      <c r="L366" s="276">
        <v>1334.55</v>
      </c>
      <c r="M366" s="276">
        <v>11.16835</v>
      </c>
    </row>
    <row r="367" spans="1:13">
      <c r="A367" s="267">
        <v>357</v>
      </c>
      <c r="B367" s="276" t="s">
        <v>488</v>
      </c>
      <c r="C367" s="277">
        <v>1160.45</v>
      </c>
      <c r="D367" s="278">
        <v>1159.0666666666666</v>
      </c>
      <c r="E367" s="278">
        <v>1148.1333333333332</v>
      </c>
      <c r="F367" s="278">
        <v>1135.8166666666666</v>
      </c>
      <c r="G367" s="278">
        <v>1124.8833333333332</v>
      </c>
      <c r="H367" s="278">
        <v>1171.3833333333332</v>
      </c>
      <c r="I367" s="278">
        <v>1182.3166666666666</v>
      </c>
      <c r="J367" s="278">
        <v>1194.6333333333332</v>
      </c>
      <c r="K367" s="276">
        <v>1170</v>
      </c>
      <c r="L367" s="276">
        <v>1146.75</v>
      </c>
      <c r="M367" s="276">
        <v>0.40040999999999999</v>
      </c>
    </row>
    <row r="368" spans="1:13">
      <c r="A368" s="267">
        <v>358</v>
      </c>
      <c r="B368" s="276" t="s">
        <v>161</v>
      </c>
      <c r="C368" s="277">
        <v>238.15</v>
      </c>
      <c r="D368" s="278">
        <v>236.21666666666667</v>
      </c>
      <c r="E368" s="278">
        <v>231.53333333333333</v>
      </c>
      <c r="F368" s="278">
        <v>224.91666666666666</v>
      </c>
      <c r="G368" s="278">
        <v>220.23333333333332</v>
      </c>
      <c r="H368" s="278">
        <v>242.83333333333334</v>
      </c>
      <c r="I368" s="278">
        <v>247.51666666666668</v>
      </c>
      <c r="J368" s="278">
        <v>254.13333333333335</v>
      </c>
      <c r="K368" s="276">
        <v>240.9</v>
      </c>
      <c r="L368" s="276">
        <v>229.6</v>
      </c>
      <c r="M368" s="276">
        <v>79.040629999999993</v>
      </c>
    </row>
    <row r="369" spans="1:13">
      <c r="A369" s="267">
        <v>359</v>
      </c>
      <c r="B369" s="276" t="s">
        <v>162</v>
      </c>
      <c r="C369" s="277">
        <v>98.5</v>
      </c>
      <c r="D369" s="278">
        <v>97.75</v>
      </c>
      <c r="E369" s="278">
        <v>96.4</v>
      </c>
      <c r="F369" s="278">
        <v>94.300000000000011</v>
      </c>
      <c r="G369" s="278">
        <v>92.950000000000017</v>
      </c>
      <c r="H369" s="278">
        <v>99.85</v>
      </c>
      <c r="I369" s="278">
        <v>101.19999999999999</v>
      </c>
      <c r="J369" s="278">
        <v>103.29999999999998</v>
      </c>
      <c r="K369" s="276">
        <v>99.1</v>
      </c>
      <c r="L369" s="276">
        <v>95.65</v>
      </c>
      <c r="M369" s="276">
        <v>79.768079999999998</v>
      </c>
    </row>
    <row r="370" spans="1:13">
      <c r="A370" s="267">
        <v>360</v>
      </c>
      <c r="B370" s="276" t="s">
        <v>275</v>
      </c>
      <c r="C370" s="277">
        <v>4923.25</v>
      </c>
      <c r="D370" s="278">
        <v>4920.083333333333</v>
      </c>
      <c r="E370" s="278">
        <v>4890.1666666666661</v>
      </c>
      <c r="F370" s="278">
        <v>4857.083333333333</v>
      </c>
      <c r="G370" s="278">
        <v>4827.1666666666661</v>
      </c>
      <c r="H370" s="278">
        <v>4953.1666666666661</v>
      </c>
      <c r="I370" s="278">
        <v>4983.0833333333321</v>
      </c>
      <c r="J370" s="278">
        <v>5016.1666666666661</v>
      </c>
      <c r="K370" s="276">
        <v>4950</v>
      </c>
      <c r="L370" s="276">
        <v>4887</v>
      </c>
      <c r="M370" s="276">
        <v>0.31673000000000001</v>
      </c>
    </row>
    <row r="371" spans="1:13">
      <c r="A371" s="267">
        <v>361</v>
      </c>
      <c r="B371" s="276" t="s">
        <v>277</v>
      </c>
      <c r="C371" s="277">
        <v>10240.450000000001</v>
      </c>
      <c r="D371" s="278">
        <v>10275.916666666666</v>
      </c>
      <c r="E371" s="278">
        <v>10187.833333333332</v>
      </c>
      <c r="F371" s="278">
        <v>10135.216666666665</v>
      </c>
      <c r="G371" s="278">
        <v>10047.133333333331</v>
      </c>
      <c r="H371" s="278">
        <v>10328.533333333333</v>
      </c>
      <c r="I371" s="278">
        <v>10416.616666666665</v>
      </c>
      <c r="J371" s="278">
        <v>10469.233333333334</v>
      </c>
      <c r="K371" s="276">
        <v>10364</v>
      </c>
      <c r="L371" s="276">
        <v>10223.299999999999</v>
      </c>
      <c r="M371" s="276">
        <v>1.6559999999999998E-2</v>
      </c>
    </row>
    <row r="372" spans="1:13">
      <c r="A372" s="267">
        <v>362</v>
      </c>
      <c r="B372" s="276" t="s">
        <v>494</v>
      </c>
      <c r="C372" s="277">
        <v>5271.7</v>
      </c>
      <c r="D372" s="278">
        <v>5293.833333333333</v>
      </c>
      <c r="E372" s="278">
        <v>5237.8666666666659</v>
      </c>
      <c r="F372" s="278">
        <v>5204.0333333333328</v>
      </c>
      <c r="G372" s="278">
        <v>5148.0666666666657</v>
      </c>
      <c r="H372" s="278">
        <v>5327.6666666666661</v>
      </c>
      <c r="I372" s="278">
        <v>5383.6333333333332</v>
      </c>
      <c r="J372" s="278">
        <v>5417.4666666666662</v>
      </c>
      <c r="K372" s="276">
        <v>5349.8</v>
      </c>
      <c r="L372" s="276">
        <v>5260</v>
      </c>
      <c r="M372" s="276">
        <v>0.10577</v>
      </c>
    </row>
    <row r="373" spans="1:13">
      <c r="A373" s="267">
        <v>363</v>
      </c>
      <c r="B373" s="276" t="s">
        <v>489</v>
      </c>
      <c r="C373" s="277">
        <v>149.55000000000001</v>
      </c>
      <c r="D373" s="278">
        <v>150.10000000000002</v>
      </c>
      <c r="E373" s="278">
        <v>148.05000000000004</v>
      </c>
      <c r="F373" s="278">
        <v>146.55000000000001</v>
      </c>
      <c r="G373" s="278">
        <v>144.50000000000003</v>
      </c>
      <c r="H373" s="278">
        <v>151.60000000000005</v>
      </c>
      <c r="I373" s="278">
        <v>153.65</v>
      </c>
      <c r="J373" s="278">
        <v>155.15000000000006</v>
      </c>
      <c r="K373" s="276">
        <v>152.15</v>
      </c>
      <c r="L373" s="276">
        <v>148.6</v>
      </c>
      <c r="M373" s="276">
        <v>5.4603000000000002</v>
      </c>
    </row>
    <row r="374" spans="1:13">
      <c r="A374" s="267">
        <v>364</v>
      </c>
      <c r="B374" s="276" t="s">
        <v>490</v>
      </c>
      <c r="C374" s="277">
        <v>561</v>
      </c>
      <c r="D374" s="278">
        <v>559.65</v>
      </c>
      <c r="E374" s="278">
        <v>556.29999999999995</v>
      </c>
      <c r="F374" s="278">
        <v>551.6</v>
      </c>
      <c r="G374" s="278">
        <v>548.25</v>
      </c>
      <c r="H374" s="278">
        <v>564.34999999999991</v>
      </c>
      <c r="I374" s="278">
        <v>567.70000000000005</v>
      </c>
      <c r="J374" s="278">
        <v>572.39999999999986</v>
      </c>
      <c r="K374" s="276">
        <v>563</v>
      </c>
      <c r="L374" s="276">
        <v>554.95000000000005</v>
      </c>
      <c r="M374" s="276">
        <v>0.66954000000000002</v>
      </c>
    </row>
    <row r="375" spans="1:13">
      <c r="A375" s="267">
        <v>365</v>
      </c>
      <c r="B375" s="276" t="s">
        <v>163</v>
      </c>
      <c r="C375" s="277">
        <v>1595.25</v>
      </c>
      <c r="D375" s="278">
        <v>1595.9666666666665</v>
      </c>
      <c r="E375" s="278">
        <v>1585.9333333333329</v>
      </c>
      <c r="F375" s="278">
        <v>1576.6166666666666</v>
      </c>
      <c r="G375" s="278">
        <v>1566.583333333333</v>
      </c>
      <c r="H375" s="278">
        <v>1605.2833333333328</v>
      </c>
      <c r="I375" s="278">
        <v>1615.3166666666662</v>
      </c>
      <c r="J375" s="278">
        <v>1624.6333333333328</v>
      </c>
      <c r="K375" s="276">
        <v>1606</v>
      </c>
      <c r="L375" s="276">
        <v>1586.65</v>
      </c>
      <c r="M375" s="276">
        <v>6.7993199999999998</v>
      </c>
    </row>
    <row r="376" spans="1:13">
      <c r="A376" s="267">
        <v>366</v>
      </c>
      <c r="B376" s="276" t="s">
        <v>273</v>
      </c>
      <c r="C376" s="277">
        <v>2323.9499999999998</v>
      </c>
      <c r="D376" s="278">
        <v>2334.1666666666665</v>
      </c>
      <c r="E376" s="278">
        <v>2308.2833333333328</v>
      </c>
      <c r="F376" s="278">
        <v>2292.6166666666663</v>
      </c>
      <c r="G376" s="278">
        <v>2266.7333333333327</v>
      </c>
      <c r="H376" s="278">
        <v>2349.833333333333</v>
      </c>
      <c r="I376" s="278">
        <v>2375.7166666666672</v>
      </c>
      <c r="J376" s="278">
        <v>2391.3833333333332</v>
      </c>
      <c r="K376" s="276">
        <v>2360.0500000000002</v>
      </c>
      <c r="L376" s="276">
        <v>2318.5</v>
      </c>
      <c r="M376" s="276">
        <v>2.8253300000000001</v>
      </c>
    </row>
    <row r="377" spans="1:13">
      <c r="A377" s="267">
        <v>367</v>
      </c>
      <c r="B377" s="276" t="s">
        <v>164</v>
      </c>
      <c r="C377" s="277">
        <v>28.6</v>
      </c>
      <c r="D377" s="278">
        <v>28.45</v>
      </c>
      <c r="E377" s="278">
        <v>28</v>
      </c>
      <c r="F377" s="278">
        <v>27.400000000000002</v>
      </c>
      <c r="G377" s="278">
        <v>26.950000000000003</v>
      </c>
      <c r="H377" s="278">
        <v>29.049999999999997</v>
      </c>
      <c r="I377" s="278">
        <v>29.499999999999993</v>
      </c>
      <c r="J377" s="278">
        <v>30.099999999999994</v>
      </c>
      <c r="K377" s="276">
        <v>28.9</v>
      </c>
      <c r="L377" s="276">
        <v>27.85</v>
      </c>
      <c r="M377" s="276">
        <v>481.74135999999999</v>
      </c>
    </row>
    <row r="378" spans="1:13">
      <c r="A378" s="267">
        <v>368</v>
      </c>
      <c r="B378" s="276" t="s">
        <v>274</v>
      </c>
      <c r="C378" s="277">
        <v>372.3</v>
      </c>
      <c r="D378" s="278">
        <v>371.15000000000003</v>
      </c>
      <c r="E378" s="278">
        <v>368.20000000000005</v>
      </c>
      <c r="F378" s="278">
        <v>364.1</v>
      </c>
      <c r="G378" s="278">
        <v>361.15000000000003</v>
      </c>
      <c r="H378" s="278">
        <v>375.25000000000006</v>
      </c>
      <c r="I378" s="278">
        <v>378.2</v>
      </c>
      <c r="J378" s="278">
        <v>382.30000000000007</v>
      </c>
      <c r="K378" s="276">
        <v>374.1</v>
      </c>
      <c r="L378" s="276">
        <v>367.05</v>
      </c>
      <c r="M378" s="276">
        <v>1.19513</v>
      </c>
    </row>
    <row r="379" spans="1:13">
      <c r="A379" s="267">
        <v>369</v>
      </c>
      <c r="B379" s="276" t="s">
        <v>485</v>
      </c>
      <c r="C379" s="277">
        <v>164.25</v>
      </c>
      <c r="D379" s="278">
        <v>164.95</v>
      </c>
      <c r="E379" s="278">
        <v>162.49999999999997</v>
      </c>
      <c r="F379" s="278">
        <v>160.74999999999997</v>
      </c>
      <c r="G379" s="278">
        <v>158.29999999999995</v>
      </c>
      <c r="H379" s="278">
        <v>166.7</v>
      </c>
      <c r="I379" s="278">
        <v>169.15000000000003</v>
      </c>
      <c r="J379" s="278">
        <v>170.9</v>
      </c>
      <c r="K379" s="276">
        <v>167.4</v>
      </c>
      <c r="L379" s="276">
        <v>163.19999999999999</v>
      </c>
      <c r="M379" s="276">
        <v>1.2295100000000001</v>
      </c>
    </row>
    <row r="380" spans="1:13">
      <c r="A380" s="267">
        <v>370</v>
      </c>
      <c r="B380" s="276" t="s">
        <v>491</v>
      </c>
      <c r="C380" s="277">
        <v>926.2</v>
      </c>
      <c r="D380" s="278">
        <v>930.73333333333323</v>
      </c>
      <c r="E380" s="278">
        <v>916.46666666666647</v>
      </c>
      <c r="F380" s="278">
        <v>906.73333333333323</v>
      </c>
      <c r="G380" s="278">
        <v>892.46666666666647</v>
      </c>
      <c r="H380" s="278">
        <v>940.46666666666647</v>
      </c>
      <c r="I380" s="278">
        <v>954.73333333333312</v>
      </c>
      <c r="J380" s="278">
        <v>964.46666666666647</v>
      </c>
      <c r="K380" s="276">
        <v>945</v>
      </c>
      <c r="L380" s="276">
        <v>921</v>
      </c>
      <c r="M380" s="276">
        <v>2.1843599999999999</v>
      </c>
    </row>
    <row r="381" spans="1:13">
      <c r="A381" s="267">
        <v>371</v>
      </c>
      <c r="B381" s="276" t="s">
        <v>2223</v>
      </c>
      <c r="C381" s="277">
        <v>493.4</v>
      </c>
      <c r="D381" s="278">
        <v>495.4666666666667</v>
      </c>
      <c r="E381" s="278">
        <v>487.93333333333339</v>
      </c>
      <c r="F381" s="278">
        <v>482.4666666666667</v>
      </c>
      <c r="G381" s="278">
        <v>474.93333333333339</v>
      </c>
      <c r="H381" s="278">
        <v>500.93333333333339</v>
      </c>
      <c r="I381" s="278">
        <v>508.4666666666667</v>
      </c>
      <c r="J381" s="278">
        <v>513.93333333333339</v>
      </c>
      <c r="K381" s="276">
        <v>503</v>
      </c>
      <c r="L381" s="276">
        <v>490</v>
      </c>
      <c r="M381" s="276">
        <v>0.42920999999999998</v>
      </c>
    </row>
    <row r="382" spans="1:13">
      <c r="A382" s="267">
        <v>372</v>
      </c>
      <c r="B382" s="276" t="s">
        <v>165</v>
      </c>
      <c r="C382" s="277">
        <v>184.05</v>
      </c>
      <c r="D382" s="278">
        <v>182.61666666666667</v>
      </c>
      <c r="E382" s="278">
        <v>180.53333333333336</v>
      </c>
      <c r="F382" s="278">
        <v>177.01666666666668</v>
      </c>
      <c r="G382" s="278">
        <v>174.93333333333337</v>
      </c>
      <c r="H382" s="278">
        <v>186.13333333333335</v>
      </c>
      <c r="I382" s="278">
        <v>188.21666666666667</v>
      </c>
      <c r="J382" s="278">
        <v>191.73333333333335</v>
      </c>
      <c r="K382" s="276">
        <v>184.7</v>
      </c>
      <c r="L382" s="276">
        <v>179.1</v>
      </c>
      <c r="M382" s="276">
        <v>85.662700000000001</v>
      </c>
    </row>
    <row r="383" spans="1:13">
      <c r="A383" s="267">
        <v>373</v>
      </c>
      <c r="B383" s="276" t="s">
        <v>492</v>
      </c>
      <c r="C383" s="277">
        <v>75.599999999999994</v>
      </c>
      <c r="D383" s="278">
        <v>76.066666666666677</v>
      </c>
      <c r="E383" s="278">
        <v>74.683333333333351</v>
      </c>
      <c r="F383" s="278">
        <v>73.76666666666668</v>
      </c>
      <c r="G383" s="278">
        <v>72.383333333333354</v>
      </c>
      <c r="H383" s="278">
        <v>76.983333333333348</v>
      </c>
      <c r="I383" s="278">
        <v>78.366666666666674</v>
      </c>
      <c r="J383" s="278">
        <v>79.283333333333346</v>
      </c>
      <c r="K383" s="276">
        <v>77.45</v>
      </c>
      <c r="L383" s="276">
        <v>75.150000000000006</v>
      </c>
      <c r="M383" s="276">
        <v>4.6974900000000002</v>
      </c>
    </row>
    <row r="384" spans="1:13">
      <c r="A384" s="267">
        <v>374</v>
      </c>
      <c r="B384" s="276" t="s">
        <v>276</v>
      </c>
      <c r="C384" s="277">
        <v>259.45</v>
      </c>
      <c r="D384" s="278">
        <v>258.35000000000002</v>
      </c>
      <c r="E384" s="278">
        <v>256.20000000000005</v>
      </c>
      <c r="F384" s="278">
        <v>252.95000000000002</v>
      </c>
      <c r="G384" s="278">
        <v>250.80000000000004</v>
      </c>
      <c r="H384" s="278">
        <v>261.60000000000002</v>
      </c>
      <c r="I384" s="278">
        <v>263.75</v>
      </c>
      <c r="J384" s="278">
        <v>267.00000000000006</v>
      </c>
      <c r="K384" s="276">
        <v>260.5</v>
      </c>
      <c r="L384" s="276">
        <v>255.1</v>
      </c>
      <c r="M384" s="276">
        <v>6.1713399999999998</v>
      </c>
    </row>
    <row r="385" spans="1:13">
      <c r="A385" s="267">
        <v>375</v>
      </c>
      <c r="B385" s="276" t="s">
        <v>493</v>
      </c>
      <c r="C385" s="277">
        <v>76</v>
      </c>
      <c r="D385" s="278">
        <v>75.850000000000009</v>
      </c>
      <c r="E385" s="278">
        <v>75.200000000000017</v>
      </c>
      <c r="F385" s="278">
        <v>74.400000000000006</v>
      </c>
      <c r="G385" s="278">
        <v>73.750000000000014</v>
      </c>
      <c r="H385" s="278">
        <v>76.65000000000002</v>
      </c>
      <c r="I385" s="278">
        <v>77.300000000000026</v>
      </c>
      <c r="J385" s="278">
        <v>78.100000000000023</v>
      </c>
      <c r="K385" s="276">
        <v>76.5</v>
      </c>
      <c r="L385" s="276">
        <v>75.05</v>
      </c>
      <c r="M385" s="276">
        <v>6.2805200000000001</v>
      </c>
    </row>
    <row r="386" spans="1:13">
      <c r="A386" s="267">
        <v>376</v>
      </c>
      <c r="B386" s="276" t="s">
        <v>486</v>
      </c>
      <c r="C386" s="277">
        <v>50.95</v>
      </c>
      <c r="D386" s="278">
        <v>50.533333333333331</v>
      </c>
      <c r="E386" s="278">
        <v>49.566666666666663</v>
      </c>
      <c r="F386" s="278">
        <v>48.18333333333333</v>
      </c>
      <c r="G386" s="278">
        <v>47.216666666666661</v>
      </c>
      <c r="H386" s="278">
        <v>51.916666666666664</v>
      </c>
      <c r="I386" s="278">
        <v>52.883333333333333</v>
      </c>
      <c r="J386" s="278">
        <v>54.266666666666666</v>
      </c>
      <c r="K386" s="276">
        <v>51.5</v>
      </c>
      <c r="L386" s="276">
        <v>49.15</v>
      </c>
      <c r="M386" s="276">
        <v>35.344250000000002</v>
      </c>
    </row>
    <row r="387" spans="1:13">
      <c r="A387" s="267">
        <v>377</v>
      </c>
      <c r="B387" s="276" t="s">
        <v>166</v>
      </c>
      <c r="C387" s="277">
        <v>1235.3</v>
      </c>
      <c r="D387" s="278">
        <v>1225.2</v>
      </c>
      <c r="E387" s="278">
        <v>1210.4000000000001</v>
      </c>
      <c r="F387" s="278">
        <v>1185.5</v>
      </c>
      <c r="G387" s="278">
        <v>1170.7</v>
      </c>
      <c r="H387" s="278">
        <v>1250.1000000000001</v>
      </c>
      <c r="I387" s="278">
        <v>1264.8999999999999</v>
      </c>
      <c r="J387" s="278">
        <v>1289.8000000000002</v>
      </c>
      <c r="K387" s="276">
        <v>1240</v>
      </c>
      <c r="L387" s="276">
        <v>1200.3</v>
      </c>
      <c r="M387" s="276">
        <v>18.668230000000001</v>
      </c>
    </row>
    <row r="388" spans="1:13">
      <c r="A388" s="267">
        <v>378</v>
      </c>
      <c r="B388" s="276" t="s">
        <v>278</v>
      </c>
      <c r="C388" s="277">
        <v>407.85</v>
      </c>
      <c r="D388" s="278">
        <v>408.41666666666669</v>
      </c>
      <c r="E388" s="278">
        <v>404.43333333333339</v>
      </c>
      <c r="F388" s="278">
        <v>401.01666666666671</v>
      </c>
      <c r="G388" s="278">
        <v>397.03333333333342</v>
      </c>
      <c r="H388" s="278">
        <v>411.83333333333337</v>
      </c>
      <c r="I388" s="278">
        <v>415.81666666666661</v>
      </c>
      <c r="J388" s="278">
        <v>419.23333333333335</v>
      </c>
      <c r="K388" s="276">
        <v>412.4</v>
      </c>
      <c r="L388" s="276">
        <v>405</v>
      </c>
      <c r="M388" s="276">
        <v>1.09128</v>
      </c>
    </row>
    <row r="389" spans="1:13">
      <c r="A389" s="267">
        <v>379</v>
      </c>
      <c r="B389" s="276" t="s">
        <v>496</v>
      </c>
      <c r="C389" s="277">
        <v>447.2</v>
      </c>
      <c r="D389" s="278">
        <v>444.40000000000003</v>
      </c>
      <c r="E389" s="278">
        <v>439.80000000000007</v>
      </c>
      <c r="F389" s="278">
        <v>432.40000000000003</v>
      </c>
      <c r="G389" s="278">
        <v>427.80000000000007</v>
      </c>
      <c r="H389" s="278">
        <v>451.80000000000007</v>
      </c>
      <c r="I389" s="278">
        <v>456.40000000000009</v>
      </c>
      <c r="J389" s="278">
        <v>463.80000000000007</v>
      </c>
      <c r="K389" s="276">
        <v>449</v>
      </c>
      <c r="L389" s="276">
        <v>437</v>
      </c>
      <c r="M389" s="276">
        <v>2.3354900000000001</v>
      </c>
    </row>
    <row r="390" spans="1:13">
      <c r="A390" s="267">
        <v>380</v>
      </c>
      <c r="B390" s="276" t="s">
        <v>498</v>
      </c>
      <c r="C390" s="277">
        <v>101.75</v>
      </c>
      <c r="D390" s="278">
        <v>102.5</v>
      </c>
      <c r="E390" s="278">
        <v>99.8</v>
      </c>
      <c r="F390" s="278">
        <v>97.85</v>
      </c>
      <c r="G390" s="278">
        <v>95.149999999999991</v>
      </c>
      <c r="H390" s="278">
        <v>104.45</v>
      </c>
      <c r="I390" s="278">
        <v>107.14999999999999</v>
      </c>
      <c r="J390" s="278">
        <v>109.10000000000001</v>
      </c>
      <c r="K390" s="276">
        <v>105.2</v>
      </c>
      <c r="L390" s="276">
        <v>100.55</v>
      </c>
      <c r="M390" s="276">
        <v>6.5414099999999999</v>
      </c>
    </row>
    <row r="391" spans="1:13">
      <c r="A391" s="267">
        <v>381</v>
      </c>
      <c r="B391" s="276" t="s">
        <v>279</v>
      </c>
      <c r="C391" s="277">
        <v>454.45</v>
      </c>
      <c r="D391" s="278">
        <v>454.05</v>
      </c>
      <c r="E391" s="278">
        <v>451.40000000000003</v>
      </c>
      <c r="F391" s="278">
        <v>448.35</v>
      </c>
      <c r="G391" s="278">
        <v>445.70000000000005</v>
      </c>
      <c r="H391" s="278">
        <v>457.1</v>
      </c>
      <c r="I391" s="278">
        <v>459.75</v>
      </c>
      <c r="J391" s="278">
        <v>462.8</v>
      </c>
      <c r="K391" s="276">
        <v>456.7</v>
      </c>
      <c r="L391" s="276">
        <v>451</v>
      </c>
      <c r="M391" s="276">
        <v>0.46883999999999998</v>
      </c>
    </row>
    <row r="392" spans="1:13">
      <c r="A392" s="267">
        <v>382</v>
      </c>
      <c r="B392" s="276" t="s">
        <v>499</v>
      </c>
      <c r="C392" s="277">
        <v>248.8</v>
      </c>
      <c r="D392" s="278">
        <v>247.35000000000002</v>
      </c>
      <c r="E392" s="278">
        <v>244.30000000000004</v>
      </c>
      <c r="F392" s="278">
        <v>239.8</v>
      </c>
      <c r="G392" s="278">
        <v>236.75000000000003</v>
      </c>
      <c r="H392" s="278">
        <v>251.85000000000005</v>
      </c>
      <c r="I392" s="278">
        <v>254.9</v>
      </c>
      <c r="J392" s="278">
        <v>259.40000000000009</v>
      </c>
      <c r="K392" s="276">
        <v>250.4</v>
      </c>
      <c r="L392" s="276">
        <v>242.85</v>
      </c>
      <c r="M392" s="276">
        <v>2.3344100000000001</v>
      </c>
    </row>
    <row r="393" spans="1:13">
      <c r="A393" s="267">
        <v>383</v>
      </c>
      <c r="B393" s="276" t="s">
        <v>167</v>
      </c>
      <c r="C393" s="277">
        <v>840.75</v>
      </c>
      <c r="D393" s="278">
        <v>841.2833333333333</v>
      </c>
      <c r="E393" s="278">
        <v>836.61666666666656</v>
      </c>
      <c r="F393" s="278">
        <v>832.48333333333323</v>
      </c>
      <c r="G393" s="278">
        <v>827.81666666666649</v>
      </c>
      <c r="H393" s="278">
        <v>845.41666666666663</v>
      </c>
      <c r="I393" s="278">
        <v>850.08333333333337</v>
      </c>
      <c r="J393" s="278">
        <v>854.2166666666667</v>
      </c>
      <c r="K393" s="276">
        <v>845.95</v>
      </c>
      <c r="L393" s="276">
        <v>837.15</v>
      </c>
      <c r="M393" s="276">
        <v>3.0449899999999999</v>
      </c>
    </row>
    <row r="394" spans="1:13">
      <c r="A394" s="267">
        <v>384</v>
      </c>
      <c r="B394" s="276" t="s">
        <v>501</v>
      </c>
      <c r="C394" s="277">
        <v>1260.6500000000001</v>
      </c>
      <c r="D394" s="278">
        <v>1264.8</v>
      </c>
      <c r="E394" s="278">
        <v>1249.5999999999999</v>
      </c>
      <c r="F394" s="278">
        <v>1238.55</v>
      </c>
      <c r="G394" s="278">
        <v>1223.3499999999999</v>
      </c>
      <c r="H394" s="278">
        <v>1275.8499999999999</v>
      </c>
      <c r="I394" s="278">
        <v>1291.0500000000002</v>
      </c>
      <c r="J394" s="278">
        <v>1302.0999999999999</v>
      </c>
      <c r="K394" s="276">
        <v>1280</v>
      </c>
      <c r="L394" s="276">
        <v>1253.75</v>
      </c>
      <c r="M394" s="276">
        <v>3.3550000000000003E-2</v>
      </c>
    </row>
    <row r="395" spans="1:13">
      <c r="A395" s="267">
        <v>385</v>
      </c>
      <c r="B395" s="276" t="s">
        <v>502</v>
      </c>
      <c r="C395" s="277">
        <v>283.95</v>
      </c>
      <c r="D395" s="278">
        <v>284.98333333333329</v>
      </c>
      <c r="E395" s="278">
        <v>281.06666666666661</v>
      </c>
      <c r="F395" s="278">
        <v>278.18333333333334</v>
      </c>
      <c r="G395" s="278">
        <v>274.26666666666665</v>
      </c>
      <c r="H395" s="278">
        <v>287.86666666666656</v>
      </c>
      <c r="I395" s="278">
        <v>291.78333333333319</v>
      </c>
      <c r="J395" s="278">
        <v>294.66666666666652</v>
      </c>
      <c r="K395" s="276">
        <v>288.89999999999998</v>
      </c>
      <c r="L395" s="276">
        <v>282.10000000000002</v>
      </c>
      <c r="M395" s="276">
        <v>4.1790399999999996</v>
      </c>
    </row>
    <row r="396" spans="1:13">
      <c r="A396" s="267">
        <v>386</v>
      </c>
      <c r="B396" s="276" t="s">
        <v>168</v>
      </c>
      <c r="C396" s="277">
        <v>197</v>
      </c>
      <c r="D396" s="278">
        <v>196.91666666666666</v>
      </c>
      <c r="E396" s="278">
        <v>193.58333333333331</v>
      </c>
      <c r="F396" s="278">
        <v>190.16666666666666</v>
      </c>
      <c r="G396" s="278">
        <v>186.83333333333331</v>
      </c>
      <c r="H396" s="278">
        <v>200.33333333333331</v>
      </c>
      <c r="I396" s="278">
        <v>203.66666666666663</v>
      </c>
      <c r="J396" s="278">
        <v>207.08333333333331</v>
      </c>
      <c r="K396" s="276">
        <v>200.25</v>
      </c>
      <c r="L396" s="276">
        <v>193.5</v>
      </c>
      <c r="M396" s="276">
        <v>212.84456</v>
      </c>
    </row>
    <row r="397" spans="1:13">
      <c r="A397" s="267">
        <v>387</v>
      </c>
      <c r="B397" s="276" t="s">
        <v>500</v>
      </c>
      <c r="C397" s="277">
        <v>43.95</v>
      </c>
      <c r="D397" s="278">
        <v>44.116666666666667</v>
      </c>
      <c r="E397" s="278">
        <v>43.733333333333334</v>
      </c>
      <c r="F397" s="278">
        <v>43.516666666666666</v>
      </c>
      <c r="G397" s="278">
        <v>43.133333333333333</v>
      </c>
      <c r="H397" s="278">
        <v>44.333333333333336</v>
      </c>
      <c r="I397" s="278">
        <v>44.716666666666676</v>
      </c>
      <c r="J397" s="278">
        <v>44.933333333333337</v>
      </c>
      <c r="K397" s="276">
        <v>44.5</v>
      </c>
      <c r="L397" s="276">
        <v>43.9</v>
      </c>
      <c r="M397" s="276">
        <v>7.4612499999999997</v>
      </c>
    </row>
    <row r="398" spans="1:13">
      <c r="A398" s="267">
        <v>388</v>
      </c>
      <c r="B398" s="276" t="s">
        <v>169</v>
      </c>
      <c r="C398" s="277">
        <v>109.25</v>
      </c>
      <c r="D398" s="278">
        <v>109.48333333333333</v>
      </c>
      <c r="E398" s="278">
        <v>107.26666666666667</v>
      </c>
      <c r="F398" s="278">
        <v>105.28333333333333</v>
      </c>
      <c r="G398" s="278">
        <v>103.06666666666666</v>
      </c>
      <c r="H398" s="278">
        <v>111.46666666666667</v>
      </c>
      <c r="I398" s="278">
        <v>113.68333333333334</v>
      </c>
      <c r="J398" s="278">
        <v>115.66666666666667</v>
      </c>
      <c r="K398" s="276">
        <v>111.7</v>
      </c>
      <c r="L398" s="276">
        <v>107.5</v>
      </c>
      <c r="M398" s="276">
        <v>93.874660000000006</v>
      </c>
    </row>
    <row r="399" spans="1:13">
      <c r="A399" s="267">
        <v>389</v>
      </c>
      <c r="B399" s="276" t="s">
        <v>503</v>
      </c>
      <c r="C399" s="277">
        <v>123.5</v>
      </c>
      <c r="D399" s="278">
        <v>123.33333333333333</v>
      </c>
      <c r="E399" s="278">
        <v>119.66666666666666</v>
      </c>
      <c r="F399" s="278">
        <v>115.83333333333333</v>
      </c>
      <c r="G399" s="278">
        <v>112.16666666666666</v>
      </c>
      <c r="H399" s="278">
        <v>127.16666666666666</v>
      </c>
      <c r="I399" s="278">
        <v>130.83333333333331</v>
      </c>
      <c r="J399" s="278">
        <v>134.66666666666666</v>
      </c>
      <c r="K399" s="276">
        <v>127</v>
      </c>
      <c r="L399" s="276">
        <v>119.5</v>
      </c>
      <c r="M399" s="276">
        <v>10.34093</v>
      </c>
    </row>
    <row r="400" spans="1:13">
      <c r="A400" s="267">
        <v>390</v>
      </c>
      <c r="B400" s="276" t="s">
        <v>504</v>
      </c>
      <c r="C400" s="277">
        <v>701.1</v>
      </c>
      <c r="D400" s="278">
        <v>702.1</v>
      </c>
      <c r="E400" s="278">
        <v>694.30000000000007</v>
      </c>
      <c r="F400" s="278">
        <v>687.5</v>
      </c>
      <c r="G400" s="278">
        <v>679.7</v>
      </c>
      <c r="H400" s="278">
        <v>708.90000000000009</v>
      </c>
      <c r="I400" s="278">
        <v>716.7</v>
      </c>
      <c r="J400" s="278">
        <v>723.50000000000011</v>
      </c>
      <c r="K400" s="276">
        <v>709.9</v>
      </c>
      <c r="L400" s="276">
        <v>695.3</v>
      </c>
      <c r="M400" s="276">
        <v>2.6092399999999998</v>
      </c>
    </row>
    <row r="401" spans="1:13">
      <c r="A401" s="267">
        <v>391</v>
      </c>
      <c r="B401" s="276" t="s">
        <v>170</v>
      </c>
      <c r="C401" s="277">
        <v>2050.6999999999998</v>
      </c>
      <c r="D401" s="278">
        <v>2051.9</v>
      </c>
      <c r="E401" s="278">
        <v>2034.8000000000002</v>
      </c>
      <c r="F401" s="278">
        <v>2018.9</v>
      </c>
      <c r="G401" s="278">
        <v>2001.8000000000002</v>
      </c>
      <c r="H401" s="278">
        <v>2067.8000000000002</v>
      </c>
      <c r="I401" s="278">
        <v>2084.8999999999996</v>
      </c>
      <c r="J401" s="278">
        <v>2100.8000000000002</v>
      </c>
      <c r="K401" s="276">
        <v>2069</v>
      </c>
      <c r="L401" s="276">
        <v>2036</v>
      </c>
      <c r="M401" s="276">
        <v>165.39466999999999</v>
      </c>
    </row>
    <row r="402" spans="1:13">
      <c r="A402" s="267">
        <v>392</v>
      </c>
      <c r="B402" s="276" t="s">
        <v>519</v>
      </c>
      <c r="C402" s="277">
        <v>10.050000000000001</v>
      </c>
      <c r="D402" s="278">
        <v>10.033333333333333</v>
      </c>
      <c r="E402" s="278">
        <v>9.9166666666666661</v>
      </c>
      <c r="F402" s="278">
        <v>9.7833333333333332</v>
      </c>
      <c r="G402" s="278">
        <v>9.6666666666666661</v>
      </c>
      <c r="H402" s="278">
        <v>10.166666666666666</v>
      </c>
      <c r="I402" s="278">
        <v>10.283333333333333</v>
      </c>
      <c r="J402" s="278">
        <v>10.416666666666666</v>
      </c>
      <c r="K402" s="276">
        <v>10.15</v>
      </c>
      <c r="L402" s="276">
        <v>9.9</v>
      </c>
      <c r="M402" s="276">
        <v>14.12688</v>
      </c>
    </row>
    <row r="403" spans="1:13">
      <c r="A403" s="267">
        <v>393</v>
      </c>
      <c r="B403" s="276" t="s">
        <v>508</v>
      </c>
      <c r="C403" s="277">
        <v>205.9</v>
      </c>
      <c r="D403" s="278">
        <v>196.93333333333331</v>
      </c>
      <c r="E403" s="278">
        <v>184.96666666666661</v>
      </c>
      <c r="F403" s="278">
        <v>164.0333333333333</v>
      </c>
      <c r="G403" s="278">
        <v>152.06666666666661</v>
      </c>
      <c r="H403" s="278">
        <v>217.86666666666662</v>
      </c>
      <c r="I403" s="278">
        <v>229.83333333333331</v>
      </c>
      <c r="J403" s="278">
        <v>250.76666666666662</v>
      </c>
      <c r="K403" s="276">
        <v>208.9</v>
      </c>
      <c r="L403" s="276">
        <v>176</v>
      </c>
      <c r="M403" s="276">
        <v>5.4903899999999997</v>
      </c>
    </row>
    <row r="404" spans="1:13">
      <c r="A404" s="267">
        <v>394</v>
      </c>
      <c r="B404" s="276" t="s">
        <v>495</v>
      </c>
      <c r="C404" s="277">
        <v>242.95</v>
      </c>
      <c r="D404" s="278">
        <v>243.05000000000004</v>
      </c>
      <c r="E404" s="278">
        <v>241.70000000000007</v>
      </c>
      <c r="F404" s="278">
        <v>240.45000000000005</v>
      </c>
      <c r="G404" s="278">
        <v>239.10000000000008</v>
      </c>
      <c r="H404" s="278">
        <v>244.30000000000007</v>
      </c>
      <c r="I404" s="278">
        <v>245.65000000000003</v>
      </c>
      <c r="J404" s="278">
        <v>246.90000000000006</v>
      </c>
      <c r="K404" s="276">
        <v>244.4</v>
      </c>
      <c r="L404" s="276">
        <v>241.8</v>
      </c>
      <c r="M404" s="276">
        <v>1.2364299999999999</v>
      </c>
    </row>
    <row r="405" spans="1:13">
      <c r="A405" s="267">
        <v>395</v>
      </c>
      <c r="B405" s="276" t="s">
        <v>512</v>
      </c>
      <c r="C405" s="277">
        <v>45.95</v>
      </c>
      <c r="D405" s="278">
        <v>46.333333333333336</v>
      </c>
      <c r="E405" s="278">
        <v>44.766666666666673</v>
      </c>
      <c r="F405" s="278">
        <v>43.583333333333336</v>
      </c>
      <c r="G405" s="278">
        <v>42.016666666666673</v>
      </c>
      <c r="H405" s="278">
        <v>47.516666666666673</v>
      </c>
      <c r="I405" s="278">
        <v>49.083333333333336</v>
      </c>
      <c r="J405" s="278">
        <v>50.266666666666673</v>
      </c>
      <c r="K405" s="276">
        <v>47.9</v>
      </c>
      <c r="L405" s="276">
        <v>45.15</v>
      </c>
      <c r="M405" s="276">
        <v>1.9841599999999999</v>
      </c>
    </row>
    <row r="406" spans="1:13">
      <c r="A406" s="267">
        <v>396</v>
      </c>
      <c r="B406" s="276" t="s">
        <v>171</v>
      </c>
      <c r="C406" s="277">
        <v>37.799999999999997</v>
      </c>
      <c r="D406" s="278">
        <v>38.033333333333339</v>
      </c>
      <c r="E406" s="278">
        <v>36.966666666666676</v>
      </c>
      <c r="F406" s="278">
        <v>36.13333333333334</v>
      </c>
      <c r="G406" s="278">
        <v>35.066666666666677</v>
      </c>
      <c r="H406" s="278">
        <v>38.866666666666674</v>
      </c>
      <c r="I406" s="278">
        <v>39.933333333333337</v>
      </c>
      <c r="J406" s="278">
        <v>40.766666666666673</v>
      </c>
      <c r="K406" s="276">
        <v>39.1</v>
      </c>
      <c r="L406" s="276">
        <v>37.200000000000003</v>
      </c>
      <c r="M406" s="276">
        <v>288.38164</v>
      </c>
    </row>
    <row r="407" spans="1:13">
      <c r="A407" s="267">
        <v>397</v>
      </c>
      <c r="B407" s="276" t="s">
        <v>513</v>
      </c>
      <c r="C407" s="277">
        <v>8201.85</v>
      </c>
      <c r="D407" s="278">
        <v>8250.2999999999993</v>
      </c>
      <c r="E407" s="278">
        <v>8132.5999999999985</v>
      </c>
      <c r="F407" s="278">
        <v>8063.3499999999995</v>
      </c>
      <c r="G407" s="278">
        <v>7945.6499999999987</v>
      </c>
      <c r="H407" s="278">
        <v>8319.5499999999993</v>
      </c>
      <c r="I407" s="278">
        <v>8437.25</v>
      </c>
      <c r="J407" s="278">
        <v>8506.4999999999982</v>
      </c>
      <c r="K407" s="276">
        <v>8368</v>
      </c>
      <c r="L407" s="276">
        <v>8181.05</v>
      </c>
      <c r="M407" s="276">
        <v>0.27726000000000001</v>
      </c>
    </row>
    <row r="408" spans="1:13">
      <c r="A408" s="267">
        <v>398</v>
      </c>
      <c r="B408" s="276" t="s">
        <v>3523</v>
      </c>
      <c r="C408" s="277">
        <v>840.45</v>
      </c>
      <c r="D408" s="278">
        <v>846.15</v>
      </c>
      <c r="E408" s="278">
        <v>828.34999999999991</v>
      </c>
      <c r="F408" s="278">
        <v>816.24999999999989</v>
      </c>
      <c r="G408" s="278">
        <v>798.44999999999982</v>
      </c>
      <c r="H408" s="278">
        <v>858.25</v>
      </c>
      <c r="I408" s="278">
        <v>876.05</v>
      </c>
      <c r="J408" s="278">
        <v>888.15000000000009</v>
      </c>
      <c r="K408" s="276">
        <v>863.95</v>
      </c>
      <c r="L408" s="276">
        <v>834.05</v>
      </c>
      <c r="M408" s="276">
        <v>14.58095</v>
      </c>
    </row>
    <row r="409" spans="1:13">
      <c r="A409" s="267">
        <v>399</v>
      </c>
      <c r="B409" s="276" t="s">
        <v>280</v>
      </c>
      <c r="C409" s="277">
        <v>808.15</v>
      </c>
      <c r="D409" s="278">
        <v>809.23333333333323</v>
      </c>
      <c r="E409" s="278">
        <v>800.61666666666645</v>
      </c>
      <c r="F409" s="278">
        <v>793.08333333333326</v>
      </c>
      <c r="G409" s="278">
        <v>784.46666666666647</v>
      </c>
      <c r="H409" s="278">
        <v>816.76666666666642</v>
      </c>
      <c r="I409" s="278">
        <v>825.38333333333321</v>
      </c>
      <c r="J409" s="278">
        <v>832.9166666666664</v>
      </c>
      <c r="K409" s="276">
        <v>817.85</v>
      </c>
      <c r="L409" s="276">
        <v>801.7</v>
      </c>
      <c r="M409" s="276">
        <v>12.554220000000001</v>
      </c>
    </row>
    <row r="410" spans="1:13">
      <c r="A410" s="267">
        <v>400</v>
      </c>
      <c r="B410" s="276" t="s">
        <v>172</v>
      </c>
      <c r="C410" s="277">
        <v>219.5</v>
      </c>
      <c r="D410" s="278">
        <v>219.73333333333335</v>
      </c>
      <c r="E410" s="278">
        <v>216.81666666666669</v>
      </c>
      <c r="F410" s="278">
        <v>214.13333333333335</v>
      </c>
      <c r="G410" s="278">
        <v>211.2166666666667</v>
      </c>
      <c r="H410" s="278">
        <v>222.41666666666669</v>
      </c>
      <c r="I410" s="278">
        <v>225.33333333333331</v>
      </c>
      <c r="J410" s="278">
        <v>228.01666666666668</v>
      </c>
      <c r="K410" s="276">
        <v>222.65</v>
      </c>
      <c r="L410" s="276">
        <v>217.05</v>
      </c>
      <c r="M410" s="276">
        <v>603.59457999999995</v>
      </c>
    </row>
    <row r="411" spans="1:13">
      <c r="A411" s="267">
        <v>401</v>
      </c>
      <c r="B411" s="276" t="s">
        <v>514</v>
      </c>
      <c r="C411" s="277">
        <v>3770.25</v>
      </c>
      <c r="D411" s="278">
        <v>3801.5666666666671</v>
      </c>
      <c r="E411" s="278">
        <v>3728.6833333333343</v>
      </c>
      <c r="F411" s="278">
        <v>3687.1166666666672</v>
      </c>
      <c r="G411" s="278">
        <v>3614.2333333333345</v>
      </c>
      <c r="H411" s="278">
        <v>3843.1333333333341</v>
      </c>
      <c r="I411" s="278">
        <v>3916.0166666666664</v>
      </c>
      <c r="J411" s="278">
        <v>3957.5833333333339</v>
      </c>
      <c r="K411" s="276">
        <v>3874.45</v>
      </c>
      <c r="L411" s="276">
        <v>3760</v>
      </c>
      <c r="M411" s="276">
        <v>0.17168</v>
      </c>
    </row>
    <row r="412" spans="1:13">
      <c r="A412" s="267">
        <v>402</v>
      </c>
      <c r="B412" s="276" t="s">
        <v>2402</v>
      </c>
      <c r="C412" s="277">
        <v>68.95</v>
      </c>
      <c r="D412" s="278">
        <v>69.61666666666666</v>
      </c>
      <c r="E412" s="278">
        <v>67.933333333333323</v>
      </c>
      <c r="F412" s="278">
        <v>66.916666666666657</v>
      </c>
      <c r="G412" s="278">
        <v>65.23333333333332</v>
      </c>
      <c r="H412" s="278">
        <v>70.633333333333326</v>
      </c>
      <c r="I412" s="278">
        <v>72.316666666666663</v>
      </c>
      <c r="J412" s="278">
        <v>73.333333333333329</v>
      </c>
      <c r="K412" s="276">
        <v>71.3</v>
      </c>
      <c r="L412" s="276">
        <v>68.599999999999994</v>
      </c>
      <c r="M412" s="276">
        <v>1.02105</v>
      </c>
    </row>
    <row r="413" spans="1:13">
      <c r="A413" s="267">
        <v>403</v>
      </c>
      <c r="B413" s="276" t="s">
        <v>2404</v>
      </c>
      <c r="C413" s="277">
        <v>50.9</v>
      </c>
      <c r="D413" s="278">
        <v>51.433333333333337</v>
      </c>
      <c r="E413" s="278">
        <v>50.266666666666673</v>
      </c>
      <c r="F413" s="278">
        <v>49.633333333333333</v>
      </c>
      <c r="G413" s="278">
        <v>48.466666666666669</v>
      </c>
      <c r="H413" s="278">
        <v>52.066666666666677</v>
      </c>
      <c r="I413" s="278">
        <v>53.233333333333334</v>
      </c>
      <c r="J413" s="278">
        <v>53.866666666666681</v>
      </c>
      <c r="K413" s="276">
        <v>52.6</v>
      </c>
      <c r="L413" s="276">
        <v>50.8</v>
      </c>
      <c r="M413" s="276">
        <v>14.51629</v>
      </c>
    </row>
    <row r="414" spans="1:13">
      <c r="A414" s="267">
        <v>404</v>
      </c>
      <c r="B414" s="276" t="s">
        <v>2412</v>
      </c>
      <c r="C414" s="277">
        <v>153.30000000000001</v>
      </c>
      <c r="D414" s="278">
        <v>153.43333333333334</v>
      </c>
      <c r="E414" s="278">
        <v>149.86666666666667</v>
      </c>
      <c r="F414" s="278">
        <v>146.43333333333334</v>
      </c>
      <c r="G414" s="278">
        <v>142.86666666666667</v>
      </c>
      <c r="H414" s="278">
        <v>156.86666666666667</v>
      </c>
      <c r="I414" s="278">
        <v>160.43333333333334</v>
      </c>
      <c r="J414" s="278">
        <v>163.86666666666667</v>
      </c>
      <c r="K414" s="276">
        <v>157</v>
      </c>
      <c r="L414" s="276">
        <v>150</v>
      </c>
      <c r="M414" s="276">
        <v>10.112500000000001</v>
      </c>
    </row>
    <row r="415" spans="1:13">
      <c r="A415" s="267">
        <v>405</v>
      </c>
      <c r="B415" s="276" t="s">
        <v>516</v>
      </c>
      <c r="C415" s="277">
        <v>1290.05</v>
      </c>
      <c r="D415" s="278">
        <v>1304.05</v>
      </c>
      <c r="E415" s="278">
        <v>1258.3499999999999</v>
      </c>
      <c r="F415" s="278">
        <v>1226.6499999999999</v>
      </c>
      <c r="G415" s="278">
        <v>1180.9499999999998</v>
      </c>
      <c r="H415" s="278">
        <v>1335.75</v>
      </c>
      <c r="I415" s="278">
        <v>1381.4500000000003</v>
      </c>
      <c r="J415" s="278">
        <v>1413.15</v>
      </c>
      <c r="K415" s="276">
        <v>1349.75</v>
      </c>
      <c r="L415" s="276">
        <v>1272.3499999999999</v>
      </c>
      <c r="M415" s="276">
        <v>7.8630000000000005E-2</v>
      </c>
    </row>
    <row r="416" spans="1:13">
      <c r="A416" s="267">
        <v>406</v>
      </c>
      <c r="B416" s="276" t="s">
        <v>518</v>
      </c>
      <c r="C416" s="277">
        <v>175.65</v>
      </c>
      <c r="D416" s="278">
        <v>175.88333333333335</v>
      </c>
      <c r="E416" s="278">
        <v>173.81666666666672</v>
      </c>
      <c r="F416" s="278">
        <v>171.98333333333338</v>
      </c>
      <c r="G416" s="278">
        <v>169.91666666666674</v>
      </c>
      <c r="H416" s="278">
        <v>177.7166666666667</v>
      </c>
      <c r="I416" s="278">
        <v>179.78333333333336</v>
      </c>
      <c r="J416" s="278">
        <v>181.61666666666667</v>
      </c>
      <c r="K416" s="276">
        <v>177.95</v>
      </c>
      <c r="L416" s="276">
        <v>174.05</v>
      </c>
      <c r="M416" s="276">
        <v>0.50641000000000003</v>
      </c>
    </row>
    <row r="417" spans="1:13">
      <c r="A417" s="267">
        <v>407</v>
      </c>
      <c r="B417" s="276" t="s">
        <v>173</v>
      </c>
      <c r="C417" s="277">
        <v>22604.7</v>
      </c>
      <c r="D417" s="278">
        <v>22467.316666666666</v>
      </c>
      <c r="E417" s="278">
        <v>22197.183333333331</v>
      </c>
      <c r="F417" s="278">
        <v>21789.666666666664</v>
      </c>
      <c r="G417" s="278">
        <v>21519.533333333329</v>
      </c>
      <c r="H417" s="278">
        <v>22874.833333333332</v>
      </c>
      <c r="I417" s="278">
        <v>23144.966666666664</v>
      </c>
      <c r="J417" s="278">
        <v>23552.483333333334</v>
      </c>
      <c r="K417" s="276">
        <v>22737.45</v>
      </c>
      <c r="L417" s="276">
        <v>22059.8</v>
      </c>
      <c r="M417" s="276">
        <v>0.67025000000000001</v>
      </c>
    </row>
    <row r="418" spans="1:13">
      <c r="A418" s="267">
        <v>408</v>
      </c>
      <c r="B418" s="276" t="s">
        <v>520</v>
      </c>
      <c r="C418" s="277">
        <v>914.45</v>
      </c>
      <c r="D418" s="278">
        <v>918.80000000000007</v>
      </c>
      <c r="E418" s="278">
        <v>902.65000000000009</v>
      </c>
      <c r="F418" s="278">
        <v>890.85</v>
      </c>
      <c r="G418" s="278">
        <v>874.7</v>
      </c>
      <c r="H418" s="278">
        <v>930.60000000000014</v>
      </c>
      <c r="I418" s="278">
        <v>946.75</v>
      </c>
      <c r="J418" s="278">
        <v>958.55000000000018</v>
      </c>
      <c r="K418" s="276">
        <v>934.95</v>
      </c>
      <c r="L418" s="276">
        <v>907</v>
      </c>
      <c r="M418" s="276">
        <v>0.51456000000000002</v>
      </c>
    </row>
    <row r="419" spans="1:13">
      <c r="A419" s="267">
        <v>409</v>
      </c>
      <c r="B419" s="276" t="s">
        <v>174</v>
      </c>
      <c r="C419" s="277">
        <v>1349.3</v>
      </c>
      <c r="D419" s="278">
        <v>1343.5166666666667</v>
      </c>
      <c r="E419" s="278">
        <v>1332.7333333333333</v>
      </c>
      <c r="F419" s="278">
        <v>1316.1666666666667</v>
      </c>
      <c r="G419" s="278">
        <v>1305.3833333333334</v>
      </c>
      <c r="H419" s="278">
        <v>1360.0833333333333</v>
      </c>
      <c r="I419" s="278">
        <v>1370.8666666666666</v>
      </c>
      <c r="J419" s="278">
        <v>1387.4333333333332</v>
      </c>
      <c r="K419" s="276">
        <v>1354.3</v>
      </c>
      <c r="L419" s="276">
        <v>1326.95</v>
      </c>
      <c r="M419" s="276">
        <v>3.70458</v>
      </c>
    </row>
    <row r="420" spans="1:13">
      <c r="A420" s="267">
        <v>410</v>
      </c>
      <c r="B420" s="276" t="s">
        <v>515</v>
      </c>
      <c r="C420" s="277">
        <v>383.5</v>
      </c>
      <c r="D420" s="278">
        <v>382.2166666666667</v>
      </c>
      <c r="E420" s="278">
        <v>378.43333333333339</v>
      </c>
      <c r="F420" s="278">
        <v>373.36666666666667</v>
      </c>
      <c r="G420" s="278">
        <v>369.58333333333337</v>
      </c>
      <c r="H420" s="278">
        <v>387.28333333333342</v>
      </c>
      <c r="I420" s="278">
        <v>391.06666666666672</v>
      </c>
      <c r="J420" s="278">
        <v>396.13333333333344</v>
      </c>
      <c r="K420" s="276">
        <v>386</v>
      </c>
      <c r="L420" s="276">
        <v>377.15</v>
      </c>
      <c r="M420" s="276">
        <v>0.77437999999999996</v>
      </c>
    </row>
    <row r="421" spans="1:13">
      <c r="A421" s="267">
        <v>411</v>
      </c>
      <c r="B421" s="276" t="s">
        <v>510</v>
      </c>
      <c r="C421" s="277">
        <v>22.4</v>
      </c>
      <c r="D421" s="278">
        <v>22.416666666666668</v>
      </c>
      <c r="E421" s="278">
        <v>22.283333333333335</v>
      </c>
      <c r="F421" s="278">
        <v>22.166666666666668</v>
      </c>
      <c r="G421" s="278">
        <v>22.033333333333335</v>
      </c>
      <c r="H421" s="278">
        <v>22.533333333333335</v>
      </c>
      <c r="I421" s="278">
        <v>22.666666666666668</v>
      </c>
      <c r="J421" s="278">
        <v>22.783333333333335</v>
      </c>
      <c r="K421" s="276">
        <v>22.55</v>
      </c>
      <c r="L421" s="276">
        <v>22.3</v>
      </c>
      <c r="M421" s="276">
        <v>7.5197099999999999</v>
      </c>
    </row>
    <row r="422" spans="1:13">
      <c r="A422" s="267">
        <v>412</v>
      </c>
      <c r="B422" s="276" t="s">
        <v>511</v>
      </c>
      <c r="C422" s="277">
        <v>1518.55</v>
      </c>
      <c r="D422" s="278">
        <v>1516.8666666666668</v>
      </c>
      <c r="E422" s="278">
        <v>1503.7333333333336</v>
      </c>
      <c r="F422" s="278">
        <v>1488.9166666666667</v>
      </c>
      <c r="G422" s="278">
        <v>1475.7833333333335</v>
      </c>
      <c r="H422" s="278">
        <v>1531.6833333333336</v>
      </c>
      <c r="I422" s="278">
        <v>1544.8166666666668</v>
      </c>
      <c r="J422" s="278">
        <v>1559.6333333333337</v>
      </c>
      <c r="K422" s="276">
        <v>1530</v>
      </c>
      <c r="L422" s="276">
        <v>1502.05</v>
      </c>
      <c r="M422" s="276">
        <v>9.2689999999999995E-2</v>
      </c>
    </row>
    <row r="423" spans="1:13">
      <c r="A423" s="267">
        <v>413</v>
      </c>
      <c r="B423" s="276" t="s">
        <v>521</v>
      </c>
      <c r="C423" s="277">
        <v>287.89999999999998</v>
      </c>
      <c r="D423" s="278">
        <v>288.95</v>
      </c>
      <c r="E423" s="278">
        <v>282.95</v>
      </c>
      <c r="F423" s="278">
        <v>278</v>
      </c>
      <c r="G423" s="278">
        <v>272</v>
      </c>
      <c r="H423" s="278">
        <v>293.89999999999998</v>
      </c>
      <c r="I423" s="278">
        <v>299.89999999999998</v>
      </c>
      <c r="J423" s="278">
        <v>304.84999999999997</v>
      </c>
      <c r="K423" s="276">
        <v>294.95</v>
      </c>
      <c r="L423" s="276">
        <v>284</v>
      </c>
      <c r="M423" s="276">
        <v>3.04739</v>
      </c>
    </row>
    <row r="424" spans="1:13">
      <c r="A424" s="267">
        <v>414</v>
      </c>
      <c r="B424" s="276" t="s">
        <v>522</v>
      </c>
      <c r="C424" s="277">
        <v>1028.05</v>
      </c>
      <c r="D424" s="278">
        <v>1026.6833333333334</v>
      </c>
      <c r="E424" s="278">
        <v>1018.3666666666668</v>
      </c>
      <c r="F424" s="278">
        <v>1008.6833333333334</v>
      </c>
      <c r="G424" s="278">
        <v>1000.3666666666668</v>
      </c>
      <c r="H424" s="278">
        <v>1036.3666666666668</v>
      </c>
      <c r="I424" s="278">
        <v>1044.6833333333334</v>
      </c>
      <c r="J424" s="278">
        <v>1054.3666666666668</v>
      </c>
      <c r="K424" s="276">
        <v>1035</v>
      </c>
      <c r="L424" s="276">
        <v>1017</v>
      </c>
      <c r="M424" s="276">
        <v>6.5280000000000005E-2</v>
      </c>
    </row>
    <row r="425" spans="1:13">
      <c r="A425" s="267">
        <v>415</v>
      </c>
      <c r="B425" s="276" t="s">
        <v>523</v>
      </c>
      <c r="C425" s="277">
        <v>334.45</v>
      </c>
      <c r="D425" s="278">
        <v>333.98333333333335</v>
      </c>
      <c r="E425" s="278">
        <v>328.9666666666667</v>
      </c>
      <c r="F425" s="278">
        <v>323.48333333333335</v>
      </c>
      <c r="G425" s="278">
        <v>318.4666666666667</v>
      </c>
      <c r="H425" s="278">
        <v>339.4666666666667</v>
      </c>
      <c r="I425" s="278">
        <v>344.48333333333335</v>
      </c>
      <c r="J425" s="278">
        <v>349.9666666666667</v>
      </c>
      <c r="K425" s="276">
        <v>339</v>
      </c>
      <c r="L425" s="276">
        <v>328.5</v>
      </c>
      <c r="M425" s="276">
        <v>2.2283300000000001</v>
      </c>
    </row>
    <row r="426" spans="1:13">
      <c r="A426" s="267">
        <v>416</v>
      </c>
      <c r="B426" s="276" t="s">
        <v>524</v>
      </c>
      <c r="C426" s="277">
        <v>6.6</v>
      </c>
      <c r="D426" s="278">
        <v>6.5666666666666664</v>
      </c>
      <c r="E426" s="278">
        <v>6.4833333333333325</v>
      </c>
      <c r="F426" s="278">
        <v>6.3666666666666663</v>
      </c>
      <c r="G426" s="278">
        <v>6.2833333333333323</v>
      </c>
      <c r="H426" s="278">
        <v>6.6833333333333327</v>
      </c>
      <c r="I426" s="278">
        <v>6.7666666666666666</v>
      </c>
      <c r="J426" s="278">
        <v>6.8833333333333329</v>
      </c>
      <c r="K426" s="276">
        <v>6.65</v>
      </c>
      <c r="L426" s="276">
        <v>6.45</v>
      </c>
      <c r="M426" s="276">
        <v>58.74127</v>
      </c>
    </row>
    <row r="427" spans="1:13">
      <c r="A427" s="267">
        <v>417</v>
      </c>
      <c r="B427" s="276" t="s">
        <v>2516</v>
      </c>
      <c r="C427" s="277">
        <v>604.25</v>
      </c>
      <c r="D427" s="278">
        <v>604.23333333333335</v>
      </c>
      <c r="E427" s="278">
        <v>591.2166666666667</v>
      </c>
      <c r="F427" s="278">
        <v>578.18333333333339</v>
      </c>
      <c r="G427" s="278">
        <v>565.16666666666674</v>
      </c>
      <c r="H427" s="278">
        <v>617.26666666666665</v>
      </c>
      <c r="I427" s="278">
        <v>630.2833333333333</v>
      </c>
      <c r="J427" s="278">
        <v>643.31666666666661</v>
      </c>
      <c r="K427" s="276">
        <v>617.25</v>
      </c>
      <c r="L427" s="276">
        <v>591.20000000000005</v>
      </c>
      <c r="M427" s="276">
        <v>0.42598000000000003</v>
      </c>
    </row>
    <row r="428" spans="1:13">
      <c r="A428" s="267">
        <v>418</v>
      </c>
      <c r="B428" s="276" t="s">
        <v>527</v>
      </c>
      <c r="C428" s="277">
        <v>172</v>
      </c>
      <c r="D428" s="278">
        <v>172.08333333333334</v>
      </c>
      <c r="E428" s="278">
        <v>171.01666666666668</v>
      </c>
      <c r="F428" s="278">
        <v>170.03333333333333</v>
      </c>
      <c r="G428" s="278">
        <v>168.96666666666667</v>
      </c>
      <c r="H428" s="278">
        <v>173.06666666666669</v>
      </c>
      <c r="I428" s="278">
        <v>174.13333333333335</v>
      </c>
      <c r="J428" s="278">
        <v>175.1166666666667</v>
      </c>
      <c r="K428" s="276">
        <v>173.15</v>
      </c>
      <c r="L428" s="276">
        <v>171.1</v>
      </c>
      <c r="M428" s="276">
        <v>3.8670100000000001</v>
      </c>
    </row>
    <row r="429" spans="1:13">
      <c r="A429" s="267">
        <v>419</v>
      </c>
      <c r="B429" s="276" t="s">
        <v>2525</v>
      </c>
      <c r="C429" s="277">
        <v>50.1</v>
      </c>
      <c r="D429" s="278">
        <v>50.666666666666664</v>
      </c>
      <c r="E429" s="278">
        <v>49.333333333333329</v>
      </c>
      <c r="F429" s="278">
        <v>48.566666666666663</v>
      </c>
      <c r="G429" s="278">
        <v>47.233333333333327</v>
      </c>
      <c r="H429" s="278">
        <v>51.43333333333333</v>
      </c>
      <c r="I429" s="278">
        <v>52.766666666666659</v>
      </c>
      <c r="J429" s="278">
        <v>53.533333333333331</v>
      </c>
      <c r="K429" s="276">
        <v>52</v>
      </c>
      <c r="L429" s="276">
        <v>49.9</v>
      </c>
      <c r="M429" s="276">
        <v>26.57724</v>
      </c>
    </row>
    <row r="430" spans="1:13">
      <c r="A430" s="267">
        <v>420</v>
      </c>
      <c r="B430" s="276" t="s">
        <v>175</v>
      </c>
      <c r="C430" s="285">
        <v>5055.25</v>
      </c>
      <c r="D430" s="286">
        <v>5029.0999999999995</v>
      </c>
      <c r="E430" s="286">
        <v>4958.1999999999989</v>
      </c>
      <c r="F430" s="286">
        <v>4861.1499999999996</v>
      </c>
      <c r="G430" s="286">
        <v>4790.2499999999991</v>
      </c>
      <c r="H430" s="286">
        <v>5126.1499999999987</v>
      </c>
      <c r="I430" s="286">
        <v>5197.0499999999984</v>
      </c>
      <c r="J430" s="286">
        <v>5294.0999999999985</v>
      </c>
      <c r="K430" s="287">
        <v>5100</v>
      </c>
      <c r="L430" s="287">
        <v>4932.05</v>
      </c>
      <c r="M430" s="287">
        <v>2.7913700000000001</v>
      </c>
    </row>
    <row r="431" spans="1:13">
      <c r="A431" s="267">
        <v>421</v>
      </c>
      <c r="B431" s="276" t="s">
        <v>176</v>
      </c>
      <c r="C431" s="276">
        <v>835.3</v>
      </c>
      <c r="D431" s="278">
        <v>840.01666666666677</v>
      </c>
      <c r="E431" s="278">
        <v>821.28333333333353</v>
      </c>
      <c r="F431" s="278">
        <v>807.26666666666677</v>
      </c>
      <c r="G431" s="278">
        <v>788.53333333333353</v>
      </c>
      <c r="H431" s="278">
        <v>854.03333333333353</v>
      </c>
      <c r="I431" s="278">
        <v>872.76666666666688</v>
      </c>
      <c r="J431" s="278">
        <v>886.78333333333353</v>
      </c>
      <c r="K431" s="276">
        <v>858.75</v>
      </c>
      <c r="L431" s="276">
        <v>826</v>
      </c>
      <c r="M431" s="276">
        <v>48.01211</v>
      </c>
    </row>
    <row r="432" spans="1:13">
      <c r="A432" s="267">
        <v>422</v>
      </c>
      <c r="B432" s="276" t="s">
        <v>177</v>
      </c>
      <c r="C432" s="276">
        <v>638.95000000000005</v>
      </c>
      <c r="D432" s="278">
        <v>647.31666666666672</v>
      </c>
      <c r="E432" s="278">
        <v>626.63333333333344</v>
      </c>
      <c r="F432" s="278">
        <v>614.31666666666672</v>
      </c>
      <c r="G432" s="278">
        <v>593.63333333333344</v>
      </c>
      <c r="H432" s="278">
        <v>659.63333333333344</v>
      </c>
      <c r="I432" s="278">
        <v>680.31666666666661</v>
      </c>
      <c r="J432" s="278">
        <v>692.63333333333344</v>
      </c>
      <c r="K432" s="276">
        <v>668</v>
      </c>
      <c r="L432" s="276">
        <v>635</v>
      </c>
      <c r="M432" s="276">
        <v>8.1174999999999997</v>
      </c>
    </row>
    <row r="433" spans="1:13">
      <c r="A433" s="267">
        <v>423</v>
      </c>
      <c r="B433" s="276" t="s">
        <v>525</v>
      </c>
      <c r="C433" s="276">
        <v>86.65</v>
      </c>
      <c r="D433" s="278">
        <v>86.533333333333346</v>
      </c>
      <c r="E433" s="278">
        <v>85.166666666666686</v>
      </c>
      <c r="F433" s="278">
        <v>83.683333333333337</v>
      </c>
      <c r="G433" s="278">
        <v>82.316666666666677</v>
      </c>
      <c r="H433" s="278">
        <v>88.016666666666694</v>
      </c>
      <c r="I433" s="278">
        <v>89.38333333333334</v>
      </c>
      <c r="J433" s="278">
        <v>90.866666666666703</v>
      </c>
      <c r="K433" s="276">
        <v>87.9</v>
      </c>
      <c r="L433" s="276">
        <v>85.05</v>
      </c>
      <c r="M433" s="276">
        <v>1.80925</v>
      </c>
    </row>
    <row r="434" spans="1:13">
      <c r="A434" s="267">
        <v>424</v>
      </c>
      <c r="B434" s="276" t="s">
        <v>281</v>
      </c>
      <c r="C434" s="276" t="e">
        <v>#N/A</v>
      </c>
      <c r="D434" s="278" t="e">
        <v>#N/A</v>
      </c>
      <c r="E434" s="278" t="e">
        <v>#N/A</v>
      </c>
      <c r="F434" s="278" t="e">
        <v>#N/A</v>
      </c>
      <c r="G434" s="278" t="e">
        <v>#N/A</v>
      </c>
      <c r="H434" s="278" t="e">
        <v>#N/A</v>
      </c>
      <c r="I434" s="278" t="e">
        <v>#N/A</v>
      </c>
      <c r="J434" s="278" t="e">
        <v>#N/A</v>
      </c>
      <c r="K434" s="276" t="e">
        <v>#N/A</v>
      </c>
      <c r="L434" s="276" t="e">
        <v>#N/A</v>
      </c>
      <c r="M434" s="276" t="e">
        <v>#N/A</v>
      </c>
    </row>
    <row r="435" spans="1:13">
      <c r="A435" s="267">
        <v>425</v>
      </c>
      <c r="B435" s="276" t="s">
        <v>526</v>
      </c>
      <c r="C435" s="276">
        <v>447.55</v>
      </c>
      <c r="D435" s="278">
        <v>446.11666666666662</v>
      </c>
      <c r="E435" s="278">
        <v>443.48333333333323</v>
      </c>
      <c r="F435" s="278">
        <v>439.41666666666663</v>
      </c>
      <c r="G435" s="278">
        <v>436.78333333333325</v>
      </c>
      <c r="H435" s="278">
        <v>450.18333333333322</v>
      </c>
      <c r="I435" s="278">
        <v>452.81666666666655</v>
      </c>
      <c r="J435" s="278">
        <v>456.88333333333321</v>
      </c>
      <c r="K435" s="276">
        <v>448.75</v>
      </c>
      <c r="L435" s="276">
        <v>442.05</v>
      </c>
      <c r="M435" s="276">
        <v>0.56862999999999997</v>
      </c>
    </row>
    <row r="436" spans="1:13">
      <c r="A436" s="267">
        <v>426</v>
      </c>
      <c r="B436" s="276" t="s">
        <v>3387</v>
      </c>
      <c r="C436" s="276">
        <v>276.5</v>
      </c>
      <c r="D436" s="278">
        <v>278.68333333333334</v>
      </c>
      <c r="E436" s="278">
        <v>272.86666666666667</v>
      </c>
      <c r="F436" s="278">
        <v>269.23333333333335</v>
      </c>
      <c r="G436" s="278">
        <v>263.41666666666669</v>
      </c>
      <c r="H436" s="278">
        <v>282.31666666666666</v>
      </c>
      <c r="I436" s="278">
        <v>288.13333333333338</v>
      </c>
      <c r="J436" s="278">
        <v>291.76666666666665</v>
      </c>
      <c r="K436" s="276">
        <v>284.5</v>
      </c>
      <c r="L436" s="276">
        <v>275.05</v>
      </c>
      <c r="M436" s="276">
        <v>2.2210000000000001</v>
      </c>
    </row>
    <row r="437" spans="1:13">
      <c r="A437" s="267">
        <v>427</v>
      </c>
      <c r="B437" s="276" t="s">
        <v>529</v>
      </c>
      <c r="C437" s="276">
        <v>1561.65</v>
      </c>
      <c r="D437" s="278">
        <v>1559.9833333333333</v>
      </c>
      <c r="E437" s="278">
        <v>1529.6666666666667</v>
      </c>
      <c r="F437" s="278">
        <v>1497.6833333333334</v>
      </c>
      <c r="G437" s="278">
        <v>1467.3666666666668</v>
      </c>
      <c r="H437" s="278">
        <v>1591.9666666666667</v>
      </c>
      <c r="I437" s="278">
        <v>1622.2833333333333</v>
      </c>
      <c r="J437" s="278">
        <v>1654.2666666666667</v>
      </c>
      <c r="K437" s="276">
        <v>1590.3</v>
      </c>
      <c r="L437" s="276">
        <v>1528</v>
      </c>
      <c r="M437" s="276">
        <v>0.53878999999999999</v>
      </c>
    </row>
    <row r="438" spans="1:13">
      <c r="A438" s="267">
        <v>428</v>
      </c>
      <c r="B438" s="276" t="s">
        <v>530</v>
      </c>
      <c r="C438" s="276">
        <v>467.85</v>
      </c>
      <c r="D438" s="278">
        <v>468.08333333333331</v>
      </c>
      <c r="E438" s="278">
        <v>464.16666666666663</v>
      </c>
      <c r="F438" s="278">
        <v>460.48333333333329</v>
      </c>
      <c r="G438" s="278">
        <v>456.56666666666661</v>
      </c>
      <c r="H438" s="278">
        <v>471.76666666666665</v>
      </c>
      <c r="I438" s="278">
        <v>475.68333333333328</v>
      </c>
      <c r="J438" s="278">
        <v>479.36666666666667</v>
      </c>
      <c r="K438" s="276">
        <v>472</v>
      </c>
      <c r="L438" s="276">
        <v>464.4</v>
      </c>
      <c r="M438" s="276">
        <v>0.67737999999999998</v>
      </c>
    </row>
    <row r="439" spans="1:13">
      <c r="A439" s="267">
        <v>429</v>
      </c>
      <c r="B439" s="276" t="s">
        <v>178</v>
      </c>
      <c r="C439" s="276">
        <v>510.15</v>
      </c>
      <c r="D439" s="278">
        <v>510.86666666666673</v>
      </c>
      <c r="E439" s="278">
        <v>503.73333333333346</v>
      </c>
      <c r="F439" s="278">
        <v>497.31666666666672</v>
      </c>
      <c r="G439" s="278">
        <v>490.18333333333345</v>
      </c>
      <c r="H439" s="278">
        <v>517.28333333333353</v>
      </c>
      <c r="I439" s="278">
        <v>524.41666666666674</v>
      </c>
      <c r="J439" s="278">
        <v>530.83333333333348</v>
      </c>
      <c r="K439" s="276">
        <v>518</v>
      </c>
      <c r="L439" s="276">
        <v>504.45</v>
      </c>
      <c r="M439" s="276">
        <v>97.183570000000003</v>
      </c>
    </row>
    <row r="440" spans="1:13">
      <c r="A440" s="267">
        <v>430</v>
      </c>
      <c r="B440" s="276" t="s">
        <v>531</v>
      </c>
      <c r="C440" s="276">
        <v>266.2</v>
      </c>
      <c r="D440" s="278">
        <v>267.35000000000002</v>
      </c>
      <c r="E440" s="278">
        <v>262.95000000000005</v>
      </c>
      <c r="F440" s="278">
        <v>259.70000000000005</v>
      </c>
      <c r="G440" s="278">
        <v>255.30000000000007</v>
      </c>
      <c r="H440" s="278">
        <v>270.60000000000002</v>
      </c>
      <c r="I440" s="278">
        <v>275</v>
      </c>
      <c r="J440" s="278">
        <v>278.25</v>
      </c>
      <c r="K440" s="276">
        <v>271.75</v>
      </c>
      <c r="L440" s="276">
        <v>264.10000000000002</v>
      </c>
      <c r="M440" s="276">
        <v>1.15086</v>
      </c>
    </row>
    <row r="441" spans="1:13">
      <c r="A441" s="267">
        <v>431</v>
      </c>
      <c r="B441" s="276" t="s">
        <v>179</v>
      </c>
      <c r="C441" s="276">
        <v>441.1</v>
      </c>
      <c r="D441" s="278">
        <v>439.73333333333335</v>
      </c>
      <c r="E441" s="278">
        <v>436.4666666666667</v>
      </c>
      <c r="F441" s="278">
        <v>431.83333333333337</v>
      </c>
      <c r="G441" s="278">
        <v>428.56666666666672</v>
      </c>
      <c r="H441" s="278">
        <v>444.36666666666667</v>
      </c>
      <c r="I441" s="278">
        <v>447.63333333333333</v>
      </c>
      <c r="J441" s="278">
        <v>452.26666666666665</v>
      </c>
      <c r="K441" s="276">
        <v>443</v>
      </c>
      <c r="L441" s="276">
        <v>435.1</v>
      </c>
      <c r="M441" s="276">
        <v>11.60661</v>
      </c>
    </row>
    <row r="442" spans="1:13">
      <c r="A442" s="267">
        <v>432</v>
      </c>
      <c r="B442" s="276" t="s">
        <v>532</v>
      </c>
      <c r="C442" s="276">
        <v>195.7</v>
      </c>
      <c r="D442" s="278">
        <v>194.33333333333334</v>
      </c>
      <c r="E442" s="278">
        <v>191.76666666666668</v>
      </c>
      <c r="F442" s="278">
        <v>187.83333333333334</v>
      </c>
      <c r="G442" s="278">
        <v>185.26666666666668</v>
      </c>
      <c r="H442" s="278">
        <v>198.26666666666668</v>
      </c>
      <c r="I442" s="278">
        <v>200.83333333333334</v>
      </c>
      <c r="J442" s="278">
        <v>204.76666666666668</v>
      </c>
      <c r="K442" s="276">
        <v>196.9</v>
      </c>
      <c r="L442" s="276">
        <v>190.4</v>
      </c>
      <c r="M442" s="276">
        <v>12.747590000000001</v>
      </c>
    </row>
    <row r="443" spans="1:13">
      <c r="A443" s="267">
        <v>433</v>
      </c>
      <c r="B443" s="276" t="s">
        <v>533</v>
      </c>
      <c r="C443" s="276">
        <v>1436.85</v>
      </c>
      <c r="D443" s="278">
        <v>1441.7</v>
      </c>
      <c r="E443" s="278">
        <v>1424.25</v>
      </c>
      <c r="F443" s="278">
        <v>1411.6499999999999</v>
      </c>
      <c r="G443" s="278">
        <v>1394.1999999999998</v>
      </c>
      <c r="H443" s="278">
        <v>1454.3000000000002</v>
      </c>
      <c r="I443" s="278">
        <v>1471.7500000000005</v>
      </c>
      <c r="J443" s="278">
        <v>1484.3500000000004</v>
      </c>
      <c r="K443" s="276">
        <v>1459.15</v>
      </c>
      <c r="L443" s="276">
        <v>1429.1</v>
      </c>
      <c r="M443" s="276">
        <v>0.26917999999999997</v>
      </c>
    </row>
    <row r="444" spans="1:13">
      <c r="A444" s="267">
        <v>434</v>
      </c>
      <c r="B444" s="276" t="s">
        <v>534</v>
      </c>
      <c r="C444" s="276">
        <v>3.05</v>
      </c>
      <c r="D444" s="278">
        <v>3</v>
      </c>
      <c r="E444" s="278">
        <v>2.95</v>
      </c>
      <c r="F444" s="278">
        <v>2.85</v>
      </c>
      <c r="G444" s="278">
        <v>2.8000000000000003</v>
      </c>
      <c r="H444" s="278">
        <v>3.1</v>
      </c>
      <c r="I444" s="278">
        <v>3.15</v>
      </c>
      <c r="J444" s="278">
        <v>3.25</v>
      </c>
      <c r="K444" s="276">
        <v>3.05</v>
      </c>
      <c r="L444" s="276">
        <v>2.9</v>
      </c>
      <c r="M444" s="276">
        <v>134.86355</v>
      </c>
    </row>
    <row r="445" spans="1:13">
      <c r="A445" s="267">
        <v>435</v>
      </c>
      <c r="B445" s="276" t="s">
        <v>535</v>
      </c>
      <c r="C445" s="276">
        <v>133.9</v>
      </c>
      <c r="D445" s="278">
        <v>136.16666666666666</v>
      </c>
      <c r="E445" s="278">
        <v>130.43333333333331</v>
      </c>
      <c r="F445" s="278">
        <v>126.96666666666664</v>
      </c>
      <c r="G445" s="278">
        <v>121.23333333333329</v>
      </c>
      <c r="H445" s="278">
        <v>139.63333333333333</v>
      </c>
      <c r="I445" s="278">
        <v>145.36666666666667</v>
      </c>
      <c r="J445" s="278">
        <v>148.83333333333334</v>
      </c>
      <c r="K445" s="276">
        <v>141.9</v>
      </c>
      <c r="L445" s="276">
        <v>132.69999999999999</v>
      </c>
      <c r="M445" s="276">
        <v>1.48047</v>
      </c>
    </row>
    <row r="446" spans="1:13">
      <c r="A446" s="267">
        <v>436</v>
      </c>
      <c r="B446" s="276" t="s">
        <v>2593</v>
      </c>
      <c r="C446" s="276">
        <v>217.8</v>
      </c>
      <c r="D446" s="278">
        <v>219.03333333333333</v>
      </c>
      <c r="E446" s="278">
        <v>215.66666666666666</v>
      </c>
      <c r="F446" s="278">
        <v>213.53333333333333</v>
      </c>
      <c r="G446" s="278">
        <v>210.16666666666666</v>
      </c>
      <c r="H446" s="278">
        <v>221.16666666666666</v>
      </c>
      <c r="I446" s="278">
        <v>224.53333333333333</v>
      </c>
      <c r="J446" s="278">
        <v>226.66666666666666</v>
      </c>
      <c r="K446" s="276">
        <v>222.4</v>
      </c>
      <c r="L446" s="276">
        <v>216.9</v>
      </c>
      <c r="M446" s="276">
        <v>0.64459</v>
      </c>
    </row>
    <row r="447" spans="1:13">
      <c r="A447" s="267">
        <v>437</v>
      </c>
      <c r="B447" s="276" t="s">
        <v>536</v>
      </c>
      <c r="C447" s="276">
        <v>844.65</v>
      </c>
      <c r="D447" s="278">
        <v>847.2166666666667</v>
      </c>
      <c r="E447" s="278">
        <v>839.43333333333339</v>
      </c>
      <c r="F447" s="278">
        <v>834.2166666666667</v>
      </c>
      <c r="G447" s="278">
        <v>826.43333333333339</v>
      </c>
      <c r="H447" s="278">
        <v>852.43333333333339</v>
      </c>
      <c r="I447" s="278">
        <v>860.2166666666667</v>
      </c>
      <c r="J447" s="278">
        <v>865.43333333333339</v>
      </c>
      <c r="K447" s="276">
        <v>855</v>
      </c>
      <c r="L447" s="276">
        <v>842</v>
      </c>
      <c r="M447" s="276">
        <v>0.19062999999999999</v>
      </c>
    </row>
    <row r="448" spans="1:13">
      <c r="A448" s="267">
        <v>438</v>
      </c>
      <c r="B448" s="276" t="s">
        <v>282</v>
      </c>
      <c r="C448" s="276">
        <v>536.45000000000005</v>
      </c>
      <c r="D448" s="278">
        <v>539.16666666666663</v>
      </c>
      <c r="E448" s="278">
        <v>528.38333333333321</v>
      </c>
      <c r="F448" s="278">
        <v>520.31666666666661</v>
      </c>
      <c r="G448" s="278">
        <v>509.53333333333319</v>
      </c>
      <c r="H448" s="278">
        <v>547.23333333333323</v>
      </c>
      <c r="I448" s="278">
        <v>558.01666666666677</v>
      </c>
      <c r="J448" s="278">
        <v>566.08333333333326</v>
      </c>
      <c r="K448" s="276">
        <v>549.95000000000005</v>
      </c>
      <c r="L448" s="276">
        <v>531.1</v>
      </c>
      <c r="M448" s="276">
        <v>5.2275299999999998</v>
      </c>
    </row>
    <row r="449" spans="1:13">
      <c r="A449" s="267">
        <v>439</v>
      </c>
      <c r="B449" s="276" t="s">
        <v>542</v>
      </c>
      <c r="C449" s="276">
        <v>40.6</v>
      </c>
      <c r="D449" s="278">
        <v>40.966666666666669</v>
      </c>
      <c r="E449" s="278">
        <v>39.983333333333334</v>
      </c>
      <c r="F449" s="278">
        <v>39.366666666666667</v>
      </c>
      <c r="G449" s="278">
        <v>38.383333333333333</v>
      </c>
      <c r="H449" s="278">
        <v>41.583333333333336</v>
      </c>
      <c r="I449" s="278">
        <v>42.56666666666667</v>
      </c>
      <c r="J449" s="278">
        <v>43.183333333333337</v>
      </c>
      <c r="K449" s="276">
        <v>41.95</v>
      </c>
      <c r="L449" s="276">
        <v>40.35</v>
      </c>
      <c r="M449" s="276">
        <v>2.4355500000000001</v>
      </c>
    </row>
    <row r="450" spans="1:13">
      <c r="A450" s="267">
        <v>440</v>
      </c>
      <c r="B450" s="276" t="s">
        <v>2608</v>
      </c>
      <c r="C450" s="276">
        <v>10535.15</v>
      </c>
      <c r="D450" s="278">
        <v>10581.716666666667</v>
      </c>
      <c r="E450" s="278">
        <v>10463.433333333334</v>
      </c>
      <c r="F450" s="278">
        <v>10391.716666666667</v>
      </c>
      <c r="G450" s="278">
        <v>10273.433333333334</v>
      </c>
      <c r="H450" s="278">
        <v>10653.433333333334</v>
      </c>
      <c r="I450" s="278">
        <v>10771.716666666667</v>
      </c>
      <c r="J450" s="278">
        <v>10843.433333333334</v>
      </c>
      <c r="K450" s="276">
        <v>10700</v>
      </c>
      <c r="L450" s="276">
        <v>10510</v>
      </c>
      <c r="M450" s="276">
        <v>1.355E-2</v>
      </c>
    </row>
    <row r="451" spans="1:13">
      <c r="A451" s="267">
        <v>441</v>
      </c>
      <c r="B451" s="276" t="s">
        <v>2613</v>
      </c>
      <c r="C451" s="276">
        <v>1013.4</v>
      </c>
      <c r="D451" s="278">
        <v>1011.3666666666667</v>
      </c>
      <c r="E451" s="278">
        <v>992.0333333333333</v>
      </c>
      <c r="F451" s="278">
        <v>970.66666666666663</v>
      </c>
      <c r="G451" s="278">
        <v>951.33333333333326</v>
      </c>
      <c r="H451" s="278">
        <v>1032.7333333333333</v>
      </c>
      <c r="I451" s="278">
        <v>1052.0666666666666</v>
      </c>
      <c r="J451" s="278">
        <v>1073.4333333333334</v>
      </c>
      <c r="K451" s="276">
        <v>1030.7</v>
      </c>
      <c r="L451" s="276">
        <v>990</v>
      </c>
      <c r="M451" s="276">
        <v>1.2092099999999999</v>
      </c>
    </row>
    <row r="452" spans="1:13">
      <c r="A452" s="267">
        <v>442</v>
      </c>
      <c r="B452" s="276" t="s">
        <v>3464</v>
      </c>
      <c r="C452" s="276">
        <v>509.85</v>
      </c>
      <c r="D452" s="278">
        <v>511.06666666666666</v>
      </c>
      <c r="E452" s="278">
        <v>504.2833333333333</v>
      </c>
      <c r="F452" s="278">
        <v>498.71666666666664</v>
      </c>
      <c r="G452" s="278">
        <v>491.93333333333328</v>
      </c>
      <c r="H452" s="278">
        <v>516.63333333333333</v>
      </c>
      <c r="I452" s="278">
        <v>523.41666666666674</v>
      </c>
      <c r="J452" s="278">
        <v>528.98333333333335</v>
      </c>
      <c r="K452" s="276">
        <v>517.85</v>
      </c>
      <c r="L452" s="276">
        <v>505.5</v>
      </c>
      <c r="M452" s="276">
        <v>61.791870000000003</v>
      </c>
    </row>
    <row r="453" spans="1:13">
      <c r="A453" s="267">
        <v>443</v>
      </c>
      <c r="B453" s="276" t="s">
        <v>182</v>
      </c>
      <c r="C453" s="276">
        <v>1524.1</v>
      </c>
      <c r="D453" s="278">
        <v>1539.45</v>
      </c>
      <c r="E453" s="278">
        <v>1504.65</v>
      </c>
      <c r="F453" s="278">
        <v>1485.2</v>
      </c>
      <c r="G453" s="278">
        <v>1450.4</v>
      </c>
      <c r="H453" s="278">
        <v>1558.9</v>
      </c>
      <c r="I453" s="278">
        <v>1593.6999999999998</v>
      </c>
      <c r="J453" s="278">
        <v>1613.15</v>
      </c>
      <c r="K453" s="276">
        <v>1574.25</v>
      </c>
      <c r="L453" s="276">
        <v>1520</v>
      </c>
      <c r="M453" s="276">
        <v>4.11503</v>
      </c>
    </row>
    <row r="454" spans="1:13">
      <c r="A454" s="267">
        <v>444</v>
      </c>
      <c r="B454" s="276" t="s">
        <v>543</v>
      </c>
      <c r="C454" s="276">
        <v>852.7</v>
      </c>
      <c r="D454" s="278">
        <v>854.25</v>
      </c>
      <c r="E454" s="278">
        <v>848.5</v>
      </c>
      <c r="F454" s="278">
        <v>844.3</v>
      </c>
      <c r="G454" s="278">
        <v>838.55</v>
      </c>
      <c r="H454" s="278">
        <v>858.45</v>
      </c>
      <c r="I454" s="278">
        <v>864.2</v>
      </c>
      <c r="J454" s="278">
        <v>868.40000000000009</v>
      </c>
      <c r="K454" s="276">
        <v>860</v>
      </c>
      <c r="L454" s="276">
        <v>850.05</v>
      </c>
      <c r="M454" s="276">
        <v>0.15018999999999999</v>
      </c>
    </row>
    <row r="455" spans="1:13">
      <c r="A455" s="267">
        <v>445</v>
      </c>
      <c r="B455" s="276" t="s">
        <v>183</v>
      </c>
      <c r="C455" s="276">
        <v>141</v>
      </c>
      <c r="D455" s="278">
        <v>140.4</v>
      </c>
      <c r="E455" s="278">
        <v>139.30000000000001</v>
      </c>
      <c r="F455" s="278">
        <v>137.6</v>
      </c>
      <c r="G455" s="278">
        <v>136.5</v>
      </c>
      <c r="H455" s="278">
        <v>142.10000000000002</v>
      </c>
      <c r="I455" s="278">
        <v>143.19999999999999</v>
      </c>
      <c r="J455" s="278">
        <v>144.90000000000003</v>
      </c>
      <c r="K455" s="276">
        <v>141.5</v>
      </c>
      <c r="L455" s="276">
        <v>138.69999999999999</v>
      </c>
      <c r="M455" s="276">
        <v>402.77460000000002</v>
      </c>
    </row>
    <row r="456" spans="1:13">
      <c r="A456" s="267">
        <v>446</v>
      </c>
      <c r="B456" s="276" t="s">
        <v>184</v>
      </c>
      <c r="C456" s="276">
        <v>57.45</v>
      </c>
      <c r="D456" s="278">
        <v>57.25</v>
      </c>
      <c r="E456" s="278">
        <v>56.7</v>
      </c>
      <c r="F456" s="278">
        <v>55.95</v>
      </c>
      <c r="G456" s="278">
        <v>55.400000000000006</v>
      </c>
      <c r="H456" s="278">
        <v>58</v>
      </c>
      <c r="I456" s="278">
        <v>58.55</v>
      </c>
      <c r="J456" s="278">
        <v>59.3</v>
      </c>
      <c r="K456" s="276">
        <v>57.8</v>
      </c>
      <c r="L456" s="276">
        <v>56.5</v>
      </c>
      <c r="M456" s="276">
        <v>28.27713</v>
      </c>
    </row>
    <row r="457" spans="1:13">
      <c r="A457" s="267">
        <v>447</v>
      </c>
      <c r="B457" s="276" t="s">
        <v>185</v>
      </c>
      <c r="C457" s="276">
        <v>54.95</v>
      </c>
      <c r="D457" s="278">
        <v>54.81666666666667</v>
      </c>
      <c r="E457" s="278">
        <v>54.033333333333339</v>
      </c>
      <c r="F457" s="278">
        <v>53.116666666666667</v>
      </c>
      <c r="G457" s="278">
        <v>52.333333333333336</v>
      </c>
      <c r="H457" s="278">
        <v>55.733333333333341</v>
      </c>
      <c r="I457" s="278">
        <v>56.516666666666673</v>
      </c>
      <c r="J457" s="278">
        <v>57.433333333333344</v>
      </c>
      <c r="K457" s="276">
        <v>55.6</v>
      </c>
      <c r="L457" s="276">
        <v>53.9</v>
      </c>
      <c r="M457" s="276">
        <v>220.41528</v>
      </c>
    </row>
    <row r="458" spans="1:13">
      <c r="A458" s="267">
        <v>448</v>
      </c>
      <c r="B458" s="276" t="s">
        <v>186</v>
      </c>
      <c r="C458" s="276">
        <v>438.3</v>
      </c>
      <c r="D458" s="278">
        <v>435.2</v>
      </c>
      <c r="E458" s="278">
        <v>430.5</v>
      </c>
      <c r="F458" s="278">
        <v>422.7</v>
      </c>
      <c r="G458" s="278">
        <v>418</v>
      </c>
      <c r="H458" s="278">
        <v>443</v>
      </c>
      <c r="I458" s="278">
        <v>447.69999999999993</v>
      </c>
      <c r="J458" s="278">
        <v>455.5</v>
      </c>
      <c r="K458" s="276">
        <v>439.9</v>
      </c>
      <c r="L458" s="276">
        <v>427.4</v>
      </c>
      <c r="M458" s="276">
        <v>158.30861999999999</v>
      </c>
    </row>
    <row r="459" spans="1:13">
      <c r="A459" s="267">
        <v>449</v>
      </c>
      <c r="B459" s="276" t="s">
        <v>2624</v>
      </c>
      <c r="C459" s="276">
        <v>26.45</v>
      </c>
      <c r="D459" s="278">
        <v>26.400000000000002</v>
      </c>
      <c r="E459" s="278">
        <v>26.100000000000005</v>
      </c>
      <c r="F459" s="278">
        <v>25.750000000000004</v>
      </c>
      <c r="G459" s="278">
        <v>25.450000000000006</v>
      </c>
      <c r="H459" s="278">
        <v>26.750000000000004</v>
      </c>
      <c r="I459" s="278">
        <v>27.05</v>
      </c>
      <c r="J459" s="278">
        <v>27.400000000000002</v>
      </c>
      <c r="K459" s="276">
        <v>26.7</v>
      </c>
      <c r="L459" s="276">
        <v>26.05</v>
      </c>
      <c r="M459" s="276">
        <v>44.94464</v>
      </c>
    </row>
    <row r="460" spans="1:13">
      <c r="A460" s="267">
        <v>450</v>
      </c>
      <c r="B460" s="276" t="s">
        <v>537</v>
      </c>
      <c r="C460" s="276">
        <v>792.55</v>
      </c>
      <c r="D460" s="278">
        <v>795.85</v>
      </c>
      <c r="E460" s="278">
        <v>783.75</v>
      </c>
      <c r="F460" s="278">
        <v>774.94999999999993</v>
      </c>
      <c r="G460" s="278">
        <v>762.84999999999991</v>
      </c>
      <c r="H460" s="278">
        <v>804.65000000000009</v>
      </c>
      <c r="I460" s="278">
        <v>816.75000000000023</v>
      </c>
      <c r="J460" s="278">
        <v>825.55000000000018</v>
      </c>
      <c r="K460" s="276">
        <v>807.95</v>
      </c>
      <c r="L460" s="276">
        <v>787.05</v>
      </c>
      <c r="M460" s="276">
        <v>5.8709999999999998E-2</v>
      </c>
    </row>
    <row r="461" spans="1:13">
      <c r="A461" s="267">
        <v>451</v>
      </c>
      <c r="B461" s="276" t="s">
        <v>538</v>
      </c>
      <c r="C461" s="276">
        <v>389.65</v>
      </c>
      <c r="D461" s="278">
        <v>389.26666666666665</v>
      </c>
      <c r="E461" s="278">
        <v>380.5333333333333</v>
      </c>
      <c r="F461" s="278">
        <v>371.41666666666663</v>
      </c>
      <c r="G461" s="278">
        <v>362.68333333333328</v>
      </c>
      <c r="H461" s="278">
        <v>398.38333333333333</v>
      </c>
      <c r="I461" s="278">
        <v>407.11666666666667</v>
      </c>
      <c r="J461" s="278">
        <v>416.23333333333335</v>
      </c>
      <c r="K461" s="276">
        <v>398</v>
      </c>
      <c r="L461" s="276">
        <v>380.15</v>
      </c>
      <c r="M461" s="276">
        <v>7.1470000000000006E-2</v>
      </c>
    </row>
    <row r="462" spans="1:13">
      <c r="A462" s="267">
        <v>452</v>
      </c>
      <c r="B462" s="276" t="s">
        <v>187</v>
      </c>
      <c r="C462" s="276">
        <v>2726.6</v>
      </c>
      <c r="D462" s="278">
        <v>2721.9</v>
      </c>
      <c r="E462" s="278">
        <v>2699.8</v>
      </c>
      <c r="F462" s="278">
        <v>2673</v>
      </c>
      <c r="G462" s="278">
        <v>2650.9</v>
      </c>
      <c r="H462" s="278">
        <v>2748.7000000000003</v>
      </c>
      <c r="I462" s="278">
        <v>2770.7999999999997</v>
      </c>
      <c r="J462" s="278">
        <v>2797.6000000000004</v>
      </c>
      <c r="K462" s="276">
        <v>2744</v>
      </c>
      <c r="L462" s="276">
        <v>2695.1</v>
      </c>
      <c r="M462" s="276">
        <v>36.465919999999997</v>
      </c>
    </row>
    <row r="463" spans="1:13">
      <c r="A463" s="267">
        <v>453</v>
      </c>
      <c r="B463" s="276" t="s">
        <v>544</v>
      </c>
      <c r="C463" s="276">
        <v>2348.1999999999998</v>
      </c>
      <c r="D463" s="278">
        <v>2344.0666666666666</v>
      </c>
      <c r="E463" s="278">
        <v>2308.1333333333332</v>
      </c>
      <c r="F463" s="278">
        <v>2268.0666666666666</v>
      </c>
      <c r="G463" s="278">
        <v>2232.1333333333332</v>
      </c>
      <c r="H463" s="278">
        <v>2384.1333333333332</v>
      </c>
      <c r="I463" s="278">
        <v>2420.0666666666666</v>
      </c>
      <c r="J463" s="278">
        <v>2460.1333333333332</v>
      </c>
      <c r="K463" s="276">
        <v>2380</v>
      </c>
      <c r="L463" s="276">
        <v>2304</v>
      </c>
      <c r="M463" s="276">
        <v>4.1709999999999997E-2</v>
      </c>
    </row>
    <row r="464" spans="1:13">
      <c r="A464" s="267">
        <v>454</v>
      </c>
      <c r="B464" s="276" t="s">
        <v>188</v>
      </c>
      <c r="C464" s="276">
        <v>872.75</v>
      </c>
      <c r="D464" s="278">
        <v>868.33333333333337</v>
      </c>
      <c r="E464" s="278">
        <v>859.66666666666674</v>
      </c>
      <c r="F464" s="278">
        <v>846.58333333333337</v>
      </c>
      <c r="G464" s="278">
        <v>837.91666666666674</v>
      </c>
      <c r="H464" s="278">
        <v>881.41666666666674</v>
      </c>
      <c r="I464" s="278">
        <v>890.08333333333348</v>
      </c>
      <c r="J464" s="278">
        <v>903.16666666666674</v>
      </c>
      <c r="K464" s="276">
        <v>877</v>
      </c>
      <c r="L464" s="276">
        <v>855.25</v>
      </c>
      <c r="M464" s="276">
        <v>42.97119</v>
      </c>
    </row>
    <row r="465" spans="1:13">
      <c r="A465" s="267">
        <v>455</v>
      </c>
      <c r="B465" s="276" t="s">
        <v>546</v>
      </c>
      <c r="C465" s="276">
        <v>785.45</v>
      </c>
      <c r="D465" s="278">
        <v>782.16666666666663</v>
      </c>
      <c r="E465" s="278">
        <v>774.33333333333326</v>
      </c>
      <c r="F465" s="278">
        <v>763.21666666666658</v>
      </c>
      <c r="G465" s="278">
        <v>755.38333333333321</v>
      </c>
      <c r="H465" s="278">
        <v>793.2833333333333</v>
      </c>
      <c r="I465" s="278">
        <v>801.11666666666656</v>
      </c>
      <c r="J465" s="278">
        <v>812.23333333333335</v>
      </c>
      <c r="K465" s="276">
        <v>790</v>
      </c>
      <c r="L465" s="276">
        <v>771.05</v>
      </c>
      <c r="M465" s="276">
        <v>0.13569999999999999</v>
      </c>
    </row>
    <row r="466" spans="1:13">
      <c r="A466" s="267">
        <v>456</v>
      </c>
      <c r="B466" s="276" t="s">
        <v>547</v>
      </c>
      <c r="C466" s="276">
        <v>1133.95</v>
      </c>
      <c r="D466" s="278">
        <v>1132.0166666666667</v>
      </c>
      <c r="E466" s="278">
        <v>1116.1833333333334</v>
      </c>
      <c r="F466" s="278">
        <v>1098.4166666666667</v>
      </c>
      <c r="G466" s="278">
        <v>1082.5833333333335</v>
      </c>
      <c r="H466" s="278">
        <v>1149.7833333333333</v>
      </c>
      <c r="I466" s="278">
        <v>1165.6166666666668</v>
      </c>
      <c r="J466" s="278">
        <v>1183.3833333333332</v>
      </c>
      <c r="K466" s="276">
        <v>1147.8499999999999</v>
      </c>
      <c r="L466" s="276">
        <v>1114.25</v>
      </c>
      <c r="M466" s="276">
        <v>1.1548099999999999</v>
      </c>
    </row>
    <row r="467" spans="1:13">
      <c r="A467" s="267">
        <v>457</v>
      </c>
      <c r="B467" s="276" t="s">
        <v>552</v>
      </c>
      <c r="C467" s="276">
        <v>692.85</v>
      </c>
      <c r="D467" s="278">
        <v>698.94999999999993</v>
      </c>
      <c r="E467" s="278">
        <v>683.89999999999986</v>
      </c>
      <c r="F467" s="278">
        <v>674.94999999999993</v>
      </c>
      <c r="G467" s="278">
        <v>659.89999999999986</v>
      </c>
      <c r="H467" s="278">
        <v>707.89999999999986</v>
      </c>
      <c r="I467" s="278">
        <v>722.94999999999982</v>
      </c>
      <c r="J467" s="278">
        <v>731.89999999999986</v>
      </c>
      <c r="K467" s="276">
        <v>714</v>
      </c>
      <c r="L467" s="276">
        <v>690</v>
      </c>
      <c r="M467" s="276">
        <v>5.2102000000000004</v>
      </c>
    </row>
    <row r="468" spans="1:13">
      <c r="A468" s="267">
        <v>458</v>
      </c>
      <c r="B468" s="276" t="s">
        <v>548</v>
      </c>
      <c r="C468" s="276">
        <v>39.549999999999997</v>
      </c>
      <c r="D468" s="278">
        <v>39.466666666666669</v>
      </c>
      <c r="E468" s="278">
        <v>38.933333333333337</v>
      </c>
      <c r="F468" s="278">
        <v>38.31666666666667</v>
      </c>
      <c r="G468" s="278">
        <v>37.783333333333339</v>
      </c>
      <c r="H468" s="278">
        <v>40.083333333333336</v>
      </c>
      <c r="I468" s="278">
        <v>40.616666666666667</v>
      </c>
      <c r="J468" s="278">
        <v>41.233333333333334</v>
      </c>
      <c r="K468" s="276">
        <v>40</v>
      </c>
      <c r="L468" s="276">
        <v>38.85</v>
      </c>
      <c r="M468" s="276">
        <v>6.9087899999999998</v>
      </c>
    </row>
    <row r="469" spans="1:13">
      <c r="A469" s="267">
        <v>459</v>
      </c>
      <c r="B469" s="276" t="s">
        <v>549</v>
      </c>
      <c r="C469" s="276">
        <v>1100.5</v>
      </c>
      <c r="D469" s="278">
        <v>1100.8</v>
      </c>
      <c r="E469" s="278">
        <v>1087.6999999999998</v>
      </c>
      <c r="F469" s="278">
        <v>1074.8999999999999</v>
      </c>
      <c r="G469" s="278">
        <v>1061.7999999999997</v>
      </c>
      <c r="H469" s="278">
        <v>1113.5999999999999</v>
      </c>
      <c r="I469" s="278">
        <v>1126.6999999999998</v>
      </c>
      <c r="J469" s="278">
        <v>1139.5</v>
      </c>
      <c r="K469" s="276">
        <v>1113.9000000000001</v>
      </c>
      <c r="L469" s="276">
        <v>1088</v>
      </c>
      <c r="M469" s="276">
        <v>0.14882000000000001</v>
      </c>
    </row>
    <row r="470" spans="1:13">
      <c r="A470" s="267">
        <v>460</v>
      </c>
      <c r="B470" s="276" t="s">
        <v>189</v>
      </c>
      <c r="C470" s="276">
        <v>1285.05</v>
      </c>
      <c r="D470" s="278">
        <v>1275.0666666666666</v>
      </c>
      <c r="E470" s="278">
        <v>1262.4333333333332</v>
      </c>
      <c r="F470" s="278">
        <v>1239.8166666666666</v>
      </c>
      <c r="G470" s="278">
        <v>1227.1833333333332</v>
      </c>
      <c r="H470" s="278">
        <v>1297.6833333333332</v>
      </c>
      <c r="I470" s="278">
        <v>1310.3166666666664</v>
      </c>
      <c r="J470" s="278">
        <v>1332.9333333333332</v>
      </c>
      <c r="K470" s="276">
        <v>1287.7</v>
      </c>
      <c r="L470" s="276">
        <v>1252.45</v>
      </c>
      <c r="M470" s="276">
        <v>18.40061</v>
      </c>
    </row>
    <row r="471" spans="1:13">
      <c r="A471" s="267">
        <v>461</v>
      </c>
      <c r="B471" s="276" t="s">
        <v>190</v>
      </c>
      <c r="C471" s="276">
        <v>2552.1</v>
      </c>
      <c r="D471" s="278">
        <v>2555.5500000000002</v>
      </c>
      <c r="E471" s="278">
        <v>2529.6000000000004</v>
      </c>
      <c r="F471" s="278">
        <v>2507.1000000000004</v>
      </c>
      <c r="G471" s="278">
        <v>2481.1500000000005</v>
      </c>
      <c r="H471" s="278">
        <v>2578.0500000000002</v>
      </c>
      <c r="I471" s="278">
        <v>2604</v>
      </c>
      <c r="J471" s="278">
        <v>2626.5</v>
      </c>
      <c r="K471" s="276">
        <v>2581.5</v>
      </c>
      <c r="L471" s="276">
        <v>2533.0500000000002</v>
      </c>
      <c r="M471" s="276">
        <v>6.1044200000000002</v>
      </c>
    </row>
    <row r="472" spans="1:13">
      <c r="A472" s="267">
        <v>462</v>
      </c>
      <c r="B472" s="276" t="s">
        <v>191</v>
      </c>
      <c r="C472" s="276">
        <v>315.45</v>
      </c>
      <c r="D472" s="278">
        <v>317.99999999999994</v>
      </c>
      <c r="E472" s="278">
        <v>312.09999999999991</v>
      </c>
      <c r="F472" s="278">
        <v>308.74999999999994</v>
      </c>
      <c r="G472" s="278">
        <v>302.84999999999991</v>
      </c>
      <c r="H472" s="278">
        <v>321.34999999999991</v>
      </c>
      <c r="I472" s="278">
        <v>327.24999999999989</v>
      </c>
      <c r="J472" s="278">
        <v>330.59999999999991</v>
      </c>
      <c r="K472" s="276">
        <v>323.89999999999998</v>
      </c>
      <c r="L472" s="276">
        <v>314.64999999999998</v>
      </c>
      <c r="M472" s="276">
        <v>9.5095500000000008</v>
      </c>
    </row>
    <row r="473" spans="1:13">
      <c r="A473" s="267">
        <v>463</v>
      </c>
      <c r="B473" s="276" t="s">
        <v>550</v>
      </c>
      <c r="C473" s="276">
        <v>681.25</v>
      </c>
      <c r="D473" s="278">
        <v>681.76666666666665</v>
      </c>
      <c r="E473" s="278">
        <v>671.5333333333333</v>
      </c>
      <c r="F473" s="278">
        <v>661.81666666666661</v>
      </c>
      <c r="G473" s="278">
        <v>651.58333333333326</v>
      </c>
      <c r="H473" s="278">
        <v>691.48333333333335</v>
      </c>
      <c r="I473" s="278">
        <v>701.7166666666667</v>
      </c>
      <c r="J473" s="278">
        <v>711.43333333333339</v>
      </c>
      <c r="K473" s="276">
        <v>692</v>
      </c>
      <c r="L473" s="276">
        <v>672.05</v>
      </c>
      <c r="M473" s="276">
        <v>10.086510000000001</v>
      </c>
    </row>
    <row r="474" spans="1:13">
      <c r="A474" s="267">
        <v>464</v>
      </c>
      <c r="B474" s="244" t="s">
        <v>551</v>
      </c>
      <c r="C474" s="276">
        <v>7.55</v>
      </c>
      <c r="D474" s="278">
        <v>7.583333333333333</v>
      </c>
      <c r="E474" s="278">
        <v>7.4666666666666659</v>
      </c>
      <c r="F474" s="278">
        <v>7.3833333333333329</v>
      </c>
      <c r="G474" s="278">
        <v>7.2666666666666657</v>
      </c>
      <c r="H474" s="278">
        <v>7.6666666666666661</v>
      </c>
      <c r="I474" s="278">
        <v>7.7833333333333332</v>
      </c>
      <c r="J474" s="278">
        <v>7.8666666666666663</v>
      </c>
      <c r="K474" s="276">
        <v>7.7</v>
      </c>
      <c r="L474" s="276">
        <v>7.5</v>
      </c>
      <c r="M474" s="276">
        <v>41.604880000000001</v>
      </c>
    </row>
    <row r="475" spans="1:13">
      <c r="A475" s="267">
        <v>465</v>
      </c>
      <c r="B475" s="244" t="s">
        <v>539</v>
      </c>
      <c r="C475" s="276">
        <v>5949.75</v>
      </c>
      <c r="D475" s="278">
        <v>5966.2166666666672</v>
      </c>
      <c r="E475" s="278">
        <v>5903.5333333333347</v>
      </c>
      <c r="F475" s="278">
        <v>5857.3166666666675</v>
      </c>
      <c r="G475" s="278">
        <v>5794.633333333335</v>
      </c>
      <c r="H475" s="278">
        <v>6012.4333333333343</v>
      </c>
      <c r="I475" s="278">
        <v>6075.1166666666668</v>
      </c>
      <c r="J475" s="278">
        <v>6121.3333333333339</v>
      </c>
      <c r="K475" s="276">
        <v>6028.9</v>
      </c>
      <c r="L475" s="276">
        <v>5920</v>
      </c>
      <c r="M475" s="276">
        <v>2.725E-2</v>
      </c>
    </row>
    <row r="476" spans="1:13">
      <c r="A476" s="267">
        <v>466</v>
      </c>
      <c r="B476" s="244" t="s">
        <v>541</v>
      </c>
      <c r="C476" s="276">
        <v>27.6</v>
      </c>
      <c r="D476" s="278">
        <v>27.766666666666666</v>
      </c>
      <c r="E476" s="278">
        <v>27.333333333333332</v>
      </c>
      <c r="F476" s="278">
        <v>27.066666666666666</v>
      </c>
      <c r="G476" s="278">
        <v>26.633333333333333</v>
      </c>
      <c r="H476" s="278">
        <v>28.033333333333331</v>
      </c>
      <c r="I476" s="278">
        <v>28.466666666666669</v>
      </c>
      <c r="J476" s="278">
        <v>28.733333333333331</v>
      </c>
      <c r="K476" s="276">
        <v>28.2</v>
      </c>
      <c r="L476" s="276">
        <v>27.5</v>
      </c>
      <c r="M476" s="276">
        <v>27.959800000000001</v>
      </c>
    </row>
    <row r="477" spans="1:13">
      <c r="A477" s="267">
        <v>467</v>
      </c>
      <c r="B477" s="244" t="s">
        <v>192</v>
      </c>
      <c r="C477" s="276">
        <v>478.95</v>
      </c>
      <c r="D477" s="278">
        <v>479.01666666666671</v>
      </c>
      <c r="E477" s="278">
        <v>475.03333333333342</v>
      </c>
      <c r="F477" s="278">
        <v>471.11666666666673</v>
      </c>
      <c r="G477" s="278">
        <v>467.13333333333344</v>
      </c>
      <c r="H477" s="278">
        <v>482.93333333333339</v>
      </c>
      <c r="I477" s="278">
        <v>486.91666666666663</v>
      </c>
      <c r="J477" s="278">
        <v>490.83333333333337</v>
      </c>
      <c r="K477" s="276">
        <v>483</v>
      </c>
      <c r="L477" s="276">
        <v>475.1</v>
      </c>
      <c r="M477" s="276">
        <v>10.81709</v>
      </c>
    </row>
    <row r="478" spans="1:13">
      <c r="A478" s="267">
        <v>468</v>
      </c>
      <c r="B478" s="244" t="s">
        <v>540</v>
      </c>
      <c r="C478" s="276">
        <v>206.8</v>
      </c>
      <c r="D478" s="278">
        <v>208.95000000000002</v>
      </c>
      <c r="E478" s="278">
        <v>202.50000000000003</v>
      </c>
      <c r="F478" s="278">
        <v>198.20000000000002</v>
      </c>
      <c r="G478" s="278">
        <v>191.75000000000003</v>
      </c>
      <c r="H478" s="278">
        <v>213.25000000000003</v>
      </c>
      <c r="I478" s="278">
        <v>219.70000000000002</v>
      </c>
      <c r="J478" s="278">
        <v>224.00000000000003</v>
      </c>
      <c r="K478" s="276">
        <v>215.4</v>
      </c>
      <c r="L478" s="276">
        <v>204.65</v>
      </c>
      <c r="M478" s="276">
        <v>0.33234000000000002</v>
      </c>
    </row>
    <row r="479" spans="1:13">
      <c r="A479" s="267">
        <v>469</v>
      </c>
      <c r="B479" s="244" t="s">
        <v>193</v>
      </c>
      <c r="C479" s="276">
        <v>975.5</v>
      </c>
      <c r="D479" s="278">
        <v>963.75</v>
      </c>
      <c r="E479" s="278">
        <v>947.75</v>
      </c>
      <c r="F479" s="278">
        <v>920</v>
      </c>
      <c r="G479" s="278">
        <v>904</v>
      </c>
      <c r="H479" s="278">
        <v>991.5</v>
      </c>
      <c r="I479" s="278">
        <v>1007.5</v>
      </c>
      <c r="J479" s="278">
        <v>1035.25</v>
      </c>
      <c r="K479" s="276">
        <v>979.75</v>
      </c>
      <c r="L479" s="276">
        <v>936</v>
      </c>
      <c r="M479" s="276">
        <v>9.0837800000000009</v>
      </c>
    </row>
    <row r="480" spans="1:13">
      <c r="A480" s="267">
        <v>470</v>
      </c>
      <c r="B480" s="244" t="s">
        <v>553</v>
      </c>
      <c r="C480" s="276">
        <v>11.75</v>
      </c>
      <c r="D480" s="278">
        <v>11.783333333333333</v>
      </c>
      <c r="E480" s="278">
        <v>11.616666666666667</v>
      </c>
      <c r="F480" s="276">
        <v>11.483333333333334</v>
      </c>
      <c r="G480" s="278">
        <v>11.316666666666668</v>
      </c>
      <c r="H480" s="278">
        <v>11.916666666666666</v>
      </c>
      <c r="I480" s="276">
        <v>12.083333333333334</v>
      </c>
      <c r="J480" s="278">
        <v>12.216666666666665</v>
      </c>
      <c r="K480" s="278">
        <v>11.95</v>
      </c>
      <c r="L480" s="276">
        <v>11.65</v>
      </c>
      <c r="M480" s="278">
        <v>8.9263600000000007</v>
      </c>
    </row>
    <row r="481" spans="1:13">
      <c r="A481" s="267">
        <v>471</v>
      </c>
      <c r="B481" s="244" t="s">
        <v>554</v>
      </c>
      <c r="C481" s="276">
        <v>320.64999999999998</v>
      </c>
      <c r="D481" s="278">
        <v>324.18333333333334</v>
      </c>
      <c r="E481" s="278">
        <v>314.9666666666667</v>
      </c>
      <c r="F481" s="276">
        <v>309.28333333333336</v>
      </c>
      <c r="G481" s="278">
        <v>300.06666666666672</v>
      </c>
      <c r="H481" s="278">
        <v>329.86666666666667</v>
      </c>
      <c r="I481" s="276">
        <v>339.08333333333326</v>
      </c>
      <c r="J481" s="278">
        <v>344.76666666666665</v>
      </c>
      <c r="K481" s="278">
        <v>333.4</v>
      </c>
      <c r="L481" s="276">
        <v>318.5</v>
      </c>
      <c r="M481" s="278">
        <v>1.0277099999999999</v>
      </c>
    </row>
    <row r="482" spans="1:13">
      <c r="A482" s="267">
        <v>472</v>
      </c>
      <c r="B482" s="244" t="s">
        <v>194</v>
      </c>
      <c r="C482" s="244">
        <v>229.9</v>
      </c>
      <c r="D482" s="288">
        <v>228.31666666666669</v>
      </c>
      <c r="E482" s="288">
        <v>225.63333333333338</v>
      </c>
      <c r="F482" s="288">
        <v>221.3666666666667</v>
      </c>
      <c r="G482" s="288">
        <v>218.68333333333339</v>
      </c>
      <c r="H482" s="288">
        <v>232.58333333333337</v>
      </c>
      <c r="I482" s="288">
        <v>235.26666666666671</v>
      </c>
      <c r="J482" s="288">
        <v>239.53333333333336</v>
      </c>
      <c r="K482" s="288">
        <v>231</v>
      </c>
      <c r="L482" s="288">
        <v>224.05</v>
      </c>
      <c r="M482" s="288">
        <v>6.3573700000000004</v>
      </c>
    </row>
    <row r="483" spans="1:13">
      <c r="A483" s="267">
        <v>473</v>
      </c>
      <c r="B483" s="244" t="s">
        <v>3098</v>
      </c>
      <c r="C483" s="244">
        <v>33.299999999999997</v>
      </c>
      <c r="D483" s="288">
        <v>33.416666666666664</v>
      </c>
      <c r="E483" s="288">
        <v>32.883333333333326</v>
      </c>
      <c r="F483" s="288">
        <v>32.466666666666661</v>
      </c>
      <c r="G483" s="288">
        <v>31.933333333333323</v>
      </c>
      <c r="H483" s="288">
        <v>33.833333333333329</v>
      </c>
      <c r="I483" s="288">
        <v>34.366666666666674</v>
      </c>
      <c r="J483" s="288">
        <v>34.783333333333331</v>
      </c>
      <c r="K483" s="288">
        <v>33.950000000000003</v>
      </c>
      <c r="L483" s="288">
        <v>33</v>
      </c>
      <c r="M483" s="288">
        <v>22.906220000000001</v>
      </c>
    </row>
    <row r="484" spans="1:13">
      <c r="A484" s="267">
        <v>474</v>
      </c>
      <c r="B484" s="244" t="s">
        <v>195</v>
      </c>
      <c r="C484" s="288">
        <v>4625.25</v>
      </c>
      <c r="D484" s="288">
        <v>4618.3833333333332</v>
      </c>
      <c r="E484" s="288">
        <v>4586.8666666666668</v>
      </c>
      <c r="F484" s="288">
        <v>4548.4833333333336</v>
      </c>
      <c r="G484" s="288">
        <v>4516.9666666666672</v>
      </c>
      <c r="H484" s="288">
        <v>4656.7666666666664</v>
      </c>
      <c r="I484" s="288">
        <v>4688.2833333333328</v>
      </c>
      <c r="J484" s="288">
        <v>4726.6666666666661</v>
      </c>
      <c r="K484" s="288">
        <v>4649.8999999999996</v>
      </c>
      <c r="L484" s="288">
        <v>4580</v>
      </c>
      <c r="M484" s="288">
        <v>4.4772499999999997</v>
      </c>
    </row>
    <row r="485" spans="1:13">
      <c r="A485" s="267">
        <v>475</v>
      </c>
      <c r="B485" s="244" t="s">
        <v>196</v>
      </c>
      <c r="C485" s="288">
        <v>24.85</v>
      </c>
      <c r="D485" s="288">
        <v>25</v>
      </c>
      <c r="E485" s="288">
        <v>24.55</v>
      </c>
      <c r="F485" s="288">
        <v>24.25</v>
      </c>
      <c r="G485" s="288">
        <v>23.8</v>
      </c>
      <c r="H485" s="288">
        <v>25.3</v>
      </c>
      <c r="I485" s="288">
        <v>25.750000000000004</v>
      </c>
      <c r="J485" s="288">
        <v>26.05</v>
      </c>
      <c r="K485" s="288">
        <v>25.45</v>
      </c>
      <c r="L485" s="288">
        <v>24.7</v>
      </c>
      <c r="M485" s="288">
        <v>51.0291</v>
      </c>
    </row>
    <row r="486" spans="1:13">
      <c r="A486" s="267">
        <v>476</v>
      </c>
      <c r="B486" s="244" t="s">
        <v>197</v>
      </c>
      <c r="C486" s="288">
        <v>426.75</v>
      </c>
      <c r="D486" s="288">
        <v>427.3</v>
      </c>
      <c r="E486" s="288">
        <v>423.6</v>
      </c>
      <c r="F486" s="288">
        <v>420.45</v>
      </c>
      <c r="G486" s="288">
        <v>416.75</v>
      </c>
      <c r="H486" s="288">
        <v>430.45000000000005</v>
      </c>
      <c r="I486" s="288">
        <v>434.15</v>
      </c>
      <c r="J486" s="288">
        <v>437.30000000000007</v>
      </c>
      <c r="K486" s="288">
        <v>431</v>
      </c>
      <c r="L486" s="288">
        <v>424.15</v>
      </c>
      <c r="M486" s="288">
        <v>42.710810000000002</v>
      </c>
    </row>
    <row r="487" spans="1:13">
      <c r="A487" s="267">
        <v>477</v>
      </c>
      <c r="B487" s="244" t="s">
        <v>560</v>
      </c>
      <c r="C487" s="288">
        <v>1995.8</v>
      </c>
      <c r="D487" s="288">
        <v>1999.9333333333334</v>
      </c>
      <c r="E487" s="288">
        <v>1953.8666666666668</v>
      </c>
      <c r="F487" s="288">
        <v>1911.9333333333334</v>
      </c>
      <c r="G487" s="288">
        <v>1865.8666666666668</v>
      </c>
      <c r="H487" s="288">
        <v>2041.8666666666668</v>
      </c>
      <c r="I487" s="288">
        <v>2087.9333333333334</v>
      </c>
      <c r="J487" s="288">
        <v>2129.8666666666668</v>
      </c>
      <c r="K487" s="288">
        <v>2046</v>
      </c>
      <c r="L487" s="288">
        <v>1958</v>
      </c>
      <c r="M487" s="288">
        <v>8.9700000000000002E-2</v>
      </c>
    </row>
    <row r="488" spans="1:13">
      <c r="A488" s="267">
        <v>478</v>
      </c>
      <c r="B488" s="244" t="s">
        <v>561</v>
      </c>
      <c r="C488" s="288">
        <v>26.25</v>
      </c>
      <c r="D488" s="288">
        <v>26.483333333333334</v>
      </c>
      <c r="E488" s="288">
        <v>25.866666666666667</v>
      </c>
      <c r="F488" s="288">
        <v>25.483333333333334</v>
      </c>
      <c r="G488" s="288">
        <v>24.866666666666667</v>
      </c>
      <c r="H488" s="288">
        <v>26.866666666666667</v>
      </c>
      <c r="I488" s="288">
        <v>27.483333333333334</v>
      </c>
      <c r="J488" s="288">
        <v>27.866666666666667</v>
      </c>
      <c r="K488" s="288">
        <v>27.1</v>
      </c>
      <c r="L488" s="288">
        <v>26.1</v>
      </c>
      <c r="M488" s="288">
        <v>15.22494</v>
      </c>
    </row>
    <row r="489" spans="1:13">
      <c r="A489" s="267">
        <v>479</v>
      </c>
      <c r="B489" s="244" t="s">
        <v>285</v>
      </c>
      <c r="C489" s="288">
        <v>290.2</v>
      </c>
      <c r="D489" s="288">
        <v>290.36666666666662</v>
      </c>
      <c r="E489" s="288">
        <v>286.33333333333326</v>
      </c>
      <c r="F489" s="288">
        <v>282.46666666666664</v>
      </c>
      <c r="G489" s="288">
        <v>278.43333333333328</v>
      </c>
      <c r="H489" s="288">
        <v>294.23333333333323</v>
      </c>
      <c r="I489" s="288">
        <v>298.26666666666665</v>
      </c>
      <c r="J489" s="288">
        <v>302.13333333333321</v>
      </c>
      <c r="K489" s="288">
        <v>294.39999999999998</v>
      </c>
      <c r="L489" s="288">
        <v>286.5</v>
      </c>
      <c r="M489" s="288">
        <v>1.11056</v>
      </c>
    </row>
    <row r="490" spans="1:13">
      <c r="A490" s="267">
        <v>480</v>
      </c>
      <c r="B490" s="244" t="s">
        <v>563</v>
      </c>
      <c r="C490" s="288">
        <v>691.85</v>
      </c>
      <c r="D490" s="288">
        <v>694.7166666666667</v>
      </c>
      <c r="E490" s="288">
        <v>685.13333333333344</v>
      </c>
      <c r="F490" s="288">
        <v>678.41666666666674</v>
      </c>
      <c r="G490" s="288">
        <v>668.83333333333348</v>
      </c>
      <c r="H490" s="288">
        <v>701.43333333333339</v>
      </c>
      <c r="I490" s="288">
        <v>711.01666666666665</v>
      </c>
      <c r="J490" s="288">
        <v>717.73333333333335</v>
      </c>
      <c r="K490" s="288">
        <v>704.3</v>
      </c>
      <c r="L490" s="288">
        <v>688</v>
      </c>
      <c r="M490" s="288">
        <v>1.06732</v>
      </c>
    </row>
    <row r="491" spans="1:13">
      <c r="A491" s="267">
        <v>481</v>
      </c>
      <c r="B491" s="244" t="s">
        <v>564</v>
      </c>
      <c r="C491" s="288">
        <v>1660.65</v>
      </c>
      <c r="D491" s="288">
        <v>1666.7333333333336</v>
      </c>
      <c r="E491" s="288">
        <v>1603.5666666666671</v>
      </c>
      <c r="F491" s="288">
        <v>1546.4833333333336</v>
      </c>
      <c r="G491" s="288">
        <v>1483.3166666666671</v>
      </c>
      <c r="H491" s="288">
        <v>1723.8166666666671</v>
      </c>
      <c r="I491" s="288">
        <v>1786.9833333333336</v>
      </c>
      <c r="J491" s="288">
        <v>1844.0666666666671</v>
      </c>
      <c r="K491" s="288">
        <v>1729.9</v>
      </c>
      <c r="L491" s="288">
        <v>1609.65</v>
      </c>
      <c r="M491" s="288">
        <v>10.62036</v>
      </c>
    </row>
    <row r="492" spans="1:13">
      <c r="A492" s="267">
        <v>482</v>
      </c>
      <c r="B492" s="244" t="s">
        <v>2780</v>
      </c>
      <c r="C492" s="288">
        <v>897</v>
      </c>
      <c r="D492" s="288">
        <v>895.35</v>
      </c>
      <c r="E492" s="288">
        <v>886.7</v>
      </c>
      <c r="F492" s="288">
        <v>876.4</v>
      </c>
      <c r="G492" s="288">
        <v>867.75</v>
      </c>
      <c r="H492" s="288">
        <v>905.65000000000009</v>
      </c>
      <c r="I492" s="288">
        <v>914.3</v>
      </c>
      <c r="J492" s="288">
        <v>924.60000000000014</v>
      </c>
      <c r="K492" s="288">
        <v>904</v>
      </c>
      <c r="L492" s="288">
        <v>885.05</v>
      </c>
      <c r="M492" s="288">
        <v>1.1650000000000001E-2</v>
      </c>
    </row>
    <row r="493" spans="1:13">
      <c r="A493" s="267">
        <v>483</v>
      </c>
      <c r="B493" s="244" t="s">
        <v>284</v>
      </c>
      <c r="C493" s="288">
        <v>167.45</v>
      </c>
      <c r="D493" s="288">
        <v>168.6</v>
      </c>
      <c r="E493" s="288">
        <v>166.2</v>
      </c>
      <c r="F493" s="288">
        <v>164.95</v>
      </c>
      <c r="G493" s="288">
        <v>162.54999999999998</v>
      </c>
      <c r="H493" s="288">
        <v>169.85</v>
      </c>
      <c r="I493" s="288">
        <v>172.25000000000003</v>
      </c>
      <c r="J493" s="288">
        <v>173.5</v>
      </c>
      <c r="K493" s="288">
        <v>171</v>
      </c>
      <c r="L493" s="288">
        <v>167.35</v>
      </c>
      <c r="M493" s="288">
        <v>2.6123599999999998</v>
      </c>
    </row>
    <row r="494" spans="1:13">
      <c r="A494" s="267">
        <v>484</v>
      </c>
      <c r="B494" s="244" t="s">
        <v>565</v>
      </c>
      <c r="C494" s="288">
        <v>1125.55</v>
      </c>
      <c r="D494" s="288">
        <v>1137.1833333333334</v>
      </c>
      <c r="E494" s="288">
        <v>1109.3666666666668</v>
      </c>
      <c r="F494" s="288">
        <v>1093.1833333333334</v>
      </c>
      <c r="G494" s="288">
        <v>1065.3666666666668</v>
      </c>
      <c r="H494" s="288">
        <v>1153.3666666666668</v>
      </c>
      <c r="I494" s="288">
        <v>1181.1833333333334</v>
      </c>
      <c r="J494" s="288">
        <v>1197.3666666666668</v>
      </c>
      <c r="K494" s="288">
        <v>1165</v>
      </c>
      <c r="L494" s="288">
        <v>1121</v>
      </c>
      <c r="M494" s="288">
        <v>0.94840999999999998</v>
      </c>
    </row>
    <row r="495" spans="1:13">
      <c r="A495" s="267">
        <v>485</v>
      </c>
      <c r="B495" s="244" t="s">
        <v>556</v>
      </c>
      <c r="C495" s="288">
        <v>290.3</v>
      </c>
      <c r="D495" s="288">
        <v>290.68333333333334</v>
      </c>
      <c r="E495" s="288">
        <v>286.61666666666667</v>
      </c>
      <c r="F495" s="288">
        <v>282.93333333333334</v>
      </c>
      <c r="G495" s="288">
        <v>278.86666666666667</v>
      </c>
      <c r="H495" s="288">
        <v>294.36666666666667</v>
      </c>
      <c r="I495" s="288">
        <v>298.43333333333339</v>
      </c>
      <c r="J495" s="288">
        <v>302.11666666666667</v>
      </c>
      <c r="K495" s="288">
        <v>294.75</v>
      </c>
      <c r="L495" s="288">
        <v>287</v>
      </c>
      <c r="M495" s="288">
        <v>4.2795399999999999</v>
      </c>
    </row>
    <row r="496" spans="1:13">
      <c r="A496" s="267">
        <v>486</v>
      </c>
      <c r="B496" s="244" t="s">
        <v>555</v>
      </c>
      <c r="C496" s="288">
        <v>1966.8</v>
      </c>
      <c r="D496" s="288">
        <v>1974.6000000000001</v>
      </c>
      <c r="E496" s="288">
        <v>1942.2000000000003</v>
      </c>
      <c r="F496" s="288">
        <v>1917.6000000000001</v>
      </c>
      <c r="G496" s="288">
        <v>1885.2000000000003</v>
      </c>
      <c r="H496" s="288">
        <v>1999.2000000000003</v>
      </c>
      <c r="I496" s="288">
        <v>2031.6000000000004</v>
      </c>
      <c r="J496" s="288">
        <v>2056.2000000000003</v>
      </c>
      <c r="K496" s="288">
        <v>2007</v>
      </c>
      <c r="L496" s="288">
        <v>1950</v>
      </c>
      <c r="M496" s="288">
        <v>0.14743000000000001</v>
      </c>
    </row>
    <row r="497" spans="1:13">
      <c r="A497" s="267">
        <v>487</v>
      </c>
      <c r="B497" s="244" t="s">
        <v>199</v>
      </c>
      <c r="C497" s="288">
        <v>790.6</v>
      </c>
      <c r="D497" s="288">
        <v>783.76666666666677</v>
      </c>
      <c r="E497" s="288">
        <v>763.63333333333355</v>
      </c>
      <c r="F497" s="288">
        <v>736.66666666666674</v>
      </c>
      <c r="G497" s="288">
        <v>716.53333333333353</v>
      </c>
      <c r="H497" s="288">
        <v>810.73333333333358</v>
      </c>
      <c r="I497" s="288">
        <v>830.86666666666679</v>
      </c>
      <c r="J497" s="288">
        <v>857.8333333333336</v>
      </c>
      <c r="K497" s="288">
        <v>803.9</v>
      </c>
      <c r="L497" s="288">
        <v>756.8</v>
      </c>
      <c r="M497" s="288">
        <v>44.047609999999999</v>
      </c>
    </row>
    <row r="498" spans="1:13">
      <c r="A498" s="267">
        <v>488</v>
      </c>
      <c r="B498" s="244" t="s">
        <v>557</v>
      </c>
      <c r="C498" s="288">
        <v>156.85</v>
      </c>
      <c r="D498" s="288">
        <v>156.78333333333333</v>
      </c>
      <c r="E498" s="288">
        <v>153.56666666666666</v>
      </c>
      <c r="F498" s="288">
        <v>150.28333333333333</v>
      </c>
      <c r="G498" s="288">
        <v>147.06666666666666</v>
      </c>
      <c r="H498" s="288">
        <v>160.06666666666666</v>
      </c>
      <c r="I498" s="288">
        <v>163.2833333333333</v>
      </c>
      <c r="J498" s="288">
        <v>166.56666666666666</v>
      </c>
      <c r="K498" s="288">
        <v>160</v>
      </c>
      <c r="L498" s="288">
        <v>153.5</v>
      </c>
      <c r="M498" s="288">
        <v>4.3677999999999999</v>
      </c>
    </row>
    <row r="499" spans="1:13">
      <c r="A499" s="267">
        <v>489</v>
      </c>
      <c r="B499" s="244" t="s">
        <v>558</v>
      </c>
      <c r="C499" s="288">
        <v>3473.05</v>
      </c>
      <c r="D499" s="288">
        <v>3460.6833333333329</v>
      </c>
      <c r="E499" s="288">
        <v>3441.3666666666659</v>
      </c>
      <c r="F499" s="288">
        <v>3409.6833333333329</v>
      </c>
      <c r="G499" s="288">
        <v>3390.3666666666659</v>
      </c>
      <c r="H499" s="288">
        <v>3492.3666666666659</v>
      </c>
      <c r="I499" s="288">
        <v>3511.6833333333325</v>
      </c>
      <c r="J499" s="288">
        <v>3543.3666666666659</v>
      </c>
      <c r="K499" s="288">
        <v>3480</v>
      </c>
      <c r="L499" s="288">
        <v>3429</v>
      </c>
      <c r="M499" s="288">
        <v>5.5070000000000001E-2</v>
      </c>
    </row>
    <row r="500" spans="1:13">
      <c r="A500" s="267">
        <v>490</v>
      </c>
      <c r="B500" s="244" t="s">
        <v>562</v>
      </c>
      <c r="C500" s="288">
        <v>866.25</v>
      </c>
      <c r="D500" s="288">
        <v>855.75</v>
      </c>
      <c r="E500" s="288">
        <v>836.5</v>
      </c>
      <c r="F500" s="288">
        <v>806.75</v>
      </c>
      <c r="G500" s="288">
        <v>787.5</v>
      </c>
      <c r="H500" s="288">
        <v>885.5</v>
      </c>
      <c r="I500" s="288">
        <v>904.75</v>
      </c>
      <c r="J500" s="288">
        <v>934.5</v>
      </c>
      <c r="K500" s="288">
        <v>875</v>
      </c>
      <c r="L500" s="288">
        <v>826</v>
      </c>
      <c r="M500" s="288">
        <v>1.7624299999999999</v>
      </c>
    </row>
    <row r="501" spans="1:13">
      <c r="A501" s="267">
        <v>491</v>
      </c>
      <c r="B501" s="244" t="s">
        <v>566</v>
      </c>
      <c r="C501" s="288">
        <v>4822.05</v>
      </c>
      <c r="D501" s="288">
        <v>4847.6500000000005</v>
      </c>
      <c r="E501" s="288">
        <v>4759.4000000000015</v>
      </c>
      <c r="F501" s="288">
        <v>4696.7500000000009</v>
      </c>
      <c r="G501" s="288">
        <v>4608.5000000000018</v>
      </c>
      <c r="H501" s="288">
        <v>4910.3000000000011</v>
      </c>
      <c r="I501" s="288">
        <v>4998.5499999999993</v>
      </c>
      <c r="J501" s="288">
        <v>5061.2000000000007</v>
      </c>
      <c r="K501" s="288">
        <v>4935.8999999999996</v>
      </c>
      <c r="L501" s="288">
        <v>4785</v>
      </c>
      <c r="M501" s="288">
        <v>3.2099999999999997E-2</v>
      </c>
    </row>
    <row r="502" spans="1:13">
      <c r="A502" s="267">
        <v>492</v>
      </c>
      <c r="B502" s="244" t="s">
        <v>567</v>
      </c>
      <c r="C502" s="288">
        <v>103.4</v>
      </c>
      <c r="D502" s="288">
        <v>102.91666666666667</v>
      </c>
      <c r="E502" s="288">
        <v>101.53333333333335</v>
      </c>
      <c r="F502" s="288">
        <v>99.666666666666671</v>
      </c>
      <c r="G502" s="288">
        <v>98.283333333333346</v>
      </c>
      <c r="H502" s="288">
        <v>104.78333333333335</v>
      </c>
      <c r="I502" s="288">
        <v>106.16666666666667</v>
      </c>
      <c r="J502" s="288">
        <v>108.03333333333335</v>
      </c>
      <c r="K502" s="288">
        <v>104.3</v>
      </c>
      <c r="L502" s="288">
        <v>101.05</v>
      </c>
      <c r="M502" s="288">
        <v>7.4733700000000001</v>
      </c>
    </row>
    <row r="503" spans="1:13">
      <c r="A503" s="267">
        <v>493</v>
      </c>
      <c r="B503" s="244" t="s">
        <v>568</v>
      </c>
      <c r="C503" s="288">
        <v>62.7</v>
      </c>
      <c r="D503" s="288">
        <v>63.833333333333336</v>
      </c>
      <c r="E503" s="288">
        <v>60.866666666666674</v>
      </c>
      <c r="F503" s="288">
        <v>59.033333333333339</v>
      </c>
      <c r="G503" s="288">
        <v>56.066666666666677</v>
      </c>
      <c r="H503" s="288">
        <v>65.666666666666671</v>
      </c>
      <c r="I503" s="288">
        <v>68.633333333333326</v>
      </c>
      <c r="J503" s="288">
        <v>70.466666666666669</v>
      </c>
      <c r="K503" s="288">
        <v>66.8</v>
      </c>
      <c r="L503" s="288">
        <v>62</v>
      </c>
      <c r="M503" s="288">
        <v>8.6863100000000006</v>
      </c>
    </row>
    <row r="504" spans="1:13">
      <c r="A504" s="267">
        <v>494</v>
      </c>
      <c r="B504" s="244" t="s">
        <v>2851</v>
      </c>
      <c r="C504" s="288">
        <v>366.9</v>
      </c>
      <c r="D504" s="288">
        <v>369.93333333333334</v>
      </c>
      <c r="E504" s="288">
        <v>362.4666666666667</v>
      </c>
      <c r="F504" s="288">
        <v>358.03333333333336</v>
      </c>
      <c r="G504" s="288">
        <v>350.56666666666672</v>
      </c>
      <c r="H504" s="288">
        <v>374.36666666666667</v>
      </c>
      <c r="I504" s="288">
        <v>381.83333333333326</v>
      </c>
      <c r="J504" s="288">
        <v>386.26666666666665</v>
      </c>
      <c r="K504" s="288">
        <v>377.4</v>
      </c>
      <c r="L504" s="288">
        <v>365.5</v>
      </c>
      <c r="M504" s="288">
        <v>2.1631499999999999</v>
      </c>
    </row>
    <row r="505" spans="1:13">
      <c r="A505" s="267">
        <v>495</v>
      </c>
      <c r="B505" s="244" t="s">
        <v>569</v>
      </c>
      <c r="C505" s="288">
        <v>2091.1999999999998</v>
      </c>
      <c r="D505" s="288">
        <v>2094.4</v>
      </c>
      <c r="E505" s="288">
        <v>2071.8000000000002</v>
      </c>
      <c r="F505" s="288">
        <v>2052.4</v>
      </c>
      <c r="G505" s="288">
        <v>2029.8000000000002</v>
      </c>
      <c r="H505" s="288">
        <v>2113.8000000000002</v>
      </c>
      <c r="I505" s="288">
        <v>2136.3999999999996</v>
      </c>
      <c r="J505" s="288">
        <v>2155.8000000000002</v>
      </c>
      <c r="K505" s="288">
        <v>2117</v>
      </c>
      <c r="L505" s="288">
        <v>2075</v>
      </c>
      <c r="M505" s="288">
        <v>0.74400999999999995</v>
      </c>
    </row>
    <row r="506" spans="1:13">
      <c r="A506" s="267">
        <v>496</v>
      </c>
      <c r="B506" s="244" t="s">
        <v>200</v>
      </c>
      <c r="C506" s="288">
        <v>351.95</v>
      </c>
      <c r="D506" s="288">
        <v>350.58333333333331</v>
      </c>
      <c r="E506" s="288">
        <v>348.36666666666662</v>
      </c>
      <c r="F506" s="288">
        <v>344.7833333333333</v>
      </c>
      <c r="G506" s="288">
        <v>342.56666666666661</v>
      </c>
      <c r="H506" s="288">
        <v>354.16666666666663</v>
      </c>
      <c r="I506" s="288">
        <v>356.38333333333333</v>
      </c>
      <c r="J506" s="288">
        <v>359.96666666666664</v>
      </c>
      <c r="K506" s="288">
        <v>352.8</v>
      </c>
      <c r="L506" s="288">
        <v>347</v>
      </c>
      <c r="M506" s="288">
        <v>71.072850000000003</v>
      </c>
    </row>
    <row r="507" spans="1:13">
      <c r="A507" s="267">
        <v>497</v>
      </c>
      <c r="B507" s="244" t="s">
        <v>570</v>
      </c>
      <c r="C507" s="288">
        <v>291.25</v>
      </c>
      <c r="D507" s="288">
        <v>292.7166666666667</v>
      </c>
      <c r="E507" s="288">
        <v>288.73333333333341</v>
      </c>
      <c r="F507" s="288">
        <v>286.2166666666667</v>
      </c>
      <c r="G507" s="288">
        <v>282.23333333333341</v>
      </c>
      <c r="H507" s="288">
        <v>295.23333333333341</v>
      </c>
      <c r="I507" s="288">
        <v>299.21666666666675</v>
      </c>
      <c r="J507" s="288">
        <v>301.73333333333341</v>
      </c>
      <c r="K507" s="288">
        <v>296.7</v>
      </c>
      <c r="L507" s="288">
        <v>290.2</v>
      </c>
      <c r="M507" s="288">
        <v>2.4651000000000001</v>
      </c>
    </row>
    <row r="508" spans="1:13">
      <c r="A508" s="267">
        <v>498</v>
      </c>
      <c r="B508" s="244" t="s">
        <v>202</v>
      </c>
      <c r="C508" s="288">
        <v>191.65</v>
      </c>
      <c r="D508" s="288">
        <v>192.78333333333333</v>
      </c>
      <c r="E508" s="288">
        <v>189.01666666666665</v>
      </c>
      <c r="F508" s="288">
        <v>186.38333333333333</v>
      </c>
      <c r="G508" s="288">
        <v>182.61666666666665</v>
      </c>
      <c r="H508" s="288">
        <v>195.41666666666666</v>
      </c>
      <c r="I508" s="288">
        <v>199.18333333333337</v>
      </c>
      <c r="J508" s="288">
        <v>201.81666666666666</v>
      </c>
      <c r="K508" s="288">
        <v>196.55</v>
      </c>
      <c r="L508" s="288">
        <v>190.15</v>
      </c>
      <c r="M508" s="288">
        <v>120.15414</v>
      </c>
    </row>
    <row r="509" spans="1:13">
      <c r="A509" s="267">
        <v>499</v>
      </c>
      <c r="B509" s="244" t="s">
        <v>571</v>
      </c>
      <c r="C509" s="288">
        <v>184.65</v>
      </c>
      <c r="D509" s="288">
        <v>185.19999999999996</v>
      </c>
      <c r="E509" s="288">
        <v>182.39999999999992</v>
      </c>
      <c r="F509" s="288">
        <v>180.14999999999995</v>
      </c>
      <c r="G509" s="288">
        <v>177.34999999999991</v>
      </c>
      <c r="H509" s="288">
        <v>187.44999999999993</v>
      </c>
      <c r="I509" s="288">
        <v>190.24999999999994</v>
      </c>
      <c r="J509" s="288">
        <v>192.49999999999994</v>
      </c>
      <c r="K509" s="288">
        <v>188</v>
      </c>
      <c r="L509" s="288">
        <v>182.95</v>
      </c>
      <c r="M509" s="288">
        <v>0.68881000000000003</v>
      </c>
    </row>
    <row r="510" spans="1:13">
      <c r="A510" s="267">
        <v>500</v>
      </c>
      <c r="B510" s="244" t="s">
        <v>572</v>
      </c>
      <c r="C510" s="288">
        <v>1766.5</v>
      </c>
      <c r="D510" s="288">
        <v>1771.3500000000001</v>
      </c>
      <c r="E510" s="288">
        <v>1755.1500000000003</v>
      </c>
      <c r="F510" s="288">
        <v>1743.8000000000002</v>
      </c>
      <c r="G510" s="288">
        <v>1727.6000000000004</v>
      </c>
      <c r="H510" s="288">
        <v>1782.7000000000003</v>
      </c>
      <c r="I510" s="288">
        <v>1798.9</v>
      </c>
      <c r="J510" s="288">
        <v>1810.2500000000002</v>
      </c>
      <c r="K510" s="288">
        <v>1787.55</v>
      </c>
      <c r="L510" s="288">
        <v>1760</v>
      </c>
      <c r="M510" s="288">
        <v>0.44422</v>
      </c>
    </row>
    <row r="511" spans="1:13">
      <c r="A511" s="267"/>
      <c r="B511" s="244"/>
      <c r="C511" s="288"/>
      <c r="D511" s="288"/>
      <c r="E511" s="288"/>
      <c r="F511" s="288"/>
      <c r="G511" s="288"/>
      <c r="H511" s="288"/>
      <c r="I511" s="288"/>
      <c r="J511" s="288"/>
      <c r="K511" s="288"/>
      <c r="L511" s="288"/>
      <c r="M511" s="288"/>
    </row>
    <row r="512" spans="1:13">
      <c r="A512" s="267"/>
    </row>
    <row r="513" spans="1:1">
      <c r="A513" s="267"/>
    </row>
    <row r="514" spans="1:1">
      <c r="A514" s="291"/>
    </row>
    <row r="515" spans="1:1">
      <c r="A515" s="291"/>
    </row>
    <row r="516" spans="1:1">
      <c r="A516" s="5"/>
    </row>
    <row r="517" spans="1:1">
      <c r="A517" s="5"/>
    </row>
    <row r="518" spans="1:1">
      <c r="A518" s="5"/>
    </row>
    <row r="519" spans="1:1">
      <c r="A519" s="5"/>
    </row>
    <row r="521" spans="1:1">
      <c r="A521" s="293"/>
    </row>
    <row r="522" spans="1:1">
      <c r="A522" s="270"/>
    </row>
    <row r="523" spans="1:1">
      <c r="A523" s="293"/>
    </row>
    <row r="524" spans="1:1">
      <c r="A524" s="293"/>
    </row>
    <row r="525" spans="1:1">
      <c r="A525" s="294" t="s">
        <v>288</v>
      </c>
    </row>
    <row r="526" spans="1:1">
      <c r="A526" s="295" t="s">
        <v>203</v>
      </c>
    </row>
    <row r="527" spans="1:1">
      <c r="A527" s="295" t="s">
        <v>204</v>
      </c>
    </row>
    <row r="528" spans="1:1">
      <c r="A528" s="295" t="s">
        <v>205</v>
      </c>
    </row>
    <row r="529" spans="1:1">
      <c r="A529" s="295" t="s">
        <v>206</v>
      </c>
    </row>
    <row r="530" spans="1:1">
      <c r="A530" s="295" t="s">
        <v>207</v>
      </c>
    </row>
    <row r="531" spans="1:1">
      <c r="A531" s="29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0" t="s">
        <v>208</v>
      </c>
    </row>
    <row r="537" spans="1:1">
      <c r="A537" s="293" t="s">
        <v>209</v>
      </c>
    </row>
    <row r="538" spans="1:1">
      <c r="A538" s="293" t="s">
        <v>210</v>
      </c>
    </row>
    <row r="539" spans="1:1">
      <c r="A539" s="293" t="s">
        <v>211</v>
      </c>
    </row>
    <row r="540" spans="1:1">
      <c r="A540" s="297" t="s">
        <v>212</v>
      </c>
    </row>
    <row r="541" spans="1:1">
      <c r="A541" s="297" t="s">
        <v>213</v>
      </c>
    </row>
    <row r="542" spans="1:1">
      <c r="A542" s="297" t="s">
        <v>214</v>
      </c>
    </row>
    <row r="543" spans="1:1">
      <c r="A543" s="297" t="s">
        <v>215</v>
      </c>
    </row>
    <row r="544" spans="1:1">
      <c r="A544" s="297" t="s">
        <v>216</v>
      </c>
    </row>
    <row r="545" spans="1:1">
      <c r="A545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77"/>
      <c r="B5" s="577"/>
      <c r="C5" s="578"/>
      <c r="D5" s="578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79" t="s">
        <v>574</v>
      </c>
      <c r="C7" s="579"/>
      <c r="D7" s="261">
        <f>Main!B10</f>
        <v>44145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44144</v>
      </c>
      <c r="B10" s="266">
        <v>531761</v>
      </c>
      <c r="C10" s="267" t="s">
        <v>3755</v>
      </c>
      <c r="D10" s="267" t="s">
        <v>3756</v>
      </c>
      <c r="E10" s="267" t="s">
        <v>583</v>
      </c>
      <c r="F10" s="380">
        <v>69714</v>
      </c>
      <c r="G10" s="266">
        <v>597.1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44144</v>
      </c>
      <c r="B11" s="266">
        <v>514272</v>
      </c>
      <c r="C11" s="267" t="s">
        <v>3757</v>
      </c>
      <c r="D11" s="267" t="s">
        <v>3758</v>
      </c>
      <c r="E11" s="267" t="s">
        <v>584</v>
      </c>
      <c r="F11" s="380">
        <v>64560</v>
      </c>
      <c r="G11" s="266">
        <v>13.58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44144</v>
      </c>
      <c r="B12" s="266">
        <v>514272</v>
      </c>
      <c r="C12" s="267" t="s">
        <v>3757</v>
      </c>
      <c r="D12" s="267" t="s">
        <v>3759</v>
      </c>
      <c r="E12" s="267" t="s">
        <v>583</v>
      </c>
      <c r="F12" s="380">
        <v>44000</v>
      </c>
      <c r="G12" s="266">
        <v>13.6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44144</v>
      </c>
      <c r="B13" s="266">
        <v>539770</v>
      </c>
      <c r="C13" s="267" t="s">
        <v>3760</v>
      </c>
      <c r="D13" s="267" t="s">
        <v>3761</v>
      </c>
      <c r="E13" s="267" t="s">
        <v>584</v>
      </c>
      <c r="F13" s="380">
        <v>18900</v>
      </c>
      <c r="G13" s="266">
        <v>3.72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44144</v>
      </c>
      <c r="B14" s="266">
        <v>539770</v>
      </c>
      <c r="C14" s="267" t="s">
        <v>3760</v>
      </c>
      <c r="D14" s="267" t="s">
        <v>3762</v>
      </c>
      <c r="E14" s="267" t="s">
        <v>583</v>
      </c>
      <c r="F14" s="380">
        <v>25000</v>
      </c>
      <c r="G14" s="266">
        <v>3.72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44144</v>
      </c>
      <c r="B15" s="266">
        <v>532015</v>
      </c>
      <c r="C15" s="267" t="s">
        <v>3763</v>
      </c>
      <c r="D15" s="267" t="s">
        <v>3764</v>
      </c>
      <c r="E15" s="267" t="s">
        <v>583</v>
      </c>
      <c r="F15" s="380">
        <v>60000</v>
      </c>
      <c r="G15" s="266">
        <v>1.1399999999999999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44144</v>
      </c>
      <c r="B16" s="266">
        <v>532015</v>
      </c>
      <c r="C16" s="267" t="s">
        <v>3763</v>
      </c>
      <c r="D16" s="267" t="s">
        <v>3765</v>
      </c>
      <c r="E16" s="267" t="s">
        <v>584</v>
      </c>
      <c r="F16" s="380">
        <v>64100</v>
      </c>
      <c r="G16" s="266">
        <v>1.1399999999999999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44144</v>
      </c>
      <c r="B17" s="266">
        <v>540175</v>
      </c>
      <c r="C17" s="267" t="s">
        <v>3766</v>
      </c>
      <c r="D17" s="267" t="s">
        <v>3767</v>
      </c>
      <c r="E17" s="267" t="s">
        <v>584</v>
      </c>
      <c r="F17" s="380">
        <v>23182</v>
      </c>
      <c r="G17" s="266">
        <v>14.4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44144</v>
      </c>
      <c r="B18" s="266">
        <v>540737</v>
      </c>
      <c r="C18" s="267" t="s">
        <v>3768</v>
      </c>
      <c r="D18" s="267" t="s">
        <v>3769</v>
      </c>
      <c r="E18" s="267" t="s">
        <v>583</v>
      </c>
      <c r="F18" s="380">
        <v>83650</v>
      </c>
      <c r="G18" s="266">
        <v>140.46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44144</v>
      </c>
      <c r="B19" s="266">
        <v>539026</v>
      </c>
      <c r="C19" s="267" t="s">
        <v>3770</v>
      </c>
      <c r="D19" s="267" t="s">
        <v>3771</v>
      </c>
      <c r="E19" s="267" t="s">
        <v>584</v>
      </c>
      <c r="F19" s="380">
        <v>28000</v>
      </c>
      <c r="G19" s="266">
        <v>40.869999999999997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44144</v>
      </c>
      <c r="B20" s="266">
        <v>539026</v>
      </c>
      <c r="C20" s="267" t="s">
        <v>3770</v>
      </c>
      <c r="D20" s="267" t="s">
        <v>3772</v>
      </c>
      <c r="E20" s="267" t="s">
        <v>583</v>
      </c>
      <c r="F20" s="380">
        <v>28000</v>
      </c>
      <c r="G20" s="266">
        <v>40.81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44144</v>
      </c>
      <c r="B21" s="266">
        <v>539026</v>
      </c>
      <c r="C21" s="267" t="s">
        <v>3770</v>
      </c>
      <c r="D21" s="267" t="s">
        <v>3772</v>
      </c>
      <c r="E21" s="267" t="s">
        <v>584</v>
      </c>
      <c r="F21" s="380">
        <v>8000</v>
      </c>
      <c r="G21" s="266">
        <v>40.299999999999997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44144</v>
      </c>
      <c r="B22" s="266">
        <v>532070</v>
      </c>
      <c r="C22" s="267" t="s">
        <v>3727</v>
      </c>
      <c r="D22" s="267" t="s">
        <v>3728</v>
      </c>
      <c r="E22" s="267" t="s">
        <v>584</v>
      </c>
      <c r="F22" s="380">
        <v>35000</v>
      </c>
      <c r="G22" s="266">
        <v>11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44144</v>
      </c>
      <c r="B23" s="266">
        <v>512064</v>
      </c>
      <c r="C23" s="267" t="s">
        <v>3773</v>
      </c>
      <c r="D23" s="267" t="s">
        <v>3774</v>
      </c>
      <c r="E23" s="267" t="s">
        <v>583</v>
      </c>
      <c r="F23" s="380">
        <v>1500</v>
      </c>
      <c r="G23" s="266">
        <v>40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44144</v>
      </c>
      <c r="B24" s="266">
        <v>539222</v>
      </c>
      <c r="C24" s="267" t="s">
        <v>3775</v>
      </c>
      <c r="D24" s="267" t="s">
        <v>3776</v>
      </c>
      <c r="E24" s="267" t="s">
        <v>583</v>
      </c>
      <c r="F24" s="380">
        <v>35000</v>
      </c>
      <c r="G24" s="266">
        <v>41.93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44144</v>
      </c>
      <c r="B25" s="266" t="s">
        <v>3777</v>
      </c>
      <c r="C25" s="267" t="s">
        <v>3778</v>
      </c>
      <c r="D25" s="267" t="s">
        <v>3779</v>
      </c>
      <c r="E25" s="267" t="s">
        <v>583</v>
      </c>
      <c r="F25" s="380">
        <v>216000</v>
      </c>
      <c r="G25" s="266">
        <v>8</v>
      </c>
      <c r="H25" s="344" t="s">
        <v>2952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44144</v>
      </c>
      <c r="B26" s="266" t="s">
        <v>1218</v>
      </c>
      <c r="C26" s="267" t="s">
        <v>3780</v>
      </c>
      <c r="D26" s="267" t="s">
        <v>3781</v>
      </c>
      <c r="E26" s="267" t="s">
        <v>583</v>
      </c>
      <c r="F26" s="380">
        <v>1645000</v>
      </c>
      <c r="G26" s="266">
        <v>12</v>
      </c>
      <c r="H26" s="344" t="s">
        <v>2952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44144</v>
      </c>
      <c r="B27" s="266" t="s">
        <v>1312</v>
      </c>
      <c r="C27" s="267" t="s">
        <v>3729</v>
      </c>
      <c r="D27" s="267" t="s">
        <v>3678</v>
      </c>
      <c r="E27" s="267" t="s">
        <v>583</v>
      </c>
      <c r="F27" s="380">
        <v>598803</v>
      </c>
      <c r="G27" s="266">
        <v>39.32</v>
      </c>
      <c r="H27" s="344" t="s">
        <v>2952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44144</v>
      </c>
      <c r="B28" s="266" t="s">
        <v>430</v>
      </c>
      <c r="C28" s="267" t="s">
        <v>3782</v>
      </c>
      <c r="D28" s="267" t="s">
        <v>3783</v>
      </c>
      <c r="E28" s="267" t="s">
        <v>583</v>
      </c>
      <c r="F28" s="380">
        <v>3631981</v>
      </c>
      <c r="G28" s="266">
        <v>15.3</v>
      </c>
      <c r="H28" s="344" t="s">
        <v>2952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44144</v>
      </c>
      <c r="B29" s="266" t="s">
        <v>3371</v>
      </c>
      <c r="C29" s="267" t="s">
        <v>3646</v>
      </c>
      <c r="D29" s="267" t="s">
        <v>3733</v>
      </c>
      <c r="E29" s="267" t="s">
        <v>583</v>
      </c>
      <c r="F29" s="380">
        <v>5000000</v>
      </c>
      <c r="G29" s="266">
        <v>0.45</v>
      </c>
      <c r="H29" s="344" t="s">
        <v>2952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44144</v>
      </c>
      <c r="B30" s="266" t="s">
        <v>3371</v>
      </c>
      <c r="C30" s="267" t="s">
        <v>3646</v>
      </c>
      <c r="D30" s="267" t="s">
        <v>3699</v>
      </c>
      <c r="E30" s="267" t="s">
        <v>583</v>
      </c>
      <c r="F30" s="380">
        <v>5500003</v>
      </c>
      <c r="G30" s="266">
        <v>0.45</v>
      </c>
      <c r="H30" s="344" t="s">
        <v>2952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44144</v>
      </c>
      <c r="B31" s="266" t="s">
        <v>3784</v>
      </c>
      <c r="C31" s="267" t="s">
        <v>3785</v>
      </c>
      <c r="D31" s="267" t="s">
        <v>3786</v>
      </c>
      <c r="E31" s="267" t="s">
        <v>583</v>
      </c>
      <c r="F31" s="380">
        <v>40000</v>
      </c>
      <c r="G31" s="266">
        <v>190</v>
      </c>
      <c r="H31" s="344" t="s">
        <v>2952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44144</v>
      </c>
      <c r="B32" s="266" t="s">
        <v>3784</v>
      </c>
      <c r="C32" s="267" t="s">
        <v>3785</v>
      </c>
      <c r="D32" s="267" t="s">
        <v>3730</v>
      </c>
      <c r="E32" s="267" t="s">
        <v>583</v>
      </c>
      <c r="F32" s="380">
        <v>8000</v>
      </c>
      <c r="G32" s="266">
        <v>173.35</v>
      </c>
      <c r="H32" s="344" t="s">
        <v>2952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44144</v>
      </c>
      <c r="B33" s="266" t="s">
        <v>564</v>
      </c>
      <c r="C33" s="267" t="s">
        <v>3787</v>
      </c>
      <c r="D33" s="267" t="s">
        <v>3671</v>
      </c>
      <c r="E33" s="267" t="s">
        <v>583</v>
      </c>
      <c r="F33" s="380">
        <v>93537</v>
      </c>
      <c r="G33" s="266">
        <v>1665.76</v>
      </c>
      <c r="H33" s="344" t="s">
        <v>2952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44144</v>
      </c>
      <c r="B34" s="266" t="s">
        <v>3777</v>
      </c>
      <c r="C34" s="267" t="s">
        <v>3778</v>
      </c>
      <c r="D34" s="267" t="s">
        <v>3788</v>
      </c>
      <c r="E34" s="267" t="s">
        <v>584</v>
      </c>
      <c r="F34" s="380">
        <v>96000</v>
      </c>
      <c r="G34" s="266">
        <v>8</v>
      </c>
      <c r="H34" s="344" t="s">
        <v>2952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44144</v>
      </c>
      <c r="B35" s="266" t="s">
        <v>3777</v>
      </c>
      <c r="C35" s="267" t="s">
        <v>3778</v>
      </c>
      <c r="D35" s="267" t="s">
        <v>3789</v>
      </c>
      <c r="E35" s="267" t="s">
        <v>584</v>
      </c>
      <c r="F35" s="380">
        <v>88000</v>
      </c>
      <c r="G35" s="266">
        <v>8</v>
      </c>
      <c r="H35" s="344" t="s">
        <v>2952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44144</v>
      </c>
      <c r="B36" s="266" t="s">
        <v>1312</v>
      </c>
      <c r="C36" s="267" t="s">
        <v>3729</v>
      </c>
      <c r="D36" s="267" t="s">
        <v>3678</v>
      </c>
      <c r="E36" s="267" t="s">
        <v>584</v>
      </c>
      <c r="F36" s="380">
        <v>598803</v>
      </c>
      <c r="G36" s="266">
        <v>39.479999999999997</v>
      </c>
      <c r="H36" s="344" t="s">
        <v>2952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44144</v>
      </c>
      <c r="B37" s="266" t="s">
        <v>430</v>
      </c>
      <c r="C37" s="267" t="s">
        <v>3782</v>
      </c>
      <c r="D37" s="267" t="s">
        <v>3783</v>
      </c>
      <c r="E37" s="267" t="s">
        <v>584</v>
      </c>
      <c r="F37" s="380">
        <v>2656408</v>
      </c>
      <c r="G37" s="266">
        <v>15.38</v>
      </c>
      <c r="H37" s="344" t="s">
        <v>2952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44144</v>
      </c>
      <c r="B38" s="266" t="s">
        <v>586</v>
      </c>
      <c r="C38" s="267" t="s">
        <v>3731</v>
      </c>
      <c r="D38" s="267" t="s">
        <v>3732</v>
      </c>
      <c r="E38" s="267" t="s">
        <v>584</v>
      </c>
      <c r="F38" s="380">
        <v>51497</v>
      </c>
      <c r="G38" s="266">
        <v>14.55</v>
      </c>
      <c r="H38" s="344" t="s">
        <v>2952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44144</v>
      </c>
      <c r="B39" s="266" t="s">
        <v>3371</v>
      </c>
      <c r="C39" s="267" t="s">
        <v>3646</v>
      </c>
      <c r="D39" s="267" t="s">
        <v>3699</v>
      </c>
      <c r="E39" s="267" t="s">
        <v>584</v>
      </c>
      <c r="F39" s="380">
        <v>3000</v>
      </c>
      <c r="G39" s="266">
        <v>0.45</v>
      </c>
      <c r="H39" s="344" t="s">
        <v>2952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44144</v>
      </c>
      <c r="B40" s="266" t="s">
        <v>3371</v>
      </c>
      <c r="C40" s="267" t="s">
        <v>3646</v>
      </c>
      <c r="D40" s="267" t="s">
        <v>3734</v>
      </c>
      <c r="E40" s="267" t="s">
        <v>584</v>
      </c>
      <c r="F40" s="380">
        <v>26832956</v>
      </c>
      <c r="G40" s="266">
        <v>0.45</v>
      </c>
      <c r="H40" s="344" t="s">
        <v>2952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44144</v>
      </c>
      <c r="B41" s="266" t="s">
        <v>3784</v>
      </c>
      <c r="C41" s="267" t="s">
        <v>3785</v>
      </c>
      <c r="D41" s="267" t="s">
        <v>3730</v>
      </c>
      <c r="E41" s="267" t="s">
        <v>584</v>
      </c>
      <c r="F41" s="380">
        <v>40000</v>
      </c>
      <c r="G41" s="266">
        <v>190</v>
      </c>
      <c r="H41" s="344" t="s">
        <v>2952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44144</v>
      </c>
      <c r="B42" s="266" t="s">
        <v>564</v>
      </c>
      <c r="C42" s="267" t="s">
        <v>3787</v>
      </c>
      <c r="D42" s="267" t="s">
        <v>3671</v>
      </c>
      <c r="E42" s="267" t="s">
        <v>584</v>
      </c>
      <c r="F42" s="380">
        <v>91980</v>
      </c>
      <c r="G42" s="266">
        <v>1667.59</v>
      </c>
      <c r="H42" s="344" t="s">
        <v>2952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B43" s="266"/>
      <c r="C43" s="267"/>
      <c r="D43" s="267"/>
      <c r="E43" s="267"/>
      <c r="F43" s="380"/>
      <c r="G43" s="266"/>
      <c r="H43" s="344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B44" s="266"/>
      <c r="C44" s="267"/>
      <c r="D44" s="267"/>
      <c r="E44" s="267"/>
      <c r="F44" s="380"/>
      <c r="G44" s="266"/>
      <c r="H44" s="344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B45" s="266"/>
      <c r="C45" s="267"/>
      <c r="D45" s="267"/>
      <c r="E45" s="267"/>
      <c r="F45" s="380"/>
      <c r="G45" s="266"/>
      <c r="H45" s="344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B46" s="266"/>
      <c r="C46" s="267"/>
      <c r="D46" s="267"/>
      <c r="E46" s="267"/>
      <c r="F46" s="380"/>
      <c r="G46" s="266"/>
      <c r="H46" s="344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B47" s="266"/>
      <c r="C47" s="267"/>
      <c r="D47" s="267"/>
      <c r="E47" s="267"/>
      <c r="F47" s="380"/>
      <c r="G47" s="266"/>
      <c r="H47" s="344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B48" s="266"/>
      <c r="C48" s="267"/>
      <c r="D48" s="267"/>
      <c r="E48" s="267"/>
      <c r="F48" s="380"/>
      <c r="G48" s="266"/>
      <c r="H48" s="344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2:35">
      <c r="B49" s="266"/>
      <c r="C49" s="267"/>
      <c r="D49" s="267"/>
      <c r="E49" s="267"/>
      <c r="F49" s="380"/>
      <c r="G49" s="266"/>
      <c r="H49" s="344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2:35">
      <c r="B50" s="266"/>
      <c r="C50" s="267"/>
      <c r="D50" s="267"/>
      <c r="E50" s="267"/>
      <c r="F50" s="380"/>
      <c r="G50" s="266"/>
      <c r="H50" s="344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2:35">
      <c r="B51" s="266"/>
      <c r="C51" s="267"/>
      <c r="D51" s="267"/>
      <c r="E51" s="267"/>
      <c r="F51" s="380"/>
      <c r="G51" s="266"/>
      <c r="H51" s="344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2:35">
      <c r="B52" s="266"/>
      <c r="C52" s="267"/>
      <c r="D52" s="267"/>
      <c r="E52" s="267"/>
      <c r="F52" s="380"/>
      <c r="G52" s="266"/>
      <c r="H52" s="344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2:35">
      <c r="B53" s="266"/>
      <c r="C53" s="267"/>
      <c r="D53" s="267"/>
      <c r="E53" s="267"/>
      <c r="F53" s="380"/>
      <c r="G53" s="266"/>
      <c r="H53" s="344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2:35">
      <c r="B54" s="266"/>
      <c r="C54" s="267"/>
      <c r="D54" s="267"/>
      <c r="E54" s="267"/>
      <c r="F54" s="380"/>
      <c r="G54" s="266"/>
      <c r="H54" s="344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2:35">
      <c r="B55" s="266"/>
      <c r="C55" s="267"/>
      <c r="D55" s="267"/>
      <c r="E55" s="267"/>
      <c r="F55" s="380"/>
      <c r="G55" s="266"/>
      <c r="H55" s="344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2:35">
      <c r="B56" s="266"/>
      <c r="C56" s="267"/>
      <c r="D56" s="267"/>
      <c r="E56" s="267"/>
      <c r="F56" s="380"/>
      <c r="G56" s="266"/>
      <c r="H56" s="344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2:35">
      <c r="B57" s="266"/>
      <c r="C57" s="267"/>
      <c r="D57" s="267"/>
      <c r="E57" s="267"/>
      <c r="F57" s="380"/>
      <c r="G57" s="266"/>
      <c r="H57" s="344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2:35">
      <c r="B58" s="266"/>
      <c r="C58" s="267"/>
      <c r="D58" s="267"/>
      <c r="E58" s="267"/>
      <c r="F58" s="380"/>
      <c r="G58" s="266"/>
      <c r="H58" s="344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2:35">
      <c r="B59" s="266"/>
      <c r="C59" s="267"/>
      <c r="D59" s="267"/>
      <c r="E59" s="267"/>
      <c r="F59" s="380"/>
      <c r="G59" s="266"/>
      <c r="H59" s="344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2:35">
      <c r="B60" s="266"/>
      <c r="C60" s="267"/>
      <c r="D60" s="267"/>
      <c r="E60" s="267"/>
      <c r="F60" s="380"/>
      <c r="G60" s="266"/>
      <c r="H60" s="344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2:35">
      <c r="B61" s="266"/>
      <c r="C61" s="267"/>
      <c r="D61" s="267"/>
      <c r="E61" s="267"/>
      <c r="F61" s="380"/>
      <c r="G61" s="266"/>
      <c r="H61" s="344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2:35">
      <c r="B62" s="266"/>
      <c r="C62" s="267"/>
      <c r="D62" s="267"/>
      <c r="E62" s="267"/>
      <c r="F62" s="380"/>
      <c r="G62" s="266"/>
      <c r="H62" s="344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2:35">
      <c r="B63" s="266"/>
      <c r="C63" s="267"/>
      <c r="D63" s="267"/>
      <c r="E63" s="267"/>
      <c r="F63" s="380"/>
      <c r="G63" s="266"/>
      <c r="H63" s="344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2:35">
      <c r="B64" s="266"/>
      <c r="C64" s="267"/>
      <c r="D64" s="267"/>
      <c r="E64" s="267"/>
      <c r="F64" s="380"/>
      <c r="G64" s="266"/>
      <c r="H64" s="344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2:35">
      <c r="B65" s="266"/>
      <c r="C65" s="267"/>
      <c r="D65" s="267"/>
      <c r="E65" s="267"/>
      <c r="F65" s="380"/>
      <c r="G65" s="266"/>
      <c r="H65" s="344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2:35">
      <c r="B66" s="266"/>
      <c r="C66" s="267"/>
      <c r="D66" s="267"/>
      <c r="E66" s="267"/>
      <c r="F66" s="380"/>
      <c r="G66" s="266"/>
      <c r="H66" s="344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2:35">
      <c r="B67" s="266"/>
      <c r="C67" s="267"/>
      <c r="D67" s="267"/>
      <c r="E67" s="267"/>
      <c r="F67" s="380"/>
      <c r="G67" s="266"/>
      <c r="H67" s="344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2:35">
      <c r="B68" s="266"/>
      <c r="C68" s="267"/>
      <c r="D68" s="267"/>
      <c r="E68" s="267"/>
      <c r="F68" s="380"/>
      <c r="G68" s="266"/>
      <c r="H68" s="344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2:35">
      <c r="B69" s="266"/>
      <c r="C69" s="267"/>
      <c r="D69" s="267"/>
      <c r="E69" s="267"/>
      <c r="F69" s="380"/>
      <c r="G69" s="266"/>
      <c r="H69" s="344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2:35">
      <c r="B70" s="266"/>
      <c r="C70" s="267"/>
      <c r="D70" s="267"/>
      <c r="E70" s="267"/>
      <c r="F70" s="380"/>
      <c r="G70" s="266"/>
      <c r="H70" s="344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2:35">
      <c r="B71" s="266"/>
      <c r="C71" s="267"/>
      <c r="D71" s="267"/>
      <c r="E71" s="267"/>
      <c r="F71" s="380"/>
      <c r="G71" s="266"/>
      <c r="H71" s="344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2:35">
      <c r="B72" s="266"/>
      <c r="C72" s="267"/>
      <c r="D72" s="267"/>
      <c r="E72" s="267"/>
      <c r="F72" s="380"/>
      <c r="G72" s="266"/>
      <c r="H72" s="344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2:35">
      <c r="B73" s="266"/>
      <c r="C73" s="267"/>
      <c r="D73" s="267"/>
      <c r="E73" s="267"/>
      <c r="F73" s="380"/>
      <c r="G73" s="266"/>
      <c r="H73" s="344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2:35">
      <c r="B74" s="266"/>
      <c r="C74" s="267"/>
      <c r="D74" s="267"/>
      <c r="E74" s="267"/>
      <c r="F74" s="380"/>
      <c r="G74" s="266"/>
      <c r="H74" s="344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2:35">
      <c r="B75" s="266"/>
      <c r="C75" s="267"/>
      <c r="D75" s="267"/>
      <c r="E75" s="267"/>
      <c r="F75" s="380"/>
      <c r="G75" s="266"/>
      <c r="H75" s="344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2:35">
      <c r="B76" s="266"/>
      <c r="C76" s="267"/>
      <c r="D76" s="267"/>
      <c r="E76" s="267"/>
      <c r="F76" s="380"/>
      <c r="G76" s="266"/>
      <c r="H76" s="344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2:35">
      <c r="B77" s="266"/>
      <c r="C77" s="267"/>
      <c r="D77" s="267"/>
      <c r="E77" s="267"/>
      <c r="F77" s="380"/>
      <c r="G77" s="266"/>
      <c r="H77" s="344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2:35">
      <c r="B78" s="266"/>
      <c r="C78" s="267"/>
      <c r="D78" s="267"/>
      <c r="E78" s="267"/>
      <c r="F78" s="380"/>
      <c r="G78" s="266"/>
      <c r="H78" s="344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2:35">
      <c r="B79" s="266"/>
      <c r="C79" s="267"/>
      <c r="D79" s="267"/>
      <c r="E79" s="267"/>
      <c r="F79" s="380"/>
      <c r="G79" s="266"/>
      <c r="H79" s="344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2:35">
      <c r="B80" s="266"/>
      <c r="C80" s="267"/>
      <c r="D80" s="267"/>
      <c r="E80" s="267"/>
      <c r="F80" s="380"/>
      <c r="G80" s="266"/>
      <c r="H80" s="344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2:35">
      <c r="B81" s="266"/>
      <c r="C81" s="267"/>
      <c r="D81" s="267"/>
      <c r="E81" s="267"/>
      <c r="F81" s="380"/>
      <c r="G81" s="266"/>
      <c r="H81" s="344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2:35">
      <c r="B82" s="266"/>
      <c r="C82" s="267"/>
      <c r="D82" s="267"/>
      <c r="E82" s="267"/>
      <c r="F82" s="380"/>
      <c r="G82" s="266"/>
      <c r="H82" s="344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2:35">
      <c r="B83" s="266"/>
      <c r="C83" s="267"/>
      <c r="D83" s="267"/>
      <c r="E83" s="267"/>
      <c r="F83" s="380"/>
      <c r="G83" s="266"/>
      <c r="H83" s="344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2:35">
      <c r="B84" s="266"/>
      <c r="C84" s="267"/>
      <c r="D84" s="267"/>
      <c r="E84" s="267"/>
      <c r="F84" s="380"/>
      <c r="G84" s="266"/>
      <c r="H84" s="344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2:35">
      <c r="B85" s="266"/>
      <c r="C85" s="267"/>
      <c r="D85" s="267"/>
      <c r="E85" s="267"/>
      <c r="F85" s="380"/>
      <c r="G85" s="266"/>
      <c r="H85" s="344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2:35">
      <c r="B86" s="266"/>
      <c r="C86" s="267"/>
      <c r="D86" s="267"/>
      <c r="E86" s="267"/>
      <c r="F86" s="380"/>
      <c r="G86" s="266"/>
      <c r="H86" s="344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2:35">
      <c r="B87" s="266"/>
      <c r="C87" s="267"/>
      <c r="D87" s="267"/>
      <c r="E87" s="267"/>
      <c r="F87" s="380"/>
      <c r="G87" s="266"/>
      <c r="H87" s="344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2:35">
      <c r="B88" s="266"/>
      <c r="C88" s="267"/>
      <c r="D88" s="267"/>
      <c r="E88" s="267"/>
      <c r="F88" s="380"/>
      <c r="G88" s="266"/>
      <c r="H88" s="344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2:35">
      <c r="B89" s="266"/>
      <c r="C89" s="267"/>
      <c r="D89" s="267"/>
      <c r="E89" s="267"/>
      <c r="F89" s="380"/>
      <c r="G89" s="266"/>
      <c r="H89" s="344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2:35">
      <c r="B90" s="266"/>
      <c r="C90" s="267"/>
      <c r="D90" s="267"/>
      <c r="E90" s="267"/>
      <c r="F90" s="380"/>
      <c r="G90" s="266"/>
      <c r="H90" s="344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2:35">
      <c r="B91" s="266"/>
      <c r="C91" s="267"/>
      <c r="D91" s="267"/>
      <c r="E91" s="267"/>
      <c r="F91" s="380"/>
      <c r="G91" s="266"/>
      <c r="H91" s="344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2:35">
      <c r="B92" s="266"/>
      <c r="C92" s="267"/>
      <c r="D92" s="267"/>
      <c r="E92" s="267"/>
      <c r="F92" s="380"/>
      <c r="G92" s="266"/>
      <c r="H92" s="344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2:35">
      <c r="B93" s="266"/>
      <c r="C93" s="267"/>
      <c r="D93" s="267"/>
      <c r="E93" s="267"/>
      <c r="F93" s="380"/>
      <c r="G93" s="266"/>
      <c r="H93" s="344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2:35">
      <c r="B94" s="266"/>
      <c r="C94" s="267"/>
      <c r="D94" s="267"/>
      <c r="E94" s="267"/>
      <c r="F94" s="380"/>
      <c r="G94" s="266"/>
      <c r="H94" s="344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2:35">
      <c r="B95" s="266"/>
      <c r="C95" s="267"/>
      <c r="D95" s="267"/>
      <c r="E95" s="267"/>
      <c r="F95" s="380"/>
      <c r="G95" s="266"/>
      <c r="H95" s="344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2:35">
      <c r="B96" s="266"/>
      <c r="C96" s="267"/>
      <c r="D96" s="267"/>
      <c r="E96" s="267"/>
      <c r="F96" s="380"/>
      <c r="G96" s="266"/>
      <c r="H96" s="344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2:35">
      <c r="B97" s="266"/>
      <c r="C97" s="267"/>
      <c r="D97" s="267"/>
      <c r="E97" s="267"/>
      <c r="F97" s="380"/>
      <c r="G97" s="266"/>
      <c r="H97" s="344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2:35">
      <c r="B98" s="266"/>
      <c r="C98" s="267"/>
      <c r="D98" s="267"/>
      <c r="E98" s="267"/>
      <c r="F98" s="380"/>
      <c r="G98" s="266"/>
      <c r="H98" s="344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2:35">
      <c r="B99" s="266"/>
      <c r="C99" s="267"/>
      <c r="D99" s="267"/>
      <c r="E99" s="267"/>
      <c r="F99" s="380"/>
      <c r="G99" s="266"/>
      <c r="H99" s="344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2:35">
      <c r="B100" s="266"/>
      <c r="C100" s="267"/>
      <c r="D100" s="267"/>
      <c r="E100" s="267"/>
      <c r="F100" s="380"/>
      <c r="G100" s="266"/>
      <c r="H100" s="344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2:35">
      <c r="B101" s="266"/>
      <c r="C101" s="267"/>
      <c r="D101" s="267"/>
      <c r="E101" s="267"/>
      <c r="F101" s="380"/>
      <c r="G101" s="266"/>
      <c r="H101" s="344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2:35">
      <c r="B102" s="266"/>
      <c r="C102" s="267"/>
      <c r="D102" s="267"/>
      <c r="E102" s="267"/>
      <c r="F102" s="380"/>
      <c r="G102" s="266"/>
      <c r="H102" s="344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2:35">
      <c r="B103" s="266"/>
      <c r="C103" s="267"/>
      <c r="D103" s="267"/>
      <c r="E103" s="267"/>
      <c r="F103" s="380"/>
      <c r="G103" s="266"/>
      <c r="H103" s="344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2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2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2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2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2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2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2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2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266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266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266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266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266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266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266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266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266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266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266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06"/>
  <sheetViews>
    <sheetView zoomScale="85" zoomScaleNormal="85" workbookViewId="0"/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3670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44145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14" customFormat="1" ht="14.25">
      <c r="A10" s="421">
        <v>1</v>
      </c>
      <c r="B10" s="422">
        <v>44110</v>
      </c>
      <c r="C10" s="423"/>
      <c r="D10" s="424" t="s">
        <v>138</v>
      </c>
      <c r="E10" s="425" t="s">
        <v>600</v>
      </c>
      <c r="F10" s="426">
        <v>619</v>
      </c>
      <c r="G10" s="425">
        <v>590</v>
      </c>
      <c r="H10" s="425">
        <v>646</v>
      </c>
      <c r="I10" s="427">
        <v>690</v>
      </c>
      <c r="J10" s="428" t="s">
        <v>3639</v>
      </c>
      <c r="K10" s="428">
        <f t="shared" ref="K10" si="0">H10-F10</f>
        <v>27</v>
      </c>
      <c r="L10" s="445">
        <f t="shared" ref="L10" si="1">(F10*-0.8)/100</f>
        <v>-4.9520000000000008</v>
      </c>
      <c r="M10" s="429">
        <f t="shared" ref="M10" si="2">(K10+L10)/F10</f>
        <v>3.5618739903069463E-2</v>
      </c>
      <c r="N10" s="430" t="s">
        <v>599</v>
      </c>
      <c r="O10" s="431">
        <v>44113</v>
      </c>
      <c r="Q10" s="415"/>
      <c r="R10" s="416" t="s">
        <v>3633</v>
      </c>
      <c r="S10" s="415"/>
      <c r="T10" s="415"/>
      <c r="U10" s="415"/>
      <c r="V10" s="415"/>
      <c r="W10" s="415"/>
      <c r="X10" s="415"/>
      <c r="Y10" s="415"/>
      <c r="Z10" s="415"/>
      <c r="AA10" s="415"/>
      <c r="AB10" s="415"/>
    </row>
    <row r="11" spans="1:28" s="414" customFormat="1" ht="14.25">
      <c r="A11" s="421">
        <v>2</v>
      </c>
      <c r="B11" s="422">
        <v>44110</v>
      </c>
      <c r="C11" s="423"/>
      <c r="D11" s="424" t="s">
        <v>142</v>
      </c>
      <c r="E11" s="425" t="s">
        <v>600</v>
      </c>
      <c r="F11" s="426">
        <v>6890</v>
      </c>
      <c r="G11" s="425">
        <v>6600</v>
      </c>
      <c r="H11" s="425">
        <v>7170</v>
      </c>
      <c r="I11" s="427">
        <v>7450</v>
      </c>
      <c r="J11" s="428" t="s">
        <v>3644</v>
      </c>
      <c r="K11" s="428">
        <f t="shared" ref="K11" si="3">H11-F11</f>
        <v>280</v>
      </c>
      <c r="L11" s="445">
        <f t="shared" ref="L11" si="4">(F11*-0.8)/100</f>
        <v>-55.12</v>
      </c>
      <c r="M11" s="429">
        <f t="shared" ref="M11" si="5">(K11+L11)/F11</f>
        <v>3.2638606676342524E-2</v>
      </c>
      <c r="N11" s="430" t="s">
        <v>599</v>
      </c>
      <c r="O11" s="431">
        <v>44131</v>
      </c>
      <c r="Q11" s="415"/>
      <c r="R11" s="416" t="s">
        <v>3633</v>
      </c>
      <c r="S11" s="415"/>
      <c r="T11" s="415"/>
      <c r="U11" s="415"/>
      <c r="V11" s="415"/>
      <c r="W11" s="415"/>
      <c r="X11" s="415"/>
      <c r="Y11" s="415"/>
      <c r="Z11" s="415"/>
      <c r="AA11" s="415"/>
      <c r="AB11" s="415"/>
    </row>
    <row r="12" spans="1:28" s="414" customFormat="1" ht="14.25">
      <c r="A12" s="382">
        <v>3</v>
      </c>
      <c r="B12" s="404">
        <v>44112</v>
      </c>
      <c r="C12" s="409"/>
      <c r="D12" s="439" t="s">
        <v>3637</v>
      </c>
      <c r="E12" s="410" t="s">
        <v>600</v>
      </c>
      <c r="F12" s="410" t="s">
        <v>3638</v>
      </c>
      <c r="G12" s="418">
        <v>548</v>
      </c>
      <c r="H12" s="410"/>
      <c r="I12" s="406">
        <v>640</v>
      </c>
      <c r="J12" s="479" t="s">
        <v>601</v>
      </c>
      <c r="K12" s="479"/>
      <c r="L12" s="447"/>
      <c r="M12" s="479"/>
      <c r="N12" s="412"/>
      <c r="O12" s="413"/>
      <c r="Q12" s="415"/>
      <c r="R12" s="416" t="s">
        <v>3186</v>
      </c>
      <c r="S12" s="415"/>
      <c r="T12" s="415"/>
      <c r="U12" s="415"/>
      <c r="V12" s="415"/>
      <c r="W12" s="415"/>
      <c r="X12" s="415"/>
      <c r="Y12" s="415"/>
      <c r="Z12" s="415"/>
      <c r="AA12" s="415"/>
      <c r="AB12" s="415"/>
    </row>
    <row r="13" spans="1:28" s="414" customFormat="1" ht="14.25">
      <c r="A13" s="382">
        <v>4</v>
      </c>
      <c r="B13" s="404">
        <v>44126</v>
      </c>
      <c r="C13" s="409"/>
      <c r="D13" s="439" t="s">
        <v>301</v>
      </c>
      <c r="E13" s="410" t="s">
        <v>600</v>
      </c>
      <c r="F13" s="410" t="s">
        <v>3641</v>
      </c>
      <c r="G13" s="418">
        <v>1895</v>
      </c>
      <c r="H13" s="410"/>
      <c r="I13" s="406" t="s">
        <v>3642</v>
      </c>
      <c r="J13" s="479" t="s">
        <v>601</v>
      </c>
      <c r="K13" s="479"/>
      <c r="L13" s="447"/>
      <c r="M13" s="479"/>
      <c r="N13" s="412"/>
      <c r="O13" s="413"/>
      <c r="Q13" s="415"/>
      <c r="R13" s="416" t="s">
        <v>602</v>
      </c>
      <c r="S13" s="415"/>
      <c r="T13" s="415"/>
      <c r="U13" s="415"/>
      <c r="V13" s="415"/>
      <c r="W13" s="415"/>
      <c r="X13" s="415"/>
      <c r="Y13" s="415"/>
      <c r="Z13" s="415"/>
      <c r="AA13" s="415"/>
      <c r="AB13" s="415"/>
    </row>
    <row r="14" spans="1:28" s="414" customFormat="1" ht="14.25">
      <c r="A14" s="421">
        <v>5</v>
      </c>
      <c r="B14" s="422">
        <v>44131</v>
      </c>
      <c r="C14" s="423"/>
      <c r="D14" s="424" t="s">
        <v>71</v>
      </c>
      <c r="E14" s="425" t="s">
        <v>600</v>
      </c>
      <c r="F14" s="426">
        <v>403.5</v>
      </c>
      <c r="G14" s="425">
        <v>375</v>
      </c>
      <c r="H14" s="425">
        <v>427.5</v>
      </c>
      <c r="I14" s="427" t="s">
        <v>3645</v>
      </c>
      <c r="J14" s="428" t="s">
        <v>3738</v>
      </c>
      <c r="K14" s="428">
        <f t="shared" ref="K14" si="6">H14-F14</f>
        <v>24</v>
      </c>
      <c r="L14" s="445">
        <f t="shared" ref="L14" si="7">(F14*-0.8)/100</f>
        <v>-3.2280000000000002</v>
      </c>
      <c r="M14" s="429">
        <f t="shared" ref="M14" si="8">(K14+L14)/F14</f>
        <v>5.1479553903345722E-2</v>
      </c>
      <c r="N14" s="430" t="s">
        <v>599</v>
      </c>
      <c r="O14" s="431">
        <v>44144</v>
      </c>
      <c r="Q14" s="415"/>
      <c r="R14" s="416" t="s">
        <v>3186</v>
      </c>
      <c r="S14" s="415"/>
      <c r="T14" s="415"/>
      <c r="U14" s="415"/>
      <c r="V14" s="415"/>
      <c r="W14" s="415"/>
      <c r="X14" s="415"/>
      <c r="Y14" s="415"/>
      <c r="Z14" s="415"/>
      <c r="AA14" s="415"/>
      <c r="AB14" s="415"/>
    </row>
    <row r="15" spans="1:28" s="414" customFormat="1" ht="14.25">
      <c r="A15" s="453">
        <v>6</v>
      </c>
      <c r="B15" s="435">
        <v>44133</v>
      </c>
      <c r="C15" s="454"/>
      <c r="D15" s="464" t="s">
        <v>118</v>
      </c>
      <c r="E15" s="455" t="s">
        <v>600</v>
      </c>
      <c r="F15" s="455">
        <v>392</v>
      </c>
      <c r="G15" s="457">
        <v>368</v>
      </c>
      <c r="H15" s="455">
        <v>417</v>
      </c>
      <c r="I15" s="456" t="s">
        <v>3647</v>
      </c>
      <c r="J15" s="434" t="s">
        <v>743</v>
      </c>
      <c r="K15" s="434">
        <f t="shared" ref="K15" si="9">H15-F15</f>
        <v>25</v>
      </c>
      <c r="L15" s="444">
        <f>(F15*-0.8)/100</f>
        <v>-3.1360000000000001</v>
      </c>
      <c r="M15" s="437">
        <f t="shared" ref="M15" si="10">(K15+L15)/F15</f>
        <v>5.5775510204081634E-2</v>
      </c>
      <c r="N15" s="438" t="s">
        <v>599</v>
      </c>
      <c r="O15" s="465">
        <v>44137</v>
      </c>
      <c r="Q15" s="415"/>
      <c r="R15" s="416" t="s">
        <v>602</v>
      </c>
      <c r="S15" s="415"/>
      <c r="T15" s="415"/>
      <c r="U15" s="415"/>
      <c r="V15" s="415"/>
      <c r="W15" s="415"/>
      <c r="X15" s="415"/>
      <c r="Y15" s="415"/>
      <c r="Z15" s="415"/>
      <c r="AA15" s="415"/>
      <c r="AB15" s="415"/>
    </row>
    <row r="16" spans="1:28" s="414" customFormat="1" ht="14.25">
      <c r="A16" s="382">
        <v>7</v>
      </c>
      <c r="B16" s="404">
        <v>44133</v>
      </c>
      <c r="C16" s="409"/>
      <c r="D16" s="439" t="s">
        <v>3648</v>
      </c>
      <c r="E16" s="410" t="s">
        <v>600</v>
      </c>
      <c r="F16" s="410" t="s">
        <v>3649</v>
      </c>
      <c r="G16" s="418">
        <v>640</v>
      </c>
      <c r="H16" s="410"/>
      <c r="I16" s="406" t="s">
        <v>3650</v>
      </c>
      <c r="J16" s="479" t="s">
        <v>601</v>
      </c>
      <c r="K16" s="479"/>
      <c r="L16" s="447"/>
      <c r="M16" s="479"/>
      <c r="N16" s="412"/>
      <c r="O16" s="413"/>
      <c r="Q16" s="415"/>
      <c r="R16" s="416" t="s">
        <v>3186</v>
      </c>
      <c r="S16" s="415"/>
      <c r="T16" s="415"/>
      <c r="U16" s="415"/>
      <c r="V16" s="415"/>
      <c r="W16" s="415"/>
      <c r="X16" s="415"/>
      <c r="Y16" s="415"/>
      <c r="Z16" s="415"/>
      <c r="AA16" s="415"/>
      <c r="AB16" s="415"/>
    </row>
    <row r="17" spans="1:38" s="414" customFormat="1" ht="14.25">
      <c r="A17" s="453">
        <v>8</v>
      </c>
      <c r="B17" s="435">
        <v>44134</v>
      </c>
      <c r="C17" s="454"/>
      <c r="D17" s="464" t="s">
        <v>3658</v>
      </c>
      <c r="E17" s="455" t="s">
        <v>600</v>
      </c>
      <c r="F17" s="455">
        <v>355</v>
      </c>
      <c r="G17" s="457">
        <v>337</v>
      </c>
      <c r="H17" s="455">
        <v>376.5</v>
      </c>
      <c r="I17" s="456" t="s">
        <v>3659</v>
      </c>
      <c r="J17" s="434" t="s">
        <v>3747</v>
      </c>
      <c r="K17" s="434">
        <f t="shared" ref="K17" si="11">H17-F17</f>
        <v>21.5</v>
      </c>
      <c r="L17" s="444">
        <f>(F17*-0.8)/100</f>
        <v>-2.84</v>
      </c>
      <c r="M17" s="437">
        <f t="shared" ref="M17" si="12">(K17+L17)/F17</f>
        <v>5.2563380281690143E-2</v>
      </c>
      <c r="N17" s="438" t="s">
        <v>599</v>
      </c>
      <c r="O17" s="465">
        <v>44144</v>
      </c>
      <c r="Q17" s="415"/>
      <c r="R17" s="416" t="s">
        <v>3633</v>
      </c>
      <c r="S17" s="415"/>
      <c r="T17" s="415"/>
      <c r="U17" s="415"/>
      <c r="V17" s="415"/>
      <c r="W17" s="415"/>
      <c r="X17" s="415"/>
      <c r="Y17" s="415"/>
      <c r="Z17" s="415"/>
      <c r="AA17" s="415"/>
      <c r="AB17" s="415"/>
    </row>
    <row r="18" spans="1:38" s="414" customFormat="1" ht="14.25">
      <c r="A18" s="382">
        <v>9</v>
      </c>
      <c r="B18" s="404">
        <v>44137</v>
      </c>
      <c r="C18" s="409"/>
      <c r="D18" s="439" t="s">
        <v>1396</v>
      </c>
      <c r="E18" s="410" t="s">
        <v>600</v>
      </c>
      <c r="F18" s="410" t="s">
        <v>3665</v>
      </c>
      <c r="G18" s="418">
        <v>3280</v>
      </c>
      <c r="H18" s="410"/>
      <c r="I18" s="406">
        <v>4200</v>
      </c>
      <c r="J18" s="411" t="s">
        <v>601</v>
      </c>
      <c r="K18" s="411"/>
      <c r="L18" s="447"/>
      <c r="M18" s="479"/>
      <c r="N18" s="412"/>
      <c r="O18" s="413"/>
      <c r="Q18" s="415"/>
      <c r="R18" s="416" t="s">
        <v>602</v>
      </c>
      <c r="S18" s="415"/>
      <c r="T18" s="415"/>
      <c r="U18" s="415"/>
      <c r="V18" s="415"/>
      <c r="W18" s="415"/>
      <c r="X18" s="415"/>
      <c r="Y18" s="415"/>
      <c r="Z18" s="415"/>
      <c r="AA18" s="415"/>
      <c r="AB18" s="415"/>
    </row>
    <row r="19" spans="1:38" s="5" customFormat="1" ht="14.25">
      <c r="A19" s="536">
        <v>10</v>
      </c>
      <c r="B19" s="537">
        <v>44137</v>
      </c>
      <c r="C19" s="538"/>
      <c r="D19" s="539" t="s">
        <v>106</v>
      </c>
      <c r="E19" s="540" t="s">
        <v>3627</v>
      </c>
      <c r="F19" s="540">
        <v>772.5</v>
      </c>
      <c r="G19" s="541">
        <v>805</v>
      </c>
      <c r="H19" s="540">
        <v>810</v>
      </c>
      <c r="I19" s="542">
        <v>700</v>
      </c>
      <c r="J19" s="462" t="s">
        <v>3672</v>
      </c>
      <c r="K19" s="462">
        <f>F19-H19</f>
        <v>-37.5</v>
      </c>
      <c r="L19" s="446">
        <f t="shared" ref="L19" si="13">(F19*-0.7)/100</f>
        <v>-5.4074999999999998</v>
      </c>
      <c r="M19" s="419">
        <f t="shared" ref="M19" si="14">(K19+L19)/F19</f>
        <v>-5.5543689320388348E-2</v>
      </c>
      <c r="N19" s="432" t="s">
        <v>663</v>
      </c>
      <c r="O19" s="420">
        <v>44138</v>
      </c>
      <c r="P19" s="414"/>
      <c r="Q19" s="64"/>
      <c r="R19" s="416" t="s">
        <v>602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382">
        <v>11</v>
      </c>
      <c r="B20" s="404">
        <v>44139</v>
      </c>
      <c r="C20" s="405"/>
      <c r="D20" s="439" t="s">
        <v>569</v>
      </c>
      <c r="E20" s="410" t="s">
        <v>600</v>
      </c>
      <c r="F20" s="410" t="s">
        <v>3682</v>
      </c>
      <c r="G20" s="418">
        <v>1980</v>
      </c>
      <c r="H20" s="410"/>
      <c r="I20" s="406">
        <v>2300</v>
      </c>
      <c r="J20" s="412" t="s">
        <v>601</v>
      </c>
      <c r="K20" s="412"/>
      <c r="L20" s="448"/>
      <c r="M20" s="375"/>
      <c r="N20" s="385"/>
      <c r="O20" s="381"/>
      <c r="P20" s="414"/>
      <c r="Q20" s="64"/>
      <c r="R20" s="416" t="s">
        <v>602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382">
        <v>12</v>
      </c>
      <c r="B21" s="404">
        <v>44139</v>
      </c>
      <c r="C21" s="405"/>
      <c r="D21" s="439" t="s">
        <v>3634</v>
      </c>
      <c r="E21" s="410" t="s">
        <v>600</v>
      </c>
      <c r="F21" s="410" t="s">
        <v>3689</v>
      </c>
      <c r="G21" s="418">
        <v>2150</v>
      </c>
      <c r="H21" s="410"/>
      <c r="I21" s="406" t="s">
        <v>3690</v>
      </c>
      <c r="J21" s="412" t="s">
        <v>601</v>
      </c>
      <c r="K21" s="412"/>
      <c r="L21" s="448"/>
      <c r="M21" s="375"/>
      <c r="N21" s="385"/>
      <c r="O21" s="381"/>
      <c r="P21" s="414"/>
      <c r="Q21" s="64"/>
      <c r="R21" s="340" t="s">
        <v>602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4.25">
      <c r="A22" s="382">
        <v>13</v>
      </c>
      <c r="B22" s="404">
        <v>44141</v>
      </c>
      <c r="C22" s="405"/>
      <c r="D22" s="439" t="s">
        <v>284</v>
      </c>
      <c r="E22" s="410" t="s">
        <v>600</v>
      </c>
      <c r="F22" s="410" t="s">
        <v>3726</v>
      </c>
      <c r="G22" s="418">
        <v>160</v>
      </c>
      <c r="H22" s="410"/>
      <c r="I22" s="406">
        <v>195</v>
      </c>
      <c r="J22" s="412" t="s">
        <v>601</v>
      </c>
      <c r="K22" s="412"/>
      <c r="L22" s="448"/>
      <c r="M22" s="375"/>
      <c r="N22" s="385"/>
      <c r="O22" s="381"/>
      <c r="P22" s="414"/>
      <c r="Q22" s="64"/>
      <c r="R22" s="340" t="s">
        <v>3186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38" s="5" customFormat="1" ht="14.25">
      <c r="A23" s="382"/>
      <c r="B23" s="404"/>
      <c r="C23" s="405"/>
      <c r="D23" s="439"/>
      <c r="E23" s="410"/>
      <c r="F23" s="410"/>
      <c r="G23" s="418"/>
      <c r="H23" s="410"/>
      <c r="I23" s="406"/>
      <c r="J23" s="412"/>
      <c r="K23" s="412"/>
      <c r="L23" s="448"/>
      <c r="M23" s="375"/>
      <c r="N23" s="385"/>
      <c r="O23" s="381"/>
      <c r="P23" s="414"/>
      <c r="Q23" s="64"/>
      <c r="R23" s="340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38" s="5" customFormat="1" ht="14.25">
      <c r="A24" s="382"/>
      <c r="B24" s="404"/>
      <c r="C24" s="405"/>
      <c r="D24" s="439"/>
      <c r="E24" s="410"/>
      <c r="F24" s="410"/>
      <c r="G24" s="418"/>
      <c r="H24" s="410"/>
      <c r="I24" s="406"/>
      <c r="J24" s="412"/>
      <c r="K24" s="412"/>
      <c r="L24" s="448"/>
      <c r="M24" s="375"/>
      <c r="N24" s="385"/>
      <c r="O24" s="381"/>
      <c r="P24" s="414"/>
      <c r="Q24" s="64"/>
      <c r="R24" s="340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38" s="5" customFormat="1" ht="14.25">
      <c r="A25" s="527"/>
      <c r="B25" s="528"/>
      <c r="C25" s="529"/>
      <c r="D25" s="530"/>
      <c r="E25" s="531"/>
      <c r="F25" s="531"/>
      <c r="G25" s="472"/>
      <c r="H25" s="531"/>
      <c r="I25" s="532"/>
      <c r="J25" s="473"/>
      <c r="K25" s="473"/>
      <c r="L25" s="533"/>
      <c r="M25" s="79"/>
      <c r="N25" s="534"/>
      <c r="O25" s="535"/>
      <c r="P25" s="414"/>
      <c r="Q25" s="64"/>
      <c r="R25" s="340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38" s="5" customFormat="1" ht="14.25">
      <c r="A26" s="527"/>
      <c r="B26" s="528"/>
      <c r="C26" s="529"/>
      <c r="D26" s="530"/>
      <c r="E26" s="531"/>
      <c r="F26" s="531"/>
      <c r="G26" s="472"/>
      <c r="H26" s="531"/>
      <c r="I26" s="532"/>
      <c r="J26" s="473"/>
      <c r="K26" s="473"/>
      <c r="L26" s="533"/>
      <c r="M26" s="79"/>
      <c r="N26" s="534"/>
      <c r="O26" s="535"/>
      <c r="P26" s="414"/>
      <c r="Q26" s="64"/>
      <c r="R26" s="340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38" s="5" customFormat="1" ht="12" customHeight="1">
      <c r="A27" s="23" t="s">
        <v>603</v>
      </c>
      <c r="B27" s="24"/>
      <c r="C27" s="25"/>
      <c r="D27" s="26"/>
      <c r="E27" s="27"/>
      <c r="F27" s="28"/>
      <c r="G27" s="28"/>
      <c r="H27" s="28"/>
      <c r="I27" s="28"/>
      <c r="J27" s="65"/>
      <c r="K27" s="28"/>
      <c r="L27" s="449"/>
      <c r="M27" s="38"/>
      <c r="N27" s="65"/>
      <c r="O27" s="66"/>
      <c r="P27" s="8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5" customFormat="1" ht="12" customHeight="1">
      <c r="A28" s="29" t="s">
        <v>604</v>
      </c>
      <c r="B28" s="23"/>
      <c r="C28" s="23"/>
      <c r="D28" s="23"/>
      <c r="F28" s="30" t="s">
        <v>605</v>
      </c>
      <c r="G28" s="17"/>
      <c r="H28" s="31"/>
      <c r="I28" s="36"/>
      <c r="J28" s="67"/>
      <c r="K28" s="68"/>
      <c r="L28" s="450"/>
      <c r="M28" s="69"/>
      <c r="N28" s="16"/>
      <c r="O28" s="70"/>
      <c r="P28" s="8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s="5" customFormat="1" ht="12" customHeight="1">
      <c r="A29" s="23" t="s">
        <v>606</v>
      </c>
      <c r="B29" s="23"/>
      <c r="C29" s="23"/>
      <c r="D29" s="23"/>
      <c r="E29" s="32"/>
      <c r="F29" s="30" t="s">
        <v>607</v>
      </c>
      <c r="G29" s="17"/>
      <c r="H29" s="31"/>
      <c r="I29" s="36"/>
      <c r="J29" s="67"/>
      <c r="K29" s="68"/>
      <c r="L29" s="450"/>
      <c r="M29" s="69"/>
      <c r="N29" s="16"/>
      <c r="O29" s="70"/>
      <c r="P29" s="8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s="5" customFormat="1" ht="12" customHeight="1">
      <c r="A30" s="23"/>
      <c r="B30" s="23"/>
      <c r="C30" s="23"/>
      <c r="D30" s="23"/>
      <c r="E30" s="32"/>
      <c r="F30" s="17"/>
      <c r="G30" s="17"/>
      <c r="H30" s="31"/>
      <c r="I30" s="36"/>
      <c r="J30" s="71"/>
      <c r="K30" s="68"/>
      <c r="L30" s="450"/>
      <c r="M30" s="17"/>
      <c r="N30" s="72"/>
      <c r="O30" s="5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">
      <c r="A31" s="11"/>
      <c r="B31" s="33" t="s">
        <v>608</v>
      </c>
      <c r="C31" s="33"/>
      <c r="D31" s="33"/>
      <c r="E31" s="33"/>
      <c r="F31" s="34"/>
      <c r="G31" s="32"/>
      <c r="H31" s="32"/>
      <c r="I31" s="73"/>
      <c r="J31" s="74"/>
      <c r="K31" s="75"/>
      <c r="L31" s="451"/>
      <c r="M31" s="12"/>
      <c r="N31" s="11"/>
      <c r="O31" s="53"/>
      <c r="P31" s="7"/>
      <c r="R31" s="82"/>
      <c r="S31" s="16"/>
      <c r="T31" s="16"/>
      <c r="U31" s="16"/>
      <c r="V31" s="16"/>
      <c r="W31" s="16"/>
      <c r="X31" s="16"/>
      <c r="Y31" s="16"/>
      <c r="Z31" s="16"/>
    </row>
    <row r="32" spans="1:38" s="6" customFormat="1" ht="38.25">
      <c r="A32" s="20" t="s">
        <v>16</v>
      </c>
      <c r="B32" s="21" t="s">
        <v>575</v>
      </c>
      <c r="C32" s="21"/>
      <c r="D32" s="22" t="s">
        <v>588</v>
      </c>
      <c r="E32" s="21" t="s">
        <v>589</v>
      </c>
      <c r="F32" s="21" t="s">
        <v>590</v>
      </c>
      <c r="G32" s="21" t="s">
        <v>609</v>
      </c>
      <c r="H32" s="21" t="s">
        <v>592</v>
      </c>
      <c r="I32" s="21" t="s">
        <v>593</v>
      </c>
      <c r="J32" s="21" t="s">
        <v>594</v>
      </c>
      <c r="K32" s="62" t="s">
        <v>610</v>
      </c>
      <c r="L32" s="452" t="s">
        <v>3630</v>
      </c>
      <c r="M32" s="63" t="s">
        <v>3629</v>
      </c>
      <c r="N32" s="21" t="s">
        <v>597</v>
      </c>
      <c r="O32" s="78" t="s">
        <v>598</v>
      </c>
      <c r="P32" s="7"/>
      <c r="Q32" s="40"/>
      <c r="R32" s="38"/>
      <c r="S32" s="38"/>
      <c r="T32" s="38"/>
    </row>
    <row r="33" spans="1:28" s="9" customFormat="1" ht="15" customHeight="1">
      <c r="A33" s="503">
        <v>1</v>
      </c>
      <c r="B33" s="501">
        <v>44123</v>
      </c>
      <c r="C33" s="504"/>
      <c r="D33" s="505" t="s">
        <v>91</v>
      </c>
      <c r="E33" s="436" t="s">
        <v>600</v>
      </c>
      <c r="F33" s="436">
        <v>3150</v>
      </c>
      <c r="G33" s="506">
        <v>3040</v>
      </c>
      <c r="H33" s="506">
        <v>3225</v>
      </c>
      <c r="I33" s="436">
        <v>3350</v>
      </c>
      <c r="J33" s="434" t="s">
        <v>3695</v>
      </c>
      <c r="K33" s="434">
        <f t="shared" ref="K33" si="15">H33-F33</f>
        <v>75</v>
      </c>
      <c r="L33" s="444">
        <f t="shared" ref="L33" si="16">(F33*-0.7)/100</f>
        <v>-22.05</v>
      </c>
      <c r="M33" s="437">
        <f t="shared" ref="M33" si="17">(K33+L33)/F33</f>
        <v>1.6809523809523809E-2</v>
      </c>
      <c r="N33" s="438" t="s">
        <v>599</v>
      </c>
      <c r="O33" s="465">
        <v>44140</v>
      </c>
      <c r="P33" s="64"/>
      <c r="Q33" s="64"/>
      <c r="R33" s="408" t="s">
        <v>602</v>
      </c>
      <c r="S33" s="6"/>
      <c r="T33" s="6"/>
      <c r="U33" s="6"/>
      <c r="V33" s="6"/>
      <c r="W33" s="6"/>
      <c r="X33" s="6"/>
      <c r="Y33" s="6"/>
      <c r="Z33" s="6"/>
      <c r="AA33" s="6"/>
    </row>
    <row r="34" spans="1:28" s="400" customFormat="1" ht="15" customHeight="1">
      <c r="A34" s="503">
        <v>2</v>
      </c>
      <c r="B34" s="501">
        <v>44134</v>
      </c>
      <c r="C34" s="504"/>
      <c r="D34" s="505" t="s">
        <v>3653</v>
      </c>
      <c r="E34" s="436" t="s">
        <v>600</v>
      </c>
      <c r="F34" s="436">
        <v>2195</v>
      </c>
      <c r="G34" s="506">
        <v>2140</v>
      </c>
      <c r="H34" s="506">
        <v>2247.5</v>
      </c>
      <c r="I34" s="436">
        <v>2300</v>
      </c>
      <c r="J34" s="434" t="s">
        <v>3680</v>
      </c>
      <c r="K34" s="434">
        <f t="shared" ref="K34:K35" si="18">H34-F34</f>
        <v>52.5</v>
      </c>
      <c r="L34" s="444">
        <f t="shared" ref="L34:L35" si="19">(F34*-0.7)/100</f>
        <v>-15.365</v>
      </c>
      <c r="M34" s="437">
        <f t="shared" ref="M34:M35" si="20">(K34+L34)/F34</f>
        <v>1.6917995444191342E-2</v>
      </c>
      <c r="N34" s="438" t="s">
        <v>599</v>
      </c>
      <c r="O34" s="465">
        <v>44137</v>
      </c>
      <c r="P34" s="7"/>
      <c r="Q34" s="7"/>
      <c r="R34" s="343" t="s">
        <v>3186</v>
      </c>
      <c r="S34" s="40"/>
      <c r="T34" s="40"/>
      <c r="U34" s="40"/>
      <c r="V34" s="40"/>
      <c r="W34" s="40"/>
      <c r="X34" s="40"/>
      <c r="Y34" s="40"/>
      <c r="Z34" s="40"/>
      <c r="AA34" s="40"/>
    </row>
    <row r="35" spans="1:28" s="9" customFormat="1" ht="15" customHeight="1">
      <c r="A35" s="503">
        <v>3</v>
      </c>
      <c r="B35" s="501">
        <v>44134</v>
      </c>
      <c r="C35" s="504"/>
      <c r="D35" s="505" t="s">
        <v>3655</v>
      </c>
      <c r="E35" s="436" t="s">
        <v>600</v>
      </c>
      <c r="F35" s="436">
        <v>139.5</v>
      </c>
      <c r="G35" s="506">
        <v>134.9</v>
      </c>
      <c r="H35" s="506">
        <v>143</v>
      </c>
      <c r="I35" s="436" t="s">
        <v>3656</v>
      </c>
      <c r="J35" s="434" t="s">
        <v>3674</v>
      </c>
      <c r="K35" s="434">
        <f t="shared" si="18"/>
        <v>3.5</v>
      </c>
      <c r="L35" s="444">
        <f t="shared" si="19"/>
        <v>-0.97649999999999992</v>
      </c>
      <c r="M35" s="437">
        <f t="shared" si="20"/>
        <v>1.8089605734767027E-2</v>
      </c>
      <c r="N35" s="438" t="s">
        <v>599</v>
      </c>
      <c r="O35" s="465">
        <v>44138</v>
      </c>
      <c r="P35" s="7"/>
      <c r="Q35" s="7"/>
      <c r="R35" s="343" t="s">
        <v>602</v>
      </c>
      <c r="S35" s="40"/>
      <c r="T35" s="40"/>
      <c r="U35" s="40"/>
      <c r="V35" s="40"/>
      <c r="W35" s="40"/>
      <c r="X35" s="40"/>
      <c r="Y35" s="40"/>
      <c r="Z35" s="40"/>
      <c r="AA35" s="40"/>
      <c r="AB35" s="400"/>
    </row>
    <row r="36" spans="1:28" s="400" customFormat="1" ht="15" customHeight="1">
      <c r="A36" s="503">
        <v>4</v>
      </c>
      <c r="B36" s="501">
        <v>44134</v>
      </c>
      <c r="C36" s="504"/>
      <c r="D36" s="505" t="s">
        <v>3657</v>
      </c>
      <c r="E36" s="436" t="s">
        <v>600</v>
      </c>
      <c r="F36" s="436">
        <v>490.5</v>
      </c>
      <c r="G36" s="506">
        <v>477</v>
      </c>
      <c r="H36" s="506">
        <v>502</v>
      </c>
      <c r="I36" s="436">
        <v>520</v>
      </c>
      <c r="J36" s="434" t="s">
        <v>3673</v>
      </c>
      <c r="K36" s="434">
        <f t="shared" ref="K36" si="21">H36-F36</f>
        <v>11.5</v>
      </c>
      <c r="L36" s="444">
        <f t="shared" ref="L36" si="22">(F36*-0.7)/100</f>
        <v>-3.4334999999999996</v>
      </c>
      <c r="M36" s="437">
        <f t="shared" ref="M36" si="23">(K36+L36)/F36</f>
        <v>1.6445463812436292E-2</v>
      </c>
      <c r="N36" s="438" t="s">
        <v>599</v>
      </c>
      <c r="O36" s="465">
        <v>44138</v>
      </c>
      <c r="P36" s="7"/>
      <c r="Q36" s="7"/>
      <c r="R36" s="343" t="s">
        <v>602</v>
      </c>
      <c r="S36" s="40"/>
      <c r="T36" s="40"/>
      <c r="U36" s="40"/>
      <c r="V36" s="40"/>
      <c r="W36" s="40"/>
      <c r="X36" s="40"/>
      <c r="Y36" s="40"/>
      <c r="Z36" s="40"/>
      <c r="AA36" s="40"/>
    </row>
    <row r="37" spans="1:28" s="400" customFormat="1" ht="15" customHeight="1">
      <c r="A37" s="519">
        <v>5</v>
      </c>
      <c r="B37" s="496">
        <v>44137</v>
      </c>
      <c r="C37" s="520"/>
      <c r="D37" s="466" t="s">
        <v>330</v>
      </c>
      <c r="E37" s="467" t="s">
        <v>600</v>
      </c>
      <c r="F37" s="467">
        <v>242</v>
      </c>
      <c r="G37" s="521">
        <v>235</v>
      </c>
      <c r="H37" s="521">
        <v>235</v>
      </c>
      <c r="I37" s="467" t="s">
        <v>3664</v>
      </c>
      <c r="J37" s="462" t="s">
        <v>3677</v>
      </c>
      <c r="K37" s="462">
        <f t="shared" ref="K37:K39" si="24">H37-F37</f>
        <v>-7</v>
      </c>
      <c r="L37" s="446">
        <f>(F37*-0.07)/100</f>
        <v>-0.16940000000000002</v>
      </c>
      <c r="M37" s="419">
        <f t="shared" ref="M37:M39" si="25">(K37+L37)/F37</f>
        <v>-2.9625619834710747E-2</v>
      </c>
      <c r="N37" s="432" t="s">
        <v>663</v>
      </c>
      <c r="O37" s="543">
        <v>44137</v>
      </c>
      <c r="P37" s="7"/>
      <c r="Q37" s="7"/>
      <c r="R37" s="343" t="s">
        <v>602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8" s="9" customFormat="1" ht="15" customHeight="1">
      <c r="A38" s="503">
        <v>6</v>
      </c>
      <c r="B38" s="501">
        <v>44137</v>
      </c>
      <c r="C38" s="504"/>
      <c r="D38" s="505" t="s">
        <v>47</v>
      </c>
      <c r="E38" s="436" t="s">
        <v>600</v>
      </c>
      <c r="F38" s="436">
        <v>2090</v>
      </c>
      <c r="G38" s="506">
        <v>2025</v>
      </c>
      <c r="H38" s="506">
        <v>2135</v>
      </c>
      <c r="I38" s="436">
        <v>2200</v>
      </c>
      <c r="J38" s="434" t="s">
        <v>3679</v>
      </c>
      <c r="K38" s="434">
        <f t="shared" si="24"/>
        <v>45</v>
      </c>
      <c r="L38" s="444">
        <f t="shared" ref="L38:L39" si="26">(F38*-0.7)/100</f>
        <v>-14.63</v>
      </c>
      <c r="M38" s="437">
        <f t="shared" si="25"/>
        <v>1.4531100478468898E-2</v>
      </c>
      <c r="N38" s="438" t="s">
        <v>599</v>
      </c>
      <c r="O38" s="465">
        <v>44138</v>
      </c>
      <c r="P38" s="7"/>
      <c r="Q38" s="7"/>
      <c r="R38" s="343" t="s">
        <v>3186</v>
      </c>
      <c r="S38" s="40"/>
      <c r="T38" s="40"/>
      <c r="U38" s="40"/>
      <c r="V38" s="40"/>
      <c r="W38" s="40"/>
      <c r="X38" s="40"/>
      <c r="Y38" s="40"/>
      <c r="Z38" s="40"/>
      <c r="AA38" s="40"/>
      <c r="AB38" s="400"/>
    </row>
    <row r="39" spans="1:28" s="400" customFormat="1" ht="15" customHeight="1">
      <c r="A39" s="503">
        <v>7</v>
      </c>
      <c r="B39" s="501">
        <v>44137</v>
      </c>
      <c r="C39" s="504"/>
      <c r="D39" s="505" t="s">
        <v>338</v>
      </c>
      <c r="E39" s="436" t="s">
        <v>600</v>
      </c>
      <c r="F39" s="436">
        <v>467.5</v>
      </c>
      <c r="G39" s="506">
        <v>455</v>
      </c>
      <c r="H39" s="506">
        <v>478</v>
      </c>
      <c r="I39" s="436" t="s">
        <v>3135</v>
      </c>
      <c r="J39" s="434" t="s">
        <v>3667</v>
      </c>
      <c r="K39" s="434">
        <f t="shared" si="24"/>
        <v>10.5</v>
      </c>
      <c r="L39" s="444">
        <f t="shared" si="26"/>
        <v>-3.2725</v>
      </c>
      <c r="M39" s="437">
        <f t="shared" si="25"/>
        <v>1.5459893048128342E-2</v>
      </c>
      <c r="N39" s="438" t="s">
        <v>599</v>
      </c>
      <c r="O39" s="465">
        <v>44144</v>
      </c>
      <c r="P39" s="7"/>
      <c r="Q39" s="7"/>
      <c r="R39" s="343" t="s">
        <v>602</v>
      </c>
      <c r="S39" s="40"/>
      <c r="T39" s="40"/>
      <c r="U39" s="40"/>
      <c r="V39" s="40"/>
      <c r="W39" s="40"/>
      <c r="X39" s="40"/>
      <c r="Y39" s="40"/>
      <c r="Z39" s="40"/>
      <c r="AA39" s="40"/>
    </row>
    <row r="40" spans="1:28" s="400" customFormat="1" ht="15" customHeight="1">
      <c r="A40" s="503">
        <v>8</v>
      </c>
      <c r="B40" s="501">
        <v>44138</v>
      </c>
      <c r="C40" s="504"/>
      <c r="D40" s="505" t="s">
        <v>190</v>
      </c>
      <c r="E40" s="436" t="s">
        <v>600</v>
      </c>
      <c r="F40" s="436">
        <v>2574</v>
      </c>
      <c r="G40" s="506">
        <v>2495</v>
      </c>
      <c r="H40" s="506">
        <v>2632.5</v>
      </c>
      <c r="I40" s="436">
        <v>2700</v>
      </c>
      <c r="J40" s="434" t="s">
        <v>3703</v>
      </c>
      <c r="K40" s="434">
        <f t="shared" ref="K40" si="27">H40-F40</f>
        <v>58.5</v>
      </c>
      <c r="L40" s="444">
        <f t="shared" ref="L40" si="28">(F40*-0.7)/100</f>
        <v>-18.018000000000001</v>
      </c>
      <c r="M40" s="437">
        <f t="shared" ref="M40" si="29">(K40+L40)/F40</f>
        <v>1.5727272727272729E-2</v>
      </c>
      <c r="N40" s="438" t="s">
        <v>599</v>
      </c>
      <c r="O40" s="465">
        <v>44140</v>
      </c>
      <c r="P40" s="7"/>
      <c r="Q40" s="7"/>
      <c r="R40" s="343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28" s="400" customFormat="1" ht="15" customHeight="1">
      <c r="A41" s="503">
        <v>9</v>
      </c>
      <c r="B41" s="501">
        <v>44138</v>
      </c>
      <c r="C41" s="504"/>
      <c r="D41" s="505" t="s">
        <v>3657</v>
      </c>
      <c r="E41" s="436" t="s">
        <v>600</v>
      </c>
      <c r="F41" s="436">
        <v>494</v>
      </c>
      <c r="G41" s="506">
        <v>479</v>
      </c>
      <c r="H41" s="506">
        <v>510</v>
      </c>
      <c r="I41" s="436">
        <v>520</v>
      </c>
      <c r="J41" s="434" t="s">
        <v>3714</v>
      </c>
      <c r="K41" s="434">
        <f t="shared" ref="K41" si="30">H41-F41</f>
        <v>16</v>
      </c>
      <c r="L41" s="444">
        <f t="shared" ref="L41" si="31">(F41*-0.7)/100</f>
        <v>-3.4579999999999997</v>
      </c>
      <c r="M41" s="437">
        <f t="shared" ref="M41" si="32">(K41+L41)/F41</f>
        <v>2.5388663967611337E-2</v>
      </c>
      <c r="N41" s="438" t="s">
        <v>599</v>
      </c>
      <c r="O41" s="465">
        <v>44141</v>
      </c>
      <c r="P41" s="7"/>
      <c r="Q41" s="7"/>
      <c r="R41" s="343" t="s">
        <v>602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28" s="400" customFormat="1" ht="15" customHeight="1">
      <c r="A42" s="519">
        <v>10</v>
      </c>
      <c r="B42" s="496">
        <v>44139</v>
      </c>
      <c r="C42" s="520"/>
      <c r="D42" s="466" t="s">
        <v>268</v>
      </c>
      <c r="E42" s="467" t="s">
        <v>600</v>
      </c>
      <c r="F42" s="467">
        <v>1380</v>
      </c>
      <c r="G42" s="521">
        <v>1335</v>
      </c>
      <c r="H42" s="521">
        <v>1335</v>
      </c>
      <c r="I42" s="467" t="s">
        <v>3688</v>
      </c>
      <c r="J42" s="462" t="s">
        <v>3715</v>
      </c>
      <c r="K42" s="462">
        <f t="shared" ref="K42" si="33">H42-F42</f>
        <v>-45</v>
      </c>
      <c r="L42" s="446">
        <f t="shared" ref="L42:L44" si="34">(F42*-0.7)/100</f>
        <v>-9.6599999999999984</v>
      </c>
      <c r="M42" s="419">
        <f t="shared" ref="M42:M44" si="35">(K42+L42)/F42</f>
        <v>-3.9608695652173911E-2</v>
      </c>
      <c r="N42" s="432" t="s">
        <v>663</v>
      </c>
      <c r="O42" s="420">
        <v>44141</v>
      </c>
      <c r="P42" s="7"/>
      <c r="Q42" s="7"/>
      <c r="R42" s="343" t="s">
        <v>3186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28" s="400" customFormat="1" ht="15" customHeight="1">
      <c r="A43" s="519">
        <v>11</v>
      </c>
      <c r="B43" s="496">
        <v>44139</v>
      </c>
      <c r="C43" s="520"/>
      <c r="D43" s="466" t="s">
        <v>106</v>
      </c>
      <c r="E43" s="467" t="s">
        <v>3627</v>
      </c>
      <c r="F43" s="467">
        <v>798.5</v>
      </c>
      <c r="G43" s="521">
        <v>822</v>
      </c>
      <c r="H43" s="521">
        <v>822.5</v>
      </c>
      <c r="I43" s="467" t="s">
        <v>3698</v>
      </c>
      <c r="J43" s="462" t="s">
        <v>3790</v>
      </c>
      <c r="K43" s="462">
        <f>F43-H43</f>
        <v>-24</v>
      </c>
      <c r="L43" s="446">
        <f t="shared" si="34"/>
        <v>-5.5894999999999992</v>
      </c>
      <c r="M43" s="419">
        <f t="shared" si="35"/>
        <v>-3.7056355666875394E-2</v>
      </c>
      <c r="N43" s="432" t="s">
        <v>663</v>
      </c>
      <c r="O43" s="420">
        <v>44141</v>
      </c>
      <c r="P43" s="7"/>
      <c r="Q43" s="7"/>
      <c r="R43" s="343" t="s">
        <v>602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28" s="400" customFormat="1" ht="15" customHeight="1">
      <c r="A44" s="503">
        <v>12</v>
      </c>
      <c r="B44" s="501">
        <v>44140</v>
      </c>
      <c r="C44" s="504"/>
      <c r="D44" s="505" t="s">
        <v>85</v>
      </c>
      <c r="E44" s="436" t="s">
        <v>600</v>
      </c>
      <c r="F44" s="436">
        <v>1477.5</v>
      </c>
      <c r="G44" s="506">
        <v>1435</v>
      </c>
      <c r="H44" s="506">
        <v>1510</v>
      </c>
      <c r="I44" s="436" t="s">
        <v>3704</v>
      </c>
      <c r="J44" s="434" t="s">
        <v>740</v>
      </c>
      <c r="K44" s="434">
        <f t="shared" ref="K44" si="36">H44-F44</f>
        <v>32.5</v>
      </c>
      <c r="L44" s="444">
        <f t="shared" si="34"/>
        <v>-10.342499999999999</v>
      </c>
      <c r="M44" s="437">
        <f t="shared" si="35"/>
        <v>1.4996615905245345E-2</v>
      </c>
      <c r="N44" s="438" t="s">
        <v>599</v>
      </c>
      <c r="O44" s="465">
        <v>44141</v>
      </c>
      <c r="P44" s="7"/>
      <c r="Q44" s="7"/>
      <c r="R44" s="343" t="s">
        <v>3186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28" s="400" customFormat="1" ht="15" customHeight="1">
      <c r="A45" s="503">
        <v>13</v>
      </c>
      <c r="B45" s="501">
        <v>44140</v>
      </c>
      <c r="C45" s="504"/>
      <c r="D45" s="505" t="s">
        <v>91</v>
      </c>
      <c r="E45" s="436" t="s">
        <v>600</v>
      </c>
      <c r="F45" s="436">
        <v>3190</v>
      </c>
      <c r="G45" s="506">
        <v>3090</v>
      </c>
      <c r="H45" s="506">
        <v>3420</v>
      </c>
      <c r="I45" s="436" t="s">
        <v>3707</v>
      </c>
      <c r="J45" s="434" t="s">
        <v>3735</v>
      </c>
      <c r="K45" s="434">
        <f t="shared" ref="K45" si="37">H45-F45</f>
        <v>230</v>
      </c>
      <c r="L45" s="444">
        <f t="shared" ref="L45" si="38">(F45*-0.7)/100</f>
        <v>-22.33</v>
      </c>
      <c r="M45" s="437">
        <f t="shared" ref="M45" si="39">(K45+L45)/F45</f>
        <v>6.5100313479623834E-2</v>
      </c>
      <c r="N45" s="438" t="s">
        <v>599</v>
      </c>
      <c r="O45" s="465">
        <v>44144</v>
      </c>
      <c r="P45" s="7"/>
      <c r="Q45" s="7"/>
      <c r="R45" s="343" t="s">
        <v>602</v>
      </c>
      <c r="S45" s="40"/>
      <c r="T45" s="40"/>
      <c r="U45" s="40"/>
      <c r="V45" s="40"/>
      <c r="W45" s="40"/>
      <c r="X45" s="40"/>
      <c r="Y45" s="40"/>
      <c r="Z45" s="40"/>
      <c r="AA45" s="40"/>
    </row>
    <row r="46" spans="1:28" s="400" customFormat="1" ht="15" customHeight="1">
      <c r="A46" s="503">
        <v>14</v>
      </c>
      <c r="B46" s="501">
        <v>44140</v>
      </c>
      <c r="C46" s="504"/>
      <c r="D46" s="505" t="s">
        <v>75</v>
      </c>
      <c r="E46" s="436" t="s">
        <v>600</v>
      </c>
      <c r="F46" s="436">
        <v>3467.5</v>
      </c>
      <c r="G46" s="506">
        <v>3350</v>
      </c>
      <c r="H46" s="506">
        <v>3550</v>
      </c>
      <c r="I46" s="436" t="s">
        <v>3708</v>
      </c>
      <c r="J46" s="434" t="s">
        <v>3716</v>
      </c>
      <c r="K46" s="434">
        <f t="shared" ref="K46:K47" si="40">H46-F46</f>
        <v>82.5</v>
      </c>
      <c r="L46" s="444">
        <f t="shared" ref="L46:L47" si="41">(F46*-0.7)/100</f>
        <v>-24.272500000000001</v>
      </c>
      <c r="M46" s="437">
        <f t="shared" ref="M46:M47" si="42">(K46+L46)/F46</f>
        <v>1.6792357606344628E-2</v>
      </c>
      <c r="N46" s="438" t="s">
        <v>599</v>
      </c>
      <c r="O46" s="465">
        <v>44141</v>
      </c>
      <c r="P46" s="7"/>
      <c r="Q46" s="7"/>
      <c r="R46" s="343" t="s">
        <v>602</v>
      </c>
      <c r="S46" s="40"/>
      <c r="T46" s="40"/>
      <c r="U46" s="40"/>
      <c r="V46" s="40"/>
      <c r="W46" s="40"/>
      <c r="X46" s="40"/>
      <c r="Y46" s="40"/>
      <c r="Z46" s="40"/>
      <c r="AA46" s="40"/>
    </row>
    <row r="47" spans="1:28" s="400" customFormat="1" ht="15" customHeight="1">
      <c r="A47" s="519">
        <v>15</v>
      </c>
      <c r="B47" s="496">
        <v>44141</v>
      </c>
      <c r="C47" s="520"/>
      <c r="D47" s="466" t="s">
        <v>412</v>
      </c>
      <c r="E47" s="467" t="s">
        <v>600</v>
      </c>
      <c r="F47" s="467">
        <v>124.5</v>
      </c>
      <c r="G47" s="521">
        <v>120.4</v>
      </c>
      <c r="H47" s="521">
        <v>120.4</v>
      </c>
      <c r="I47" s="467" t="s">
        <v>3724</v>
      </c>
      <c r="J47" s="462" t="s">
        <v>3791</v>
      </c>
      <c r="K47" s="462">
        <f t="shared" si="40"/>
        <v>-4.0999999999999943</v>
      </c>
      <c r="L47" s="446">
        <f t="shared" si="41"/>
        <v>-0.87149999999999994</v>
      </c>
      <c r="M47" s="419">
        <f t="shared" si="42"/>
        <v>-3.9931726907630478E-2</v>
      </c>
      <c r="N47" s="432" t="s">
        <v>663</v>
      </c>
      <c r="O47" s="420">
        <v>44144</v>
      </c>
      <c r="P47" s="7"/>
      <c r="Q47" s="7"/>
      <c r="R47" s="343" t="s">
        <v>602</v>
      </c>
      <c r="S47" s="40"/>
      <c r="T47" s="40"/>
      <c r="U47" s="40"/>
      <c r="V47" s="40"/>
      <c r="W47" s="40"/>
      <c r="X47" s="40"/>
      <c r="Y47" s="40"/>
      <c r="Z47" s="40"/>
      <c r="AA47" s="40"/>
    </row>
    <row r="48" spans="1:28" s="400" customFormat="1" ht="15" customHeight="1">
      <c r="A48" s="460">
        <v>16</v>
      </c>
      <c r="B48" s="492">
        <v>44144</v>
      </c>
      <c r="C48" s="507"/>
      <c r="D48" s="440" t="s">
        <v>190</v>
      </c>
      <c r="E48" s="443" t="s">
        <v>600</v>
      </c>
      <c r="F48" s="443" t="s">
        <v>3742</v>
      </c>
      <c r="G48" s="508">
        <v>2485</v>
      </c>
      <c r="H48" s="508"/>
      <c r="I48" s="443" t="s">
        <v>3743</v>
      </c>
      <c r="J48" s="376" t="s">
        <v>601</v>
      </c>
      <c r="K48" s="376"/>
      <c r="L48" s="476"/>
      <c r="M48" s="474"/>
      <c r="N48" s="412"/>
      <c r="O48" s="459"/>
      <c r="P48" s="7"/>
      <c r="Q48" s="7"/>
      <c r="R48" s="343"/>
      <c r="S48" s="40"/>
      <c r="T48" s="40"/>
      <c r="U48" s="40"/>
      <c r="V48" s="40"/>
      <c r="W48" s="40"/>
      <c r="X48" s="40"/>
      <c r="Y48" s="40"/>
      <c r="Z48" s="40"/>
      <c r="AA48" s="40"/>
    </row>
    <row r="49" spans="1:34" s="400" customFormat="1" ht="15" customHeight="1">
      <c r="A49" s="460">
        <v>17</v>
      </c>
      <c r="B49" s="492">
        <v>44144</v>
      </c>
      <c r="C49" s="507"/>
      <c r="D49" s="440" t="s">
        <v>2931</v>
      </c>
      <c r="E49" s="443" t="s">
        <v>600</v>
      </c>
      <c r="F49" s="443" t="s">
        <v>3745</v>
      </c>
      <c r="G49" s="508">
        <v>1274</v>
      </c>
      <c r="H49" s="508"/>
      <c r="I49" s="443" t="s">
        <v>3746</v>
      </c>
      <c r="J49" s="376" t="s">
        <v>601</v>
      </c>
      <c r="K49" s="376"/>
      <c r="L49" s="476"/>
      <c r="M49" s="474"/>
      <c r="N49" s="412"/>
      <c r="O49" s="459"/>
      <c r="P49" s="7"/>
      <c r="Q49" s="7"/>
      <c r="R49" s="343"/>
      <c r="S49" s="40"/>
      <c r="T49" s="40"/>
      <c r="U49" s="40"/>
      <c r="V49" s="40"/>
      <c r="W49" s="40"/>
      <c r="X49" s="40"/>
      <c r="Y49" s="40"/>
      <c r="Z49" s="40"/>
      <c r="AA49" s="40"/>
    </row>
    <row r="50" spans="1:34" s="400" customFormat="1" ht="15" customHeight="1">
      <c r="A50" s="460">
        <v>18</v>
      </c>
      <c r="B50" s="492">
        <v>44144</v>
      </c>
      <c r="C50" s="507"/>
      <c r="D50" s="440" t="s">
        <v>47</v>
      </c>
      <c r="E50" s="443" t="s">
        <v>600</v>
      </c>
      <c r="F50" s="443" t="s">
        <v>3753</v>
      </c>
      <c r="G50" s="508">
        <v>1995</v>
      </c>
      <c r="H50" s="508"/>
      <c r="I50" s="443" t="s">
        <v>3754</v>
      </c>
      <c r="J50" s="376" t="s">
        <v>601</v>
      </c>
      <c r="K50" s="376"/>
      <c r="L50" s="476"/>
      <c r="M50" s="474"/>
      <c r="N50" s="412"/>
      <c r="O50" s="459"/>
      <c r="P50" s="7"/>
      <c r="Q50" s="7"/>
      <c r="R50" s="343"/>
      <c r="S50" s="40"/>
      <c r="T50" s="40"/>
      <c r="U50" s="40"/>
      <c r="V50" s="40"/>
      <c r="W50" s="40"/>
      <c r="X50" s="40"/>
      <c r="Y50" s="40"/>
      <c r="Z50" s="40"/>
      <c r="AA50" s="40"/>
    </row>
    <row r="51" spans="1:34" s="400" customFormat="1" ht="15" customHeight="1">
      <c r="A51" s="460"/>
      <c r="B51" s="492"/>
      <c r="C51" s="507"/>
      <c r="D51" s="440"/>
      <c r="E51" s="443"/>
      <c r="F51" s="443"/>
      <c r="G51" s="508"/>
      <c r="H51" s="508"/>
      <c r="I51" s="443"/>
      <c r="J51" s="376"/>
      <c r="K51" s="376"/>
      <c r="L51" s="476"/>
      <c r="M51" s="474"/>
      <c r="N51" s="412"/>
      <c r="O51" s="459"/>
      <c r="P51" s="7"/>
      <c r="Q51" s="7"/>
      <c r="R51" s="343"/>
      <c r="S51" s="40"/>
      <c r="T51" s="40"/>
      <c r="U51" s="40"/>
      <c r="V51" s="40"/>
      <c r="W51" s="40"/>
      <c r="X51" s="40"/>
      <c r="Y51" s="40"/>
      <c r="Z51" s="40"/>
      <c r="AA51" s="40"/>
    </row>
    <row r="52" spans="1:34" s="400" customFormat="1" ht="15" customHeight="1">
      <c r="A52" s="460"/>
      <c r="B52" s="492"/>
      <c r="C52" s="507"/>
      <c r="D52" s="440"/>
      <c r="E52" s="443"/>
      <c r="F52" s="443"/>
      <c r="G52" s="508"/>
      <c r="H52" s="508"/>
      <c r="I52" s="443"/>
      <c r="J52" s="376"/>
      <c r="K52" s="376"/>
      <c r="L52" s="476"/>
      <c r="M52" s="474"/>
      <c r="N52" s="412"/>
      <c r="O52" s="459"/>
      <c r="P52" s="7"/>
      <c r="Q52" s="7"/>
      <c r="R52" s="343"/>
      <c r="S52" s="40"/>
      <c r="T52" s="40"/>
      <c r="U52" s="40"/>
      <c r="V52" s="40"/>
      <c r="W52" s="40"/>
      <c r="X52" s="40"/>
      <c r="Y52" s="40"/>
      <c r="Z52" s="40"/>
      <c r="AA52" s="40"/>
    </row>
    <row r="53" spans="1:34" ht="44.25" customHeight="1">
      <c r="A53" s="23" t="s">
        <v>603</v>
      </c>
      <c r="B53" s="39"/>
      <c r="C53" s="39"/>
      <c r="D53" s="40"/>
      <c r="E53" s="36"/>
      <c r="F53" s="36"/>
      <c r="G53" s="35"/>
      <c r="H53" s="35" t="s">
        <v>3632</v>
      </c>
      <c r="I53" s="36"/>
      <c r="J53" s="17"/>
      <c r="K53" s="79"/>
      <c r="L53" s="80"/>
      <c r="M53" s="79"/>
      <c r="N53" s="81"/>
      <c r="O53" s="79"/>
      <c r="P53" s="7"/>
      <c r="Q53" s="482"/>
      <c r="R53" s="509"/>
      <c r="S53" s="482"/>
      <c r="T53" s="482"/>
      <c r="U53" s="482"/>
      <c r="V53" s="482"/>
      <c r="W53" s="482"/>
      <c r="X53" s="482"/>
      <c r="Y53" s="482"/>
      <c r="Z53" s="40"/>
      <c r="AA53" s="40"/>
      <c r="AB53" s="40"/>
    </row>
    <row r="54" spans="1:34" s="6" customFormat="1">
      <c r="A54" s="29" t="s">
        <v>604</v>
      </c>
      <c r="B54" s="23"/>
      <c r="C54" s="23"/>
      <c r="D54" s="23"/>
      <c r="E54" s="5"/>
      <c r="F54" s="30" t="s">
        <v>605</v>
      </c>
      <c r="G54" s="41"/>
      <c r="H54" s="42"/>
      <c r="I54" s="82"/>
      <c r="J54" s="17"/>
      <c r="K54" s="83"/>
      <c r="L54" s="84"/>
      <c r="M54" s="85"/>
      <c r="N54" s="86"/>
      <c r="O54" s="87"/>
      <c r="P54" s="5"/>
      <c r="Q54" s="4"/>
      <c r="R54" s="12"/>
      <c r="Z54" s="9"/>
      <c r="AA54" s="9"/>
      <c r="AB54" s="9"/>
      <c r="AC54" s="9"/>
      <c r="AD54" s="9"/>
      <c r="AE54" s="9"/>
      <c r="AF54" s="9"/>
      <c r="AG54" s="9"/>
      <c r="AH54" s="9"/>
    </row>
    <row r="55" spans="1:34" s="9" customFormat="1" ht="14.25" customHeight="1">
      <c r="A55" s="29"/>
      <c r="B55" s="23"/>
      <c r="C55" s="23"/>
      <c r="D55" s="23"/>
      <c r="E55" s="32"/>
      <c r="F55" s="30" t="s">
        <v>607</v>
      </c>
      <c r="G55" s="41"/>
      <c r="H55" s="42"/>
      <c r="I55" s="82"/>
      <c r="J55" s="17"/>
      <c r="K55" s="83"/>
      <c r="L55" s="84"/>
      <c r="M55" s="85"/>
      <c r="N55" s="86"/>
      <c r="O55" s="87"/>
      <c r="P55" s="5"/>
      <c r="Q55" s="4"/>
      <c r="R55" s="12"/>
      <c r="S55" s="6"/>
      <c r="Y55" s="6"/>
      <c r="Z55" s="6"/>
    </row>
    <row r="56" spans="1:34" s="9" customFormat="1" ht="14.25" customHeight="1">
      <c r="A56" s="23"/>
      <c r="B56" s="23"/>
      <c r="C56" s="23"/>
      <c r="D56" s="23"/>
      <c r="E56" s="32"/>
      <c r="F56" s="17"/>
      <c r="G56" s="17"/>
      <c r="H56" s="31"/>
      <c r="I56" s="36"/>
      <c r="J56" s="71"/>
      <c r="K56" s="68"/>
      <c r="L56" s="69"/>
      <c r="M56" s="17"/>
      <c r="N56" s="72"/>
      <c r="O56" s="57"/>
      <c r="P56" s="8"/>
      <c r="Q56" s="4"/>
      <c r="R56" s="12"/>
      <c r="S56" s="6"/>
      <c r="Y56" s="6"/>
      <c r="Z56" s="6"/>
    </row>
    <row r="57" spans="1:34" s="9" customFormat="1" ht="15">
      <c r="A57" s="43" t="s">
        <v>614</v>
      </c>
      <c r="B57" s="43"/>
      <c r="C57" s="43"/>
      <c r="D57" s="43"/>
      <c r="E57" s="32"/>
      <c r="F57" s="17"/>
      <c r="G57" s="12"/>
      <c r="H57" s="17"/>
      <c r="I57" s="12"/>
      <c r="J57" s="88"/>
      <c r="K57" s="12"/>
      <c r="L57" s="12"/>
      <c r="M57" s="12"/>
      <c r="N57" s="12"/>
      <c r="O57" s="89"/>
      <c r="P57"/>
      <c r="Q57" s="4"/>
      <c r="R57" s="12"/>
      <c r="S57" s="6"/>
      <c r="Y57" s="6"/>
      <c r="Z57" s="6"/>
    </row>
    <row r="58" spans="1:34" s="9" customFormat="1" ht="38.25">
      <c r="A58" s="21" t="s">
        <v>16</v>
      </c>
      <c r="B58" s="21" t="s">
        <v>575</v>
      </c>
      <c r="C58" s="21"/>
      <c r="D58" s="22" t="s">
        <v>588</v>
      </c>
      <c r="E58" s="21" t="s">
        <v>589</v>
      </c>
      <c r="F58" s="21" t="s">
        <v>590</v>
      </c>
      <c r="G58" s="21" t="s">
        <v>609</v>
      </c>
      <c r="H58" s="21" t="s">
        <v>592</v>
      </c>
      <c r="I58" s="21" t="s">
        <v>593</v>
      </c>
      <c r="J58" s="20" t="s">
        <v>594</v>
      </c>
      <c r="K58" s="77" t="s">
        <v>615</v>
      </c>
      <c r="L58" s="63" t="s">
        <v>3630</v>
      </c>
      <c r="M58" s="77" t="s">
        <v>611</v>
      </c>
      <c r="N58" s="21" t="s">
        <v>612</v>
      </c>
      <c r="O58" s="20" t="s">
        <v>597</v>
      </c>
      <c r="P58" s="90" t="s">
        <v>598</v>
      </c>
      <c r="Q58" s="4"/>
      <c r="R58" s="17"/>
      <c r="S58" s="6"/>
      <c r="Y58" s="6"/>
      <c r="Z58" s="6"/>
    </row>
    <row r="59" spans="1:34" s="400" customFormat="1" ht="13.9" customHeight="1">
      <c r="A59" s="495">
        <v>1</v>
      </c>
      <c r="B59" s="496">
        <v>44134</v>
      </c>
      <c r="C59" s="497"/>
      <c r="D59" s="498" t="s">
        <v>3652</v>
      </c>
      <c r="E59" s="490" t="s">
        <v>600</v>
      </c>
      <c r="F59" s="467">
        <v>1076</v>
      </c>
      <c r="G59" s="467">
        <v>1052</v>
      </c>
      <c r="H59" s="467">
        <v>1056</v>
      </c>
      <c r="I59" s="462">
        <v>1120</v>
      </c>
      <c r="J59" s="462" t="s">
        <v>3663</v>
      </c>
      <c r="K59" s="462">
        <f t="shared" ref="K59:K60" si="43">H59-F59</f>
        <v>-20</v>
      </c>
      <c r="L59" s="446">
        <f t="shared" ref="L59:L60" si="44">(H59*N59)*0.035%</f>
        <v>221.76000000000002</v>
      </c>
      <c r="M59" s="499">
        <f t="shared" ref="M59:M60" si="45">(K59*N59)-L59</f>
        <v>-12221.76</v>
      </c>
      <c r="N59" s="462">
        <v>600</v>
      </c>
      <c r="O59" s="432" t="s">
        <v>663</v>
      </c>
      <c r="P59" s="420">
        <v>44137</v>
      </c>
      <c r="Q59" s="387"/>
      <c r="R59" s="343" t="s">
        <v>3186</v>
      </c>
      <c r="S59" s="40"/>
      <c r="Y59" s="40"/>
      <c r="Z59" s="40"/>
    </row>
    <row r="60" spans="1:34" s="400" customFormat="1" ht="13.9" customHeight="1">
      <c r="A60" s="500">
        <v>2</v>
      </c>
      <c r="B60" s="501">
        <v>44134</v>
      </c>
      <c r="C60" s="502"/>
      <c r="D60" s="468" t="s">
        <v>3654</v>
      </c>
      <c r="E60" s="458" t="s">
        <v>600</v>
      </c>
      <c r="F60" s="436">
        <v>436.5</v>
      </c>
      <c r="G60" s="436">
        <v>425</v>
      </c>
      <c r="H60" s="436">
        <v>442.5</v>
      </c>
      <c r="I60" s="434">
        <v>460</v>
      </c>
      <c r="J60" s="434" t="s">
        <v>3675</v>
      </c>
      <c r="K60" s="434">
        <f t="shared" si="43"/>
        <v>6</v>
      </c>
      <c r="L60" s="444">
        <f t="shared" si="44"/>
        <v>185.85000000000002</v>
      </c>
      <c r="M60" s="491">
        <f t="shared" si="45"/>
        <v>7014.15</v>
      </c>
      <c r="N60" s="434">
        <v>1200</v>
      </c>
      <c r="O60" s="438" t="s">
        <v>599</v>
      </c>
      <c r="P60" s="465">
        <v>44138</v>
      </c>
      <c r="Q60" s="387"/>
      <c r="R60" s="343" t="s">
        <v>3186</v>
      </c>
      <c r="S60" s="40"/>
      <c r="Y60" s="40"/>
      <c r="Z60" s="40"/>
    </row>
    <row r="61" spans="1:34" s="400" customFormat="1" ht="13.9" customHeight="1">
      <c r="A61" s="500">
        <v>3</v>
      </c>
      <c r="B61" s="501">
        <v>44134</v>
      </c>
      <c r="C61" s="502"/>
      <c r="D61" s="468" t="s">
        <v>3643</v>
      </c>
      <c r="E61" s="458" t="s">
        <v>600</v>
      </c>
      <c r="F61" s="436">
        <v>2202.5</v>
      </c>
      <c r="G61" s="436">
        <v>2160</v>
      </c>
      <c r="H61" s="436">
        <v>2225</v>
      </c>
      <c r="I61" s="434" t="s">
        <v>3660</v>
      </c>
      <c r="J61" s="434" t="s">
        <v>3640</v>
      </c>
      <c r="K61" s="434">
        <f t="shared" ref="K61" si="46">H61-F61</f>
        <v>22.5</v>
      </c>
      <c r="L61" s="444">
        <f t="shared" ref="L61:L62" si="47">(H61*N61)*0.035%</f>
        <v>233.62500000000003</v>
      </c>
      <c r="M61" s="491">
        <f t="shared" ref="M61:M62" si="48">(K61*N61)-L61</f>
        <v>6516.375</v>
      </c>
      <c r="N61" s="434">
        <v>300</v>
      </c>
      <c r="O61" s="438" t="s">
        <v>599</v>
      </c>
      <c r="P61" s="465">
        <v>44137</v>
      </c>
      <c r="Q61" s="387"/>
      <c r="R61" s="343" t="s">
        <v>3186</v>
      </c>
      <c r="S61" s="40"/>
      <c r="Y61" s="40"/>
      <c r="Z61" s="40"/>
    </row>
    <row r="62" spans="1:34" s="400" customFormat="1" ht="13.9" customHeight="1">
      <c r="A62" s="500">
        <v>4</v>
      </c>
      <c r="B62" s="501">
        <v>44137</v>
      </c>
      <c r="C62" s="502"/>
      <c r="D62" s="468" t="s">
        <v>3668</v>
      </c>
      <c r="E62" s="458" t="s">
        <v>3627</v>
      </c>
      <c r="F62" s="436">
        <v>25080</v>
      </c>
      <c r="G62" s="436">
        <v>25400</v>
      </c>
      <c r="H62" s="436">
        <v>24890</v>
      </c>
      <c r="I62" s="434">
        <v>24500</v>
      </c>
      <c r="J62" s="434" t="s">
        <v>3669</v>
      </c>
      <c r="K62" s="434">
        <f>F62-H62</f>
        <v>190</v>
      </c>
      <c r="L62" s="444">
        <f t="shared" si="47"/>
        <v>217.78750000000002</v>
      </c>
      <c r="M62" s="491">
        <f t="shared" si="48"/>
        <v>4532.2124999999996</v>
      </c>
      <c r="N62" s="434">
        <v>25</v>
      </c>
      <c r="O62" s="438" t="s">
        <v>599</v>
      </c>
      <c r="P62" s="548">
        <v>44137</v>
      </c>
      <c r="Q62" s="387"/>
      <c r="R62" s="343" t="s">
        <v>602</v>
      </c>
      <c r="S62" s="40"/>
      <c r="Y62" s="40"/>
      <c r="Z62" s="40"/>
    </row>
    <row r="63" spans="1:34" s="400" customFormat="1" ht="13.9" customHeight="1">
      <c r="A63" s="500">
        <v>5</v>
      </c>
      <c r="B63" s="501">
        <v>44138</v>
      </c>
      <c r="C63" s="502"/>
      <c r="D63" s="468" t="s">
        <v>3643</v>
      </c>
      <c r="E63" s="458" t="s">
        <v>600</v>
      </c>
      <c r="F63" s="436">
        <v>2190</v>
      </c>
      <c r="G63" s="436">
        <v>2150</v>
      </c>
      <c r="H63" s="436">
        <v>2214</v>
      </c>
      <c r="I63" s="434" t="s">
        <v>3660</v>
      </c>
      <c r="J63" s="434" t="s">
        <v>3686</v>
      </c>
      <c r="K63" s="434">
        <f t="shared" ref="K63" si="49">H63-F63</f>
        <v>24</v>
      </c>
      <c r="L63" s="444">
        <f t="shared" ref="L63" si="50">(H63*N63)*0.035%</f>
        <v>232.47000000000003</v>
      </c>
      <c r="M63" s="491">
        <f t="shared" ref="M63" si="51">(K63*N63)-L63</f>
        <v>6967.53</v>
      </c>
      <c r="N63" s="434">
        <v>300</v>
      </c>
      <c r="O63" s="438" t="s">
        <v>599</v>
      </c>
      <c r="P63" s="465">
        <v>44139</v>
      </c>
      <c r="Q63" s="387"/>
      <c r="R63" s="343" t="s">
        <v>3186</v>
      </c>
      <c r="S63" s="40"/>
      <c r="Y63" s="40"/>
      <c r="Z63" s="40"/>
    </row>
    <row r="64" spans="1:34" s="400" customFormat="1" ht="13.9" customHeight="1">
      <c r="A64" s="500">
        <v>6</v>
      </c>
      <c r="B64" s="501">
        <v>44139</v>
      </c>
      <c r="C64" s="502"/>
      <c r="D64" s="468" t="s">
        <v>3684</v>
      </c>
      <c r="E64" s="458" t="s">
        <v>600</v>
      </c>
      <c r="F64" s="436">
        <v>1303</v>
      </c>
      <c r="G64" s="436">
        <v>1279</v>
      </c>
      <c r="H64" s="436">
        <v>1315.5</v>
      </c>
      <c r="I64" s="434" t="s">
        <v>3685</v>
      </c>
      <c r="J64" s="434" t="s">
        <v>3687</v>
      </c>
      <c r="K64" s="434">
        <f t="shared" ref="K64" si="52">H64-F64</f>
        <v>12.5</v>
      </c>
      <c r="L64" s="444">
        <f t="shared" ref="L64" si="53">(H64*N64)*0.035%</f>
        <v>253.23375000000004</v>
      </c>
      <c r="M64" s="491">
        <f t="shared" ref="M64" si="54">(K64*N64)-L64</f>
        <v>6621.7662499999997</v>
      </c>
      <c r="N64" s="434">
        <v>550</v>
      </c>
      <c r="O64" s="438" t="s">
        <v>599</v>
      </c>
      <c r="P64" s="548">
        <v>44139</v>
      </c>
      <c r="Q64" s="387"/>
      <c r="R64" s="343" t="s">
        <v>602</v>
      </c>
      <c r="S64" s="40"/>
      <c r="Y64" s="40"/>
      <c r="Z64" s="40"/>
    </row>
    <row r="65" spans="1:34" s="400" customFormat="1" ht="13.9" customHeight="1">
      <c r="A65" s="500">
        <v>7</v>
      </c>
      <c r="B65" s="501">
        <v>44139</v>
      </c>
      <c r="C65" s="502"/>
      <c r="D65" s="468" t="s">
        <v>3691</v>
      </c>
      <c r="E65" s="458" t="s">
        <v>600</v>
      </c>
      <c r="F65" s="436">
        <v>468</v>
      </c>
      <c r="G65" s="436">
        <v>459</v>
      </c>
      <c r="H65" s="436">
        <v>473.25</v>
      </c>
      <c r="I65" s="434">
        <v>487</v>
      </c>
      <c r="J65" s="434" t="s">
        <v>3692</v>
      </c>
      <c r="K65" s="434">
        <f t="shared" ref="K65" si="55">H65-F65</f>
        <v>5.25</v>
      </c>
      <c r="L65" s="444">
        <f t="shared" ref="L65:L67" si="56">(H65*N65)*0.035%</f>
        <v>248.45625000000004</v>
      </c>
      <c r="M65" s="491">
        <f t="shared" ref="M65:M67" si="57">(K65*N65)-L65</f>
        <v>7626.5437499999998</v>
      </c>
      <c r="N65" s="434">
        <v>1500</v>
      </c>
      <c r="O65" s="438" t="s">
        <v>599</v>
      </c>
      <c r="P65" s="548">
        <v>44139</v>
      </c>
      <c r="Q65" s="387"/>
      <c r="R65" s="343" t="s">
        <v>3186</v>
      </c>
      <c r="S65" s="40"/>
      <c r="Y65" s="40"/>
      <c r="Z65" s="40"/>
    </row>
    <row r="66" spans="1:34" s="400" customFormat="1" ht="13.9" customHeight="1">
      <c r="A66" s="500">
        <v>8</v>
      </c>
      <c r="B66" s="501">
        <v>44139</v>
      </c>
      <c r="C66" s="502"/>
      <c r="D66" s="468" t="s">
        <v>3693</v>
      </c>
      <c r="E66" s="458" t="s">
        <v>3627</v>
      </c>
      <c r="F66" s="436">
        <v>11910</v>
      </c>
      <c r="G66" s="436">
        <v>12040</v>
      </c>
      <c r="H66" s="436">
        <v>11835</v>
      </c>
      <c r="I66" s="434">
        <v>11700</v>
      </c>
      <c r="J66" s="434" t="s">
        <v>3695</v>
      </c>
      <c r="K66" s="434">
        <f>F66-H66</f>
        <v>75</v>
      </c>
      <c r="L66" s="444">
        <f t="shared" si="56"/>
        <v>310.66875000000005</v>
      </c>
      <c r="M66" s="491">
        <f t="shared" si="57"/>
        <v>5314.3312500000002</v>
      </c>
      <c r="N66" s="434">
        <v>75</v>
      </c>
      <c r="O66" s="438" t="s">
        <v>599</v>
      </c>
      <c r="P66" s="548">
        <v>44139</v>
      </c>
      <c r="Q66" s="387"/>
      <c r="R66" s="343" t="s">
        <v>602</v>
      </c>
      <c r="S66" s="40"/>
      <c r="Y66" s="40"/>
      <c r="Z66" s="40"/>
    </row>
    <row r="67" spans="1:34" s="400" customFormat="1" ht="13.9" customHeight="1">
      <c r="A67" s="500">
        <v>9</v>
      </c>
      <c r="B67" s="501">
        <v>44139</v>
      </c>
      <c r="C67" s="502"/>
      <c r="D67" s="468" t="s">
        <v>3694</v>
      </c>
      <c r="E67" s="458" t="s">
        <v>600</v>
      </c>
      <c r="F67" s="436">
        <v>464.5</v>
      </c>
      <c r="G67" s="436">
        <v>456</v>
      </c>
      <c r="H67" s="436">
        <v>472.5</v>
      </c>
      <c r="I67" s="434">
        <v>480</v>
      </c>
      <c r="J67" s="434" t="s">
        <v>3702</v>
      </c>
      <c r="K67" s="434">
        <f t="shared" ref="K67" si="58">H67-F67</f>
        <v>8</v>
      </c>
      <c r="L67" s="444">
        <f t="shared" si="56"/>
        <v>248.06250000000003</v>
      </c>
      <c r="M67" s="491">
        <f t="shared" si="57"/>
        <v>11751.9375</v>
      </c>
      <c r="N67" s="434">
        <v>1500</v>
      </c>
      <c r="O67" s="438" t="s">
        <v>599</v>
      </c>
      <c r="P67" s="465">
        <v>44140</v>
      </c>
      <c r="Q67" s="387"/>
      <c r="R67" s="343" t="s">
        <v>3186</v>
      </c>
      <c r="S67" s="40"/>
      <c r="Y67" s="40"/>
      <c r="Z67" s="40"/>
    </row>
    <row r="68" spans="1:34" s="400" customFormat="1" ht="13.9" customHeight="1">
      <c r="A68" s="500">
        <v>10</v>
      </c>
      <c r="B68" s="501">
        <v>44139</v>
      </c>
      <c r="C68" s="502"/>
      <c r="D68" s="468" t="s">
        <v>3693</v>
      </c>
      <c r="E68" s="458" t="s">
        <v>3627</v>
      </c>
      <c r="F68" s="436">
        <v>11900</v>
      </c>
      <c r="G68" s="436">
        <v>12030</v>
      </c>
      <c r="H68" s="436">
        <v>11835</v>
      </c>
      <c r="I68" s="434">
        <v>11700</v>
      </c>
      <c r="J68" s="434" t="s">
        <v>3696</v>
      </c>
      <c r="K68" s="434">
        <f>F68-H68</f>
        <v>65</v>
      </c>
      <c r="L68" s="444">
        <f t="shared" ref="L68:L69" si="59">(H68*N68)*0.035%</f>
        <v>310.66875000000005</v>
      </c>
      <c r="M68" s="491">
        <f t="shared" ref="M68:M69" si="60">(K68*N68)-L68</f>
        <v>4564.3312500000002</v>
      </c>
      <c r="N68" s="434">
        <v>75</v>
      </c>
      <c r="O68" s="438" t="s">
        <v>599</v>
      </c>
      <c r="P68" s="548">
        <v>44139</v>
      </c>
      <c r="Q68" s="387"/>
      <c r="R68" s="343" t="s">
        <v>602</v>
      </c>
      <c r="S68" s="40"/>
      <c r="Y68" s="40"/>
      <c r="Z68" s="40"/>
    </row>
    <row r="69" spans="1:34" s="400" customFormat="1" ht="13.9" customHeight="1">
      <c r="A69" s="500">
        <v>11</v>
      </c>
      <c r="B69" s="501">
        <v>44139</v>
      </c>
      <c r="C69" s="502"/>
      <c r="D69" s="468" t="s">
        <v>3643</v>
      </c>
      <c r="E69" s="458" t="s">
        <v>600</v>
      </c>
      <c r="F69" s="436">
        <v>2172</v>
      </c>
      <c r="G69" s="436">
        <v>2210</v>
      </c>
      <c r="H69" s="436">
        <v>2196.5</v>
      </c>
      <c r="I69" s="434" t="s">
        <v>3660</v>
      </c>
      <c r="J69" s="434" t="s">
        <v>3701</v>
      </c>
      <c r="K69" s="434">
        <f t="shared" ref="K69" si="61">H69-F69</f>
        <v>24.5</v>
      </c>
      <c r="L69" s="444">
        <f t="shared" si="59"/>
        <v>230.63250000000002</v>
      </c>
      <c r="M69" s="491">
        <f t="shared" si="60"/>
        <v>7119.3675000000003</v>
      </c>
      <c r="N69" s="434">
        <v>300</v>
      </c>
      <c r="O69" s="438" t="s">
        <v>599</v>
      </c>
      <c r="P69" s="465">
        <v>44140</v>
      </c>
      <c r="Q69" s="387"/>
      <c r="R69" s="343" t="s">
        <v>3186</v>
      </c>
      <c r="S69" s="40"/>
      <c r="Y69" s="40"/>
      <c r="Z69" s="40"/>
    </row>
    <row r="70" spans="1:34" s="400" customFormat="1" ht="13.9" customHeight="1">
      <c r="A70" s="500">
        <v>12</v>
      </c>
      <c r="B70" s="501">
        <v>44139</v>
      </c>
      <c r="C70" s="502"/>
      <c r="D70" s="468" t="s">
        <v>3697</v>
      </c>
      <c r="E70" s="458" t="s">
        <v>600</v>
      </c>
      <c r="F70" s="436">
        <v>2064</v>
      </c>
      <c r="G70" s="436">
        <v>2024</v>
      </c>
      <c r="H70" s="436">
        <v>2090</v>
      </c>
      <c r="I70" s="434">
        <v>2140</v>
      </c>
      <c r="J70" s="434" t="s">
        <v>3700</v>
      </c>
      <c r="K70" s="434">
        <f t="shared" ref="K70" si="62">H70-F70</f>
        <v>26</v>
      </c>
      <c r="L70" s="444">
        <f t="shared" ref="L70:L71" si="63">(H70*N70)*0.035%</f>
        <v>219.45000000000005</v>
      </c>
      <c r="M70" s="491">
        <f t="shared" ref="M70:M71" si="64">(K70*N70)-L70</f>
        <v>7580.55</v>
      </c>
      <c r="N70" s="434">
        <v>300</v>
      </c>
      <c r="O70" s="438" t="s">
        <v>599</v>
      </c>
      <c r="P70" s="465">
        <v>44140</v>
      </c>
      <c r="Q70" s="387"/>
      <c r="R70" s="343" t="s">
        <v>602</v>
      </c>
      <c r="S70" s="40"/>
      <c r="Y70" s="40"/>
      <c r="Z70" s="40"/>
    </row>
    <row r="71" spans="1:34" s="400" customFormat="1" ht="13.9" customHeight="1">
      <c r="A71" s="495">
        <v>13</v>
      </c>
      <c r="B71" s="496">
        <v>44140</v>
      </c>
      <c r="C71" s="497"/>
      <c r="D71" s="498" t="s">
        <v>3693</v>
      </c>
      <c r="E71" s="490" t="s">
        <v>3627</v>
      </c>
      <c r="F71" s="467">
        <v>12070</v>
      </c>
      <c r="G71" s="467">
        <v>12200</v>
      </c>
      <c r="H71" s="467">
        <v>12200</v>
      </c>
      <c r="I71" s="546">
        <v>11800</v>
      </c>
      <c r="J71" s="462" t="s">
        <v>3717</v>
      </c>
      <c r="K71" s="462">
        <f>F71-H71</f>
        <v>-130</v>
      </c>
      <c r="L71" s="446">
        <f t="shared" si="63"/>
        <v>320.25000000000006</v>
      </c>
      <c r="M71" s="499">
        <f t="shared" si="64"/>
        <v>-10070.25</v>
      </c>
      <c r="N71" s="462">
        <v>75</v>
      </c>
      <c r="O71" s="432" t="s">
        <v>663</v>
      </c>
      <c r="P71" s="420">
        <v>44141</v>
      </c>
      <c r="Q71" s="387"/>
      <c r="R71" s="343" t="s">
        <v>602</v>
      </c>
      <c r="S71" s="40"/>
      <c r="Y71" s="40"/>
      <c r="Z71" s="40"/>
    </row>
    <row r="72" spans="1:34" s="400" customFormat="1" ht="13.9" customHeight="1">
      <c r="A72" s="495">
        <v>14</v>
      </c>
      <c r="B72" s="496">
        <v>44141</v>
      </c>
      <c r="C72" s="497"/>
      <c r="D72" s="498" t="s">
        <v>3718</v>
      </c>
      <c r="E72" s="490" t="s">
        <v>3627</v>
      </c>
      <c r="F72" s="467">
        <v>2003.5</v>
      </c>
      <c r="G72" s="467">
        <v>2024</v>
      </c>
      <c r="H72" s="467">
        <v>2020</v>
      </c>
      <c r="I72" s="546">
        <v>1960</v>
      </c>
      <c r="J72" s="462" t="s">
        <v>3719</v>
      </c>
      <c r="K72" s="462">
        <f>F72-H72</f>
        <v>-16.5</v>
      </c>
      <c r="L72" s="446">
        <f t="shared" ref="L72" si="65">(H72*N72)*0.035%</f>
        <v>357.03500000000003</v>
      </c>
      <c r="M72" s="499">
        <f t="shared" ref="M72" si="66">(K72*N72)-L72</f>
        <v>-8689.5349999999999</v>
      </c>
      <c r="N72" s="462">
        <v>505</v>
      </c>
      <c r="O72" s="432" t="s">
        <v>663</v>
      </c>
      <c r="P72" s="420">
        <v>44141</v>
      </c>
      <c r="Q72" s="387"/>
      <c r="R72" s="343" t="s">
        <v>602</v>
      </c>
      <c r="S72" s="40"/>
      <c r="Y72" s="40"/>
      <c r="Z72" s="40"/>
    </row>
    <row r="73" spans="1:34" s="400" customFormat="1" ht="13.9" customHeight="1">
      <c r="A73" s="494">
        <v>15</v>
      </c>
      <c r="B73" s="492">
        <v>44144</v>
      </c>
      <c r="C73" s="493"/>
      <c r="D73" s="484" t="s">
        <v>3693</v>
      </c>
      <c r="E73" s="485" t="s">
        <v>3627</v>
      </c>
      <c r="F73" s="443" t="s">
        <v>3744</v>
      </c>
      <c r="G73" s="443">
        <v>11550</v>
      </c>
      <c r="H73" s="443"/>
      <c r="I73" s="376">
        <v>11200</v>
      </c>
      <c r="J73" s="376" t="s">
        <v>601</v>
      </c>
      <c r="K73" s="376"/>
      <c r="L73" s="376"/>
      <c r="M73" s="376"/>
      <c r="N73" s="376"/>
      <c r="O73" s="376"/>
      <c r="P73" s="376"/>
      <c r="Q73" s="387"/>
      <c r="R73" s="343"/>
      <c r="S73" s="40"/>
      <c r="Y73" s="40"/>
      <c r="Z73" s="40"/>
    </row>
    <row r="74" spans="1:34" s="400" customFormat="1" ht="13.9" customHeight="1">
      <c r="A74" s="494">
        <v>16</v>
      </c>
      <c r="B74" s="492">
        <v>44144</v>
      </c>
      <c r="C74" s="493"/>
      <c r="D74" s="484" t="s">
        <v>3751</v>
      </c>
      <c r="E74" s="485" t="s">
        <v>3627</v>
      </c>
      <c r="F74" s="443" t="s">
        <v>3752</v>
      </c>
      <c r="G74" s="443">
        <v>224.5</v>
      </c>
      <c r="H74" s="443"/>
      <c r="I74" s="376">
        <v>210</v>
      </c>
      <c r="J74" s="376" t="s">
        <v>601</v>
      </c>
      <c r="K74" s="376"/>
      <c r="L74" s="376"/>
      <c r="M74" s="376"/>
      <c r="N74" s="376"/>
      <c r="O74" s="376"/>
      <c r="P74" s="376"/>
      <c r="Q74" s="387"/>
      <c r="R74" s="343"/>
      <c r="S74" s="40"/>
      <c r="Y74" s="40"/>
      <c r="Z74" s="40"/>
    </row>
    <row r="75" spans="1:34" s="400" customFormat="1" ht="13.9" customHeight="1">
      <c r="A75" s="494"/>
      <c r="B75" s="492"/>
      <c r="C75" s="493"/>
      <c r="D75" s="484"/>
      <c r="E75" s="485"/>
      <c r="F75" s="443"/>
      <c r="G75" s="443"/>
      <c r="H75" s="443"/>
      <c r="I75" s="376"/>
      <c r="J75" s="376"/>
      <c r="K75" s="376"/>
      <c r="L75" s="376"/>
      <c r="M75" s="376"/>
      <c r="N75" s="376"/>
      <c r="O75" s="376"/>
      <c r="P75" s="376"/>
      <c r="Q75" s="387"/>
      <c r="R75" s="343"/>
      <c r="S75" s="40"/>
      <c r="Y75" s="40"/>
      <c r="Z75" s="40"/>
    </row>
    <row r="76" spans="1:34" s="400" customFormat="1" ht="13.9" customHeight="1">
      <c r="A76" s="494"/>
      <c r="B76" s="492"/>
      <c r="C76" s="493"/>
      <c r="D76" s="484"/>
      <c r="E76" s="485"/>
      <c r="F76" s="443"/>
      <c r="G76" s="443"/>
      <c r="H76" s="443"/>
      <c r="I76" s="376"/>
      <c r="J76" s="376"/>
      <c r="K76" s="376"/>
      <c r="L76" s="376"/>
      <c r="M76" s="376"/>
      <c r="N76" s="376"/>
      <c r="O76" s="376"/>
      <c r="P76" s="376"/>
      <c r="Q76" s="387"/>
      <c r="R76" s="343"/>
      <c r="S76" s="40"/>
      <c r="Y76" s="40"/>
      <c r="Z76" s="40"/>
    </row>
    <row r="77" spans="1:34" s="400" customFormat="1" ht="13.9" customHeight="1">
      <c r="A77" s="494"/>
      <c r="B77" s="492"/>
      <c r="C77" s="493"/>
      <c r="D77" s="484"/>
      <c r="E77" s="485"/>
      <c r="F77" s="443"/>
      <c r="G77" s="443"/>
      <c r="H77" s="443"/>
      <c r="I77" s="376"/>
      <c r="J77" s="376"/>
      <c r="K77" s="376"/>
      <c r="L77" s="376"/>
      <c r="M77" s="376"/>
      <c r="N77" s="376"/>
      <c r="O77" s="376"/>
      <c r="P77" s="376"/>
      <c r="Q77" s="387"/>
      <c r="R77" s="343"/>
      <c r="S77" s="40"/>
      <c r="Y77" s="40"/>
      <c r="Z77" s="40"/>
    </row>
    <row r="78" spans="1:34" s="400" customFormat="1" ht="13.9" customHeight="1">
      <c r="A78" s="516"/>
      <c r="B78" s="510"/>
      <c r="C78" s="517"/>
      <c r="D78" s="518"/>
      <c r="E78" s="377"/>
      <c r="F78" s="471"/>
      <c r="G78" s="471"/>
      <c r="H78" s="471"/>
      <c r="I78" s="461"/>
      <c r="J78" s="461"/>
      <c r="K78" s="461"/>
      <c r="L78" s="461"/>
      <c r="M78" s="461"/>
      <c r="N78" s="461"/>
      <c r="O78" s="461"/>
      <c r="P78" s="461"/>
      <c r="Q78" s="387"/>
      <c r="R78" s="343"/>
      <c r="S78" s="40"/>
      <c r="Y78" s="40"/>
      <c r="Z78" s="40"/>
    </row>
    <row r="79" spans="1:34" s="6" customFormat="1">
      <c r="A79" s="44"/>
      <c r="B79" s="45"/>
      <c r="C79" s="46"/>
      <c r="D79" s="47"/>
      <c r="E79" s="48"/>
      <c r="F79" s="49"/>
      <c r="G79" s="49"/>
      <c r="H79" s="49"/>
      <c r="I79" s="49"/>
      <c r="J79" s="17"/>
      <c r="K79" s="91"/>
      <c r="L79" s="91"/>
      <c r="M79" s="17"/>
      <c r="N79" s="16"/>
      <c r="O79" s="92"/>
      <c r="P79" s="5"/>
      <c r="Q79" s="4"/>
      <c r="R79" s="17"/>
      <c r="Z79" s="9"/>
      <c r="AA79" s="9"/>
      <c r="AB79" s="9"/>
      <c r="AC79" s="9"/>
      <c r="AD79" s="9"/>
      <c r="AE79" s="9"/>
      <c r="AF79" s="9"/>
      <c r="AG79" s="9"/>
      <c r="AH79" s="9"/>
    </row>
    <row r="80" spans="1:34" s="6" customFormat="1" ht="15">
      <c r="A80" s="50" t="s">
        <v>616</v>
      </c>
      <c r="B80" s="50"/>
      <c r="C80" s="50"/>
      <c r="D80" s="50"/>
      <c r="E80" s="51"/>
      <c r="F80" s="49"/>
      <c r="G80" s="49"/>
      <c r="H80" s="49"/>
      <c r="I80" s="49"/>
      <c r="J80" s="53"/>
      <c r="K80" s="12"/>
      <c r="L80" s="12"/>
      <c r="M80" s="12"/>
      <c r="N80" s="11"/>
      <c r="O80" s="53"/>
      <c r="P80" s="5"/>
      <c r="Q80" s="4"/>
      <c r="R80" s="17"/>
      <c r="Z80" s="9"/>
      <c r="AA80" s="9"/>
      <c r="AB80" s="9"/>
      <c r="AC80" s="9"/>
      <c r="AD80" s="9"/>
      <c r="AE80" s="9"/>
      <c r="AF80" s="9"/>
      <c r="AG80" s="9"/>
      <c r="AH80" s="9"/>
    </row>
    <row r="81" spans="1:34" s="6" customFormat="1" ht="38.25">
      <c r="A81" s="21" t="s">
        <v>16</v>
      </c>
      <c r="B81" s="21" t="s">
        <v>575</v>
      </c>
      <c r="C81" s="21"/>
      <c r="D81" s="22" t="s">
        <v>588</v>
      </c>
      <c r="E81" s="21" t="s">
        <v>589</v>
      </c>
      <c r="F81" s="21" t="s">
        <v>590</v>
      </c>
      <c r="G81" s="52" t="s">
        <v>609</v>
      </c>
      <c r="H81" s="21" t="s">
        <v>592</v>
      </c>
      <c r="I81" s="21" t="s">
        <v>593</v>
      </c>
      <c r="J81" s="20" t="s">
        <v>594</v>
      </c>
      <c r="K81" s="20" t="s">
        <v>617</v>
      </c>
      <c r="L81" s="63" t="s">
        <v>3630</v>
      </c>
      <c r="M81" s="77" t="s">
        <v>611</v>
      </c>
      <c r="N81" s="21" t="s">
        <v>612</v>
      </c>
      <c r="O81" s="21" t="s">
        <v>597</v>
      </c>
      <c r="P81" s="22" t="s">
        <v>598</v>
      </c>
      <c r="Q81" s="4"/>
      <c r="R81" s="17"/>
      <c r="Z81" s="9"/>
      <c r="AA81" s="9"/>
      <c r="AB81" s="9"/>
      <c r="AC81" s="9"/>
      <c r="AD81" s="9"/>
      <c r="AE81" s="9"/>
      <c r="AF81" s="9"/>
      <c r="AG81" s="9"/>
      <c r="AH81" s="9"/>
    </row>
    <row r="82" spans="1:34" s="40" customFormat="1" ht="14.25">
      <c r="A82" s="522">
        <v>1</v>
      </c>
      <c r="B82" s="523">
        <v>44134</v>
      </c>
      <c r="C82" s="523"/>
      <c r="D82" s="505" t="s">
        <v>3651</v>
      </c>
      <c r="E82" s="436" t="s">
        <v>600</v>
      </c>
      <c r="F82" s="436">
        <v>13.2</v>
      </c>
      <c r="G82" s="457">
        <v>8</v>
      </c>
      <c r="H82" s="457">
        <v>17</v>
      </c>
      <c r="I82" s="457">
        <v>22</v>
      </c>
      <c r="J82" s="524" t="s">
        <v>3661</v>
      </c>
      <c r="K82" s="524">
        <f t="shared" ref="K82" si="67">H82-F82</f>
        <v>3.8000000000000007</v>
      </c>
      <c r="L82" s="525">
        <v>100</v>
      </c>
      <c r="M82" s="524">
        <f t="shared" ref="M82" si="68">(K82*N82)-100</f>
        <v>5125.0000000000009</v>
      </c>
      <c r="N82" s="524">
        <v>1375</v>
      </c>
      <c r="O82" s="526" t="s">
        <v>599</v>
      </c>
      <c r="P82" s="465">
        <v>44137</v>
      </c>
      <c r="Q82" s="387"/>
      <c r="R82" s="343" t="s">
        <v>602</v>
      </c>
      <c r="Z82" s="400"/>
      <c r="AA82" s="400"/>
      <c r="AB82" s="400"/>
      <c r="AC82" s="400"/>
      <c r="AD82" s="400"/>
      <c r="AE82" s="400"/>
      <c r="AF82" s="400"/>
      <c r="AG82" s="400"/>
      <c r="AH82" s="400"/>
    </row>
    <row r="83" spans="1:34" s="40" customFormat="1" ht="14.25">
      <c r="A83" s="522">
        <v>2</v>
      </c>
      <c r="B83" s="523">
        <v>44137</v>
      </c>
      <c r="C83" s="523"/>
      <c r="D83" s="505" t="s">
        <v>3662</v>
      </c>
      <c r="E83" s="436" t="s">
        <v>600</v>
      </c>
      <c r="F83" s="436">
        <v>12.5</v>
      </c>
      <c r="G83" s="457">
        <v>8</v>
      </c>
      <c r="H83" s="457">
        <v>15.25</v>
      </c>
      <c r="I83" s="457">
        <v>20</v>
      </c>
      <c r="J83" s="524" t="s">
        <v>3681</v>
      </c>
      <c r="K83" s="524">
        <f t="shared" ref="K83" si="69">H83-F83</f>
        <v>2.75</v>
      </c>
      <c r="L83" s="525">
        <v>100</v>
      </c>
      <c r="M83" s="524">
        <f t="shared" ref="M83" si="70">(K83*N83)-100</f>
        <v>3612.5</v>
      </c>
      <c r="N83" s="524">
        <v>1350</v>
      </c>
      <c r="O83" s="526" t="s">
        <v>599</v>
      </c>
      <c r="P83" s="465">
        <v>44138</v>
      </c>
      <c r="Q83" s="387"/>
      <c r="R83" s="343" t="s">
        <v>602</v>
      </c>
      <c r="Z83" s="400"/>
      <c r="AA83" s="400"/>
      <c r="AB83" s="400"/>
      <c r="AC83" s="400"/>
      <c r="AD83" s="400"/>
      <c r="AE83" s="400"/>
      <c r="AF83" s="400"/>
      <c r="AG83" s="400"/>
      <c r="AH83" s="400"/>
    </row>
    <row r="84" spans="1:34" s="40" customFormat="1" ht="14.25">
      <c r="A84" s="522">
        <v>3</v>
      </c>
      <c r="B84" s="523">
        <v>44137</v>
      </c>
      <c r="C84" s="523"/>
      <c r="D84" s="505" t="s">
        <v>3666</v>
      </c>
      <c r="E84" s="436" t="s">
        <v>600</v>
      </c>
      <c r="F84" s="436">
        <v>72</v>
      </c>
      <c r="G84" s="457">
        <v>30</v>
      </c>
      <c r="H84" s="457">
        <v>82.5</v>
      </c>
      <c r="I84" s="457">
        <v>130</v>
      </c>
      <c r="J84" s="524" t="s">
        <v>3667</v>
      </c>
      <c r="K84" s="524">
        <f t="shared" ref="K84" si="71">H84-F84</f>
        <v>10.5</v>
      </c>
      <c r="L84" s="525">
        <v>100</v>
      </c>
      <c r="M84" s="524">
        <f t="shared" ref="M84" si="72">(K84*N84)-100</f>
        <v>687.5</v>
      </c>
      <c r="N84" s="524">
        <v>75</v>
      </c>
      <c r="O84" s="526" t="s">
        <v>599</v>
      </c>
      <c r="P84" s="465">
        <v>44137</v>
      </c>
      <c r="Q84" s="387"/>
      <c r="R84" s="343" t="s">
        <v>3186</v>
      </c>
      <c r="Z84" s="400"/>
      <c r="AA84" s="400"/>
      <c r="AB84" s="400"/>
      <c r="AC84" s="400"/>
      <c r="AD84" s="400"/>
      <c r="AE84" s="400"/>
      <c r="AF84" s="400"/>
      <c r="AG84" s="400"/>
      <c r="AH84" s="400"/>
    </row>
    <row r="85" spans="1:34" s="40" customFormat="1" ht="14.25">
      <c r="A85" s="544">
        <v>4</v>
      </c>
      <c r="B85" s="545">
        <v>44138</v>
      </c>
      <c r="C85" s="545"/>
      <c r="D85" s="466" t="s">
        <v>3676</v>
      </c>
      <c r="E85" s="467" t="s">
        <v>600</v>
      </c>
      <c r="F85" s="467">
        <v>105</v>
      </c>
      <c r="G85" s="541">
        <v>60</v>
      </c>
      <c r="H85" s="541">
        <v>60</v>
      </c>
      <c r="I85" s="541">
        <v>180</v>
      </c>
      <c r="J85" s="546" t="s">
        <v>3683</v>
      </c>
      <c r="K85" s="546">
        <f t="shared" ref="K85:K88" si="73">H85-F85</f>
        <v>-45</v>
      </c>
      <c r="L85" s="547">
        <v>100</v>
      </c>
      <c r="M85" s="546">
        <f t="shared" ref="M85:M88" si="74">(K85*N85)-100</f>
        <v>-3475</v>
      </c>
      <c r="N85" s="546">
        <v>75</v>
      </c>
      <c r="O85" s="432" t="s">
        <v>663</v>
      </c>
      <c r="P85" s="420">
        <v>44139</v>
      </c>
      <c r="Q85" s="387"/>
      <c r="R85" s="343" t="s">
        <v>3186</v>
      </c>
      <c r="Z85" s="400"/>
      <c r="AA85" s="400"/>
      <c r="AB85" s="400"/>
      <c r="AC85" s="400"/>
      <c r="AD85" s="400"/>
      <c r="AE85" s="400"/>
      <c r="AF85" s="400"/>
      <c r="AG85" s="400"/>
      <c r="AH85" s="400"/>
    </row>
    <row r="86" spans="1:34" s="40" customFormat="1" ht="14.25">
      <c r="A86" s="522">
        <v>5</v>
      </c>
      <c r="B86" s="523">
        <v>44140</v>
      </c>
      <c r="C86" s="523"/>
      <c r="D86" s="505" t="s">
        <v>3709</v>
      </c>
      <c r="E86" s="436" t="s">
        <v>600</v>
      </c>
      <c r="F86" s="436">
        <v>15</v>
      </c>
      <c r="G86" s="457">
        <v>10</v>
      </c>
      <c r="H86" s="457">
        <v>17.2</v>
      </c>
      <c r="I86" s="457">
        <v>23</v>
      </c>
      <c r="J86" s="524" t="s">
        <v>3710</v>
      </c>
      <c r="K86" s="524">
        <f t="shared" si="73"/>
        <v>2.1999999999999993</v>
      </c>
      <c r="L86" s="525">
        <v>100</v>
      </c>
      <c r="M86" s="524">
        <f t="shared" si="74"/>
        <v>2869.9999999999991</v>
      </c>
      <c r="N86" s="524">
        <v>1350</v>
      </c>
      <c r="O86" s="526" t="s">
        <v>599</v>
      </c>
      <c r="P86" s="548">
        <v>44140</v>
      </c>
      <c r="Q86" s="387"/>
      <c r="R86" s="343" t="s">
        <v>602</v>
      </c>
      <c r="Z86" s="400"/>
      <c r="AA86" s="400"/>
      <c r="AB86" s="400"/>
      <c r="AC86" s="400"/>
      <c r="AD86" s="400"/>
      <c r="AE86" s="400"/>
      <c r="AF86" s="400"/>
      <c r="AG86" s="400"/>
      <c r="AH86" s="400"/>
    </row>
    <row r="87" spans="1:34" s="40" customFormat="1" ht="14.25">
      <c r="A87" s="522">
        <v>6</v>
      </c>
      <c r="B87" s="523">
        <v>44140</v>
      </c>
      <c r="C87" s="523"/>
      <c r="D87" s="505" t="s">
        <v>3712</v>
      </c>
      <c r="E87" s="436" t="s">
        <v>600</v>
      </c>
      <c r="F87" s="436">
        <v>45</v>
      </c>
      <c r="G87" s="457">
        <v>29</v>
      </c>
      <c r="H87" s="457">
        <v>52</v>
      </c>
      <c r="I87" s="457">
        <v>70</v>
      </c>
      <c r="J87" s="524" t="s">
        <v>3721</v>
      </c>
      <c r="K87" s="524">
        <f t="shared" si="73"/>
        <v>7</v>
      </c>
      <c r="L87" s="525">
        <v>100</v>
      </c>
      <c r="M87" s="524">
        <f t="shared" si="74"/>
        <v>2000</v>
      </c>
      <c r="N87" s="524">
        <v>300</v>
      </c>
      <c r="O87" s="526" t="s">
        <v>599</v>
      </c>
      <c r="P87" s="465">
        <v>44141</v>
      </c>
      <c r="Q87" s="387"/>
      <c r="R87" s="343" t="s">
        <v>602</v>
      </c>
      <c r="Z87" s="400"/>
      <c r="AA87" s="400"/>
      <c r="AB87" s="400"/>
      <c r="AC87" s="400"/>
      <c r="AD87" s="400"/>
      <c r="AE87" s="400"/>
      <c r="AF87" s="400"/>
      <c r="AG87" s="400"/>
      <c r="AH87" s="400"/>
    </row>
    <row r="88" spans="1:34" s="40" customFormat="1" ht="14.25">
      <c r="A88" s="522">
        <v>7</v>
      </c>
      <c r="B88" s="523">
        <v>44141</v>
      </c>
      <c r="C88" s="523"/>
      <c r="D88" s="505" t="s">
        <v>3709</v>
      </c>
      <c r="E88" s="436" t="s">
        <v>600</v>
      </c>
      <c r="F88" s="436">
        <v>16.5</v>
      </c>
      <c r="G88" s="457">
        <v>11.5</v>
      </c>
      <c r="H88" s="457">
        <v>18.25</v>
      </c>
      <c r="I88" s="457">
        <v>25</v>
      </c>
      <c r="J88" s="524" t="s">
        <v>3737</v>
      </c>
      <c r="K88" s="524">
        <f t="shared" si="73"/>
        <v>1.75</v>
      </c>
      <c r="L88" s="525">
        <v>100</v>
      </c>
      <c r="M88" s="524">
        <f t="shared" si="74"/>
        <v>2262.5</v>
      </c>
      <c r="N88" s="524">
        <v>1350</v>
      </c>
      <c r="O88" s="526" t="s">
        <v>599</v>
      </c>
      <c r="P88" s="465">
        <v>44144</v>
      </c>
      <c r="Q88" s="387"/>
      <c r="R88" s="343" t="s">
        <v>602</v>
      </c>
      <c r="Z88" s="400"/>
      <c r="AA88" s="400"/>
      <c r="AB88" s="400"/>
      <c r="AC88" s="400"/>
      <c r="AD88" s="400"/>
      <c r="AE88" s="400"/>
      <c r="AF88" s="400"/>
      <c r="AG88" s="400"/>
      <c r="AH88" s="400"/>
    </row>
    <row r="89" spans="1:34" s="40" customFormat="1" ht="14.25">
      <c r="A89" s="522">
        <v>8</v>
      </c>
      <c r="B89" s="523">
        <v>44141</v>
      </c>
      <c r="C89" s="523"/>
      <c r="D89" s="505" t="s">
        <v>3720</v>
      </c>
      <c r="E89" s="436" t="s">
        <v>600</v>
      </c>
      <c r="F89" s="436">
        <v>46</v>
      </c>
      <c r="G89" s="457">
        <v>30</v>
      </c>
      <c r="H89" s="457">
        <v>53</v>
      </c>
      <c r="I89" s="457">
        <v>70</v>
      </c>
      <c r="J89" s="524" t="s">
        <v>3721</v>
      </c>
      <c r="K89" s="524">
        <f t="shared" ref="K89:K90" si="75">H89-F89</f>
        <v>7</v>
      </c>
      <c r="L89" s="525">
        <v>100</v>
      </c>
      <c r="M89" s="524">
        <f t="shared" ref="M89:M90" si="76">(K89*N89)-100</f>
        <v>2000</v>
      </c>
      <c r="N89" s="524">
        <v>300</v>
      </c>
      <c r="O89" s="526" t="s">
        <v>599</v>
      </c>
      <c r="P89" s="548">
        <v>44141</v>
      </c>
      <c r="Q89" s="387"/>
      <c r="R89" s="343" t="s">
        <v>3186</v>
      </c>
      <c r="Z89" s="400"/>
      <c r="AA89" s="400"/>
      <c r="AB89" s="400"/>
      <c r="AC89" s="400"/>
      <c r="AD89" s="400"/>
      <c r="AE89" s="400"/>
      <c r="AF89" s="400"/>
      <c r="AG89" s="400"/>
      <c r="AH89" s="400"/>
    </row>
    <row r="90" spans="1:34" s="6" customFormat="1" ht="14.25">
      <c r="A90" s="522">
        <v>9</v>
      </c>
      <c r="B90" s="523">
        <v>44141</v>
      </c>
      <c r="C90" s="523"/>
      <c r="D90" s="505" t="s">
        <v>3725</v>
      </c>
      <c r="E90" s="436" t="s">
        <v>600</v>
      </c>
      <c r="F90" s="436">
        <v>44.5</v>
      </c>
      <c r="G90" s="457">
        <v>29</v>
      </c>
      <c r="H90" s="457">
        <v>52</v>
      </c>
      <c r="I90" s="457">
        <v>70</v>
      </c>
      <c r="J90" s="524" t="s">
        <v>3736</v>
      </c>
      <c r="K90" s="524">
        <f t="shared" si="75"/>
        <v>7.5</v>
      </c>
      <c r="L90" s="525">
        <v>100</v>
      </c>
      <c r="M90" s="524">
        <f t="shared" si="76"/>
        <v>2150</v>
      </c>
      <c r="N90" s="524">
        <v>300</v>
      </c>
      <c r="O90" s="526" t="s">
        <v>599</v>
      </c>
      <c r="P90" s="465">
        <v>44144</v>
      </c>
      <c r="Q90" s="4"/>
      <c r="R90" s="408" t="s">
        <v>602</v>
      </c>
      <c r="Z90" s="9"/>
      <c r="AA90" s="9"/>
      <c r="AB90" s="9"/>
      <c r="AC90" s="9"/>
      <c r="AD90" s="9"/>
      <c r="AE90" s="9"/>
      <c r="AF90" s="9"/>
      <c r="AG90" s="9"/>
      <c r="AH90" s="9"/>
    </row>
    <row r="91" spans="1:34" s="563" customFormat="1" ht="14.25">
      <c r="A91" s="552">
        <v>10</v>
      </c>
      <c r="B91" s="553">
        <v>44144</v>
      </c>
      <c r="C91" s="553"/>
      <c r="D91" s="554" t="s">
        <v>3739</v>
      </c>
      <c r="E91" s="555" t="s">
        <v>600</v>
      </c>
      <c r="F91" s="555" t="s">
        <v>3740</v>
      </c>
      <c r="G91" s="556">
        <v>1</v>
      </c>
      <c r="H91" s="556"/>
      <c r="I91" s="565" t="s">
        <v>3741</v>
      </c>
      <c r="J91" s="557" t="s">
        <v>601</v>
      </c>
      <c r="K91" s="557"/>
      <c r="L91" s="558"/>
      <c r="M91" s="557"/>
      <c r="N91" s="557"/>
      <c r="O91" s="559"/>
      <c r="P91" s="560"/>
      <c r="Q91" s="561"/>
      <c r="R91" s="562"/>
      <c r="Z91" s="564"/>
      <c r="AA91" s="564"/>
      <c r="AB91" s="564"/>
      <c r="AC91" s="564"/>
      <c r="AD91" s="564"/>
      <c r="AE91" s="564"/>
      <c r="AF91" s="564"/>
      <c r="AG91" s="564"/>
      <c r="AH91" s="564"/>
    </row>
    <row r="92" spans="1:34" s="563" customFormat="1" ht="14.25">
      <c r="A92" s="552">
        <v>11</v>
      </c>
      <c r="B92" s="553">
        <v>44144</v>
      </c>
      <c r="C92" s="553"/>
      <c r="D92" s="554" t="s">
        <v>3748</v>
      </c>
      <c r="E92" s="555" t="s">
        <v>600</v>
      </c>
      <c r="F92" s="555" t="s">
        <v>3749</v>
      </c>
      <c r="G92" s="556">
        <v>140</v>
      </c>
      <c r="H92" s="556"/>
      <c r="I92" s="556" t="s">
        <v>3750</v>
      </c>
      <c r="J92" s="557" t="s">
        <v>601</v>
      </c>
      <c r="K92" s="557"/>
      <c r="L92" s="558"/>
      <c r="M92" s="557"/>
      <c r="N92" s="557"/>
      <c r="O92" s="559"/>
      <c r="P92" s="560"/>
      <c r="Q92" s="561"/>
      <c r="R92" s="562"/>
      <c r="Z92" s="564"/>
      <c r="AA92" s="564"/>
      <c r="AB92" s="564"/>
      <c r="AC92" s="564"/>
      <c r="AD92" s="564"/>
      <c r="AE92" s="564"/>
      <c r="AF92" s="564"/>
      <c r="AG92" s="564"/>
      <c r="AH92" s="564"/>
    </row>
    <row r="93" spans="1:34" s="563" customFormat="1" ht="14.25">
      <c r="A93" s="552"/>
      <c r="B93" s="553"/>
      <c r="C93" s="553"/>
      <c r="D93" s="554"/>
      <c r="E93" s="555"/>
      <c r="F93" s="555"/>
      <c r="G93" s="556"/>
      <c r="H93" s="556"/>
      <c r="I93" s="556"/>
      <c r="J93" s="557"/>
      <c r="K93" s="557"/>
      <c r="L93" s="558"/>
      <c r="M93" s="557"/>
      <c r="N93" s="557"/>
      <c r="O93" s="559"/>
      <c r="P93" s="560"/>
      <c r="Q93" s="561"/>
      <c r="R93" s="562"/>
      <c r="Z93" s="564"/>
      <c r="AA93" s="564"/>
      <c r="AB93" s="564"/>
      <c r="AC93" s="564"/>
      <c r="AD93" s="564"/>
      <c r="AE93" s="564"/>
      <c r="AF93" s="564"/>
      <c r="AG93" s="564"/>
      <c r="AH93" s="564"/>
    </row>
    <row r="94" spans="1:34" s="40" customFormat="1" ht="14.25">
      <c r="A94" s="463"/>
      <c r="B94" s="441"/>
      <c r="C94" s="441"/>
      <c r="D94" s="442"/>
      <c r="E94" s="443"/>
      <c r="F94" s="443"/>
      <c r="G94" s="418"/>
      <c r="H94" s="418"/>
      <c r="I94" s="418"/>
      <c r="J94" s="376"/>
      <c r="K94" s="376"/>
      <c r="L94" s="476"/>
      <c r="M94" s="376"/>
      <c r="N94" s="376"/>
      <c r="O94" s="412"/>
      <c r="P94" s="481"/>
      <c r="Q94" s="387"/>
      <c r="R94" s="343"/>
      <c r="Z94" s="400"/>
      <c r="AA94" s="400"/>
      <c r="AB94" s="400"/>
      <c r="AC94" s="400"/>
      <c r="AD94" s="400"/>
      <c r="AE94" s="400"/>
      <c r="AF94" s="400"/>
      <c r="AG94" s="400"/>
      <c r="AH94" s="400"/>
    </row>
    <row r="95" spans="1:34" s="40" customFormat="1" ht="14.25">
      <c r="A95" s="36"/>
      <c r="B95" s="469"/>
      <c r="C95" s="469"/>
      <c r="D95" s="470"/>
      <c r="E95" s="471"/>
      <c r="F95" s="471"/>
      <c r="G95" s="472"/>
      <c r="H95" s="472"/>
      <c r="I95" s="471"/>
      <c r="J95" s="461"/>
      <c r="K95" s="461"/>
      <c r="L95" s="461"/>
      <c r="M95" s="461"/>
      <c r="N95" s="461"/>
      <c r="O95" s="461"/>
      <c r="P95" s="461"/>
      <c r="Q95" s="387"/>
      <c r="R95" s="343"/>
      <c r="Z95" s="400"/>
      <c r="AA95" s="400"/>
      <c r="AB95" s="400"/>
      <c r="AC95" s="400"/>
      <c r="AD95" s="400"/>
      <c r="AE95" s="400"/>
      <c r="AF95" s="400"/>
      <c r="AG95" s="400"/>
      <c r="AH95" s="400"/>
    </row>
    <row r="96" spans="1:34" s="40" customFormat="1" ht="14.25">
      <c r="A96" s="36"/>
      <c r="B96" s="469"/>
      <c r="C96" s="469"/>
      <c r="D96" s="470"/>
      <c r="E96" s="471"/>
      <c r="F96" s="471"/>
      <c r="G96" s="472"/>
      <c r="H96" s="472"/>
      <c r="I96" s="471"/>
      <c r="J96" s="461"/>
      <c r="K96" s="461"/>
      <c r="L96" s="461"/>
      <c r="M96" s="461"/>
      <c r="N96" s="461"/>
      <c r="O96" s="461"/>
      <c r="P96" s="461"/>
      <c r="Q96" s="387"/>
      <c r="R96" s="343"/>
      <c r="Z96" s="400"/>
      <c r="AA96" s="400"/>
      <c r="AB96" s="400"/>
      <c r="AC96" s="400"/>
      <c r="AD96" s="400"/>
      <c r="AE96" s="400"/>
      <c r="AF96" s="400"/>
      <c r="AG96" s="400"/>
      <c r="AH96" s="400"/>
    </row>
    <row r="97" spans="1:34" s="40" customFormat="1" ht="14.25">
      <c r="A97" s="36"/>
      <c r="B97" s="469"/>
      <c r="C97" s="469"/>
      <c r="D97" s="470"/>
      <c r="E97" s="471"/>
      <c r="F97" s="471"/>
      <c r="G97" s="472"/>
      <c r="H97" s="472"/>
      <c r="I97" s="471"/>
      <c r="J97" s="461"/>
      <c r="K97" s="461"/>
      <c r="L97" s="461"/>
      <c r="M97" s="461"/>
      <c r="N97" s="461"/>
      <c r="O97" s="473"/>
      <c r="P97" s="461"/>
      <c r="Q97" s="387"/>
      <c r="R97" s="343"/>
      <c r="Z97" s="400"/>
      <c r="AA97" s="400"/>
      <c r="AB97" s="400"/>
      <c r="AC97" s="400"/>
      <c r="AD97" s="400"/>
      <c r="AE97" s="400"/>
      <c r="AF97" s="400"/>
      <c r="AG97" s="400"/>
      <c r="AH97" s="400"/>
    </row>
    <row r="98" spans="1:34" s="40" customFormat="1" ht="14.25">
      <c r="A98" s="377"/>
      <c r="B98" s="378"/>
      <c r="C98" s="378"/>
      <c r="D98" s="379"/>
      <c r="E98" s="377"/>
      <c r="F98" s="401"/>
      <c r="G98" s="377"/>
      <c r="H98" s="377"/>
      <c r="I98" s="377"/>
      <c r="J98" s="378"/>
      <c r="K98" s="402"/>
      <c r="L98" s="377"/>
      <c r="M98" s="377"/>
      <c r="N98" s="377"/>
      <c r="O98" s="403"/>
      <c r="P98" s="387"/>
      <c r="Q98" s="387"/>
      <c r="R98" s="343"/>
      <c r="Z98" s="400"/>
      <c r="AA98" s="400"/>
      <c r="AB98" s="400"/>
      <c r="AC98" s="400"/>
      <c r="AD98" s="400"/>
      <c r="AE98" s="400"/>
      <c r="AF98" s="400"/>
      <c r="AG98" s="400"/>
      <c r="AH98" s="400"/>
    </row>
    <row r="99" spans="1:34" ht="15">
      <c r="A99" s="99" t="s">
        <v>618</v>
      </c>
      <c r="B99" s="100"/>
      <c r="C99" s="100"/>
      <c r="D99" s="101"/>
      <c r="E99" s="34"/>
      <c r="F99" s="32"/>
      <c r="G99" s="32"/>
      <c r="H99" s="73"/>
      <c r="I99" s="119"/>
      <c r="J99" s="120"/>
      <c r="K99" s="17"/>
      <c r="L99" s="17"/>
      <c r="M99" s="17"/>
      <c r="N99" s="11"/>
      <c r="O99" s="53"/>
      <c r="Q99" s="95"/>
      <c r="R99" s="17"/>
      <c r="S99" s="16"/>
      <c r="T99" s="16"/>
      <c r="U99" s="16"/>
      <c r="V99" s="16"/>
      <c r="W99" s="16"/>
      <c r="X99" s="16"/>
      <c r="Y99" s="16"/>
      <c r="Z99" s="16"/>
    </row>
    <row r="100" spans="1:34" ht="38.25">
      <c r="A100" s="20" t="s">
        <v>16</v>
      </c>
      <c r="B100" s="21" t="s">
        <v>575</v>
      </c>
      <c r="C100" s="21"/>
      <c r="D100" s="22" t="s">
        <v>588</v>
      </c>
      <c r="E100" s="21" t="s">
        <v>589</v>
      </c>
      <c r="F100" s="21" t="s">
        <v>590</v>
      </c>
      <c r="G100" s="21" t="s">
        <v>591</v>
      </c>
      <c r="H100" s="21" t="s">
        <v>592</v>
      </c>
      <c r="I100" s="21" t="s">
        <v>593</v>
      </c>
      <c r="J100" s="20" t="s">
        <v>594</v>
      </c>
      <c r="K100" s="62" t="s">
        <v>610</v>
      </c>
      <c r="L100" s="452" t="s">
        <v>3630</v>
      </c>
      <c r="M100" s="63" t="s">
        <v>3629</v>
      </c>
      <c r="N100" s="21" t="s">
        <v>597</v>
      </c>
      <c r="O100" s="78" t="s">
        <v>598</v>
      </c>
      <c r="P100" s="97"/>
      <c r="Q100" s="11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34" s="400" customFormat="1" ht="14.25">
      <c r="A101" s="463"/>
      <c r="B101" s="441"/>
      <c r="C101" s="441"/>
      <c r="D101" s="442"/>
      <c r="E101" s="443"/>
      <c r="F101" s="443"/>
      <c r="G101" s="418"/>
      <c r="H101" s="418"/>
      <c r="I101" s="443"/>
      <c r="J101" s="486"/>
      <c r="K101" s="486"/>
      <c r="L101" s="487"/>
      <c r="M101" s="474"/>
      <c r="N101" s="411"/>
      <c r="O101" s="481"/>
      <c r="P101" s="98"/>
      <c r="Q101" s="488"/>
      <c r="R101" s="31"/>
      <c r="S101" s="482"/>
      <c r="T101" s="482"/>
      <c r="U101" s="482"/>
      <c r="V101" s="482"/>
      <c r="W101" s="482"/>
      <c r="X101" s="482"/>
      <c r="Y101" s="482"/>
      <c r="Z101" s="482"/>
    </row>
    <row r="102" spans="1:34" s="8" customFormat="1">
      <c r="A102" s="388"/>
      <c r="B102" s="389"/>
      <c r="C102" s="390"/>
      <c r="D102" s="391"/>
      <c r="E102" s="392"/>
      <c r="F102" s="392"/>
      <c r="G102" s="393"/>
      <c r="H102" s="393"/>
      <c r="I102" s="392"/>
      <c r="J102" s="394"/>
      <c r="K102" s="395"/>
      <c r="L102" s="396"/>
      <c r="M102" s="397"/>
      <c r="N102" s="398"/>
      <c r="O102" s="399"/>
      <c r="P102" s="123"/>
      <c r="Q102"/>
      <c r="R102" s="94"/>
      <c r="T102" s="57"/>
      <c r="U102" s="57"/>
      <c r="V102" s="57"/>
      <c r="W102" s="57"/>
      <c r="X102" s="57"/>
      <c r="Y102" s="57"/>
      <c r="Z102" s="57"/>
    </row>
    <row r="103" spans="1:34">
      <c r="A103" s="23" t="s">
        <v>603</v>
      </c>
      <c r="B103" s="23"/>
      <c r="C103" s="23"/>
      <c r="D103" s="23"/>
      <c r="E103" s="5"/>
      <c r="F103" s="30" t="s">
        <v>605</v>
      </c>
      <c r="G103" s="82"/>
      <c r="H103" s="82"/>
      <c r="I103" s="38"/>
      <c r="J103" s="85"/>
      <c r="K103" s="83"/>
      <c r="L103" s="84"/>
      <c r="M103" s="85"/>
      <c r="N103" s="86"/>
      <c r="O103" s="124"/>
      <c r="P103" s="11"/>
      <c r="Q103" s="16"/>
      <c r="R103" s="96"/>
      <c r="S103" s="16"/>
      <c r="T103" s="16"/>
      <c r="U103" s="16"/>
      <c r="V103" s="16"/>
      <c r="W103" s="16"/>
      <c r="X103" s="16"/>
      <c r="Y103" s="16"/>
    </row>
    <row r="104" spans="1:34">
      <c r="A104" s="29" t="s">
        <v>604</v>
      </c>
      <c r="B104" s="23"/>
      <c r="C104" s="23"/>
      <c r="D104" s="23"/>
      <c r="E104" s="32"/>
      <c r="F104" s="30" t="s">
        <v>607</v>
      </c>
      <c r="G104" s="12"/>
      <c r="H104" s="12"/>
      <c r="I104" s="12"/>
      <c r="J104" s="53"/>
      <c r="K104" s="12"/>
      <c r="L104" s="12"/>
      <c r="M104" s="12"/>
      <c r="N104" s="11"/>
      <c r="O104" s="53"/>
      <c r="Q104" s="7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34">
      <c r="A105" s="29"/>
      <c r="B105" s="23"/>
      <c r="C105" s="23"/>
      <c r="D105" s="23"/>
      <c r="E105" s="32"/>
      <c r="F105" s="30"/>
      <c r="G105" s="12"/>
      <c r="H105" s="12"/>
      <c r="I105" s="12"/>
      <c r="J105" s="53"/>
      <c r="K105" s="12"/>
      <c r="L105" s="12"/>
      <c r="M105" s="12"/>
      <c r="N105" s="11"/>
      <c r="O105" s="53"/>
      <c r="Q105" s="7"/>
      <c r="R105" s="82"/>
      <c r="S105" s="16"/>
      <c r="T105" s="16"/>
      <c r="U105" s="16"/>
      <c r="V105" s="16"/>
      <c r="W105" s="16"/>
      <c r="X105" s="16"/>
      <c r="Y105" s="16"/>
      <c r="Z105" s="16"/>
    </row>
    <row r="106" spans="1:34" ht="15">
      <c r="A106" s="11"/>
      <c r="B106" s="33" t="s">
        <v>3635</v>
      </c>
      <c r="C106" s="33"/>
      <c r="D106" s="33"/>
      <c r="E106" s="33"/>
      <c r="F106" s="34"/>
      <c r="G106" s="32"/>
      <c r="H106" s="32"/>
      <c r="I106" s="73"/>
      <c r="J106" s="74"/>
      <c r="K106" s="75"/>
      <c r="L106" s="451"/>
      <c r="M106" s="12"/>
      <c r="N106" s="11"/>
      <c r="O106" s="53"/>
      <c r="Q106" s="7"/>
      <c r="R106" s="82"/>
      <c r="S106" s="16"/>
      <c r="T106" s="16"/>
      <c r="U106" s="16"/>
      <c r="V106" s="16"/>
      <c r="W106" s="16"/>
      <c r="X106" s="16"/>
      <c r="Y106" s="16"/>
      <c r="Z106" s="16"/>
    </row>
    <row r="107" spans="1:34" ht="38.25">
      <c r="A107" s="20" t="s">
        <v>16</v>
      </c>
      <c r="B107" s="21" t="s">
        <v>575</v>
      </c>
      <c r="C107" s="21"/>
      <c r="D107" s="22" t="s">
        <v>588</v>
      </c>
      <c r="E107" s="21" t="s">
        <v>589</v>
      </c>
      <c r="F107" s="21" t="s">
        <v>590</v>
      </c>
      <c r="G107" s="21" t="s">
        <v>609</v>
      </c>
      <c r="H107" s="21" t="s">
        <v>592</v>
      </c>
      <c r="I107" s="21" t="s">
        <v>593</v>
      </c>
      <c r="J107" s="76" t="s">
        <v>594</v>
      </c>
      <c r="K107" s="62" t="s">
        <v>610</v>
      </c>
      <c r="L107" s="77" t="s">
        <v>611</v>
      </c>
      <c r="M107" s="21" t="s">
        <v>612</v>
      </c>
      <c r="N107" s="452" t="s">
        <v>3630</v>
      </c>
      <c r="O107" s="63" t="s">
        <v>3629</v>
      </c>
      <c r="P107" s="21" t="s">
        <v>597</v>
      </c>
      <c r="Q107" s="78" t="s">
        <v>598</v>
      </c>
      <c r="R107" s="82"/>
      <c r="S107" s="16"/>
      <c r="T107" s="16"/>
      <c r="U107" s="16"/>
      <c r="V107" s="16"/>
      <c r="W107" s="16"/>
      <c r="X107" s="16"/>
      <c r="Y107" s="16"/>
      <c r="Z107" s="16"/>
    </row>
    <row r="108" spans="1:34" ht="14.25">
      <c r="A108" s="382"/>
      <c r="B108" s="404"/>
      <c r="C108" s="409"/>
      <c r="D108" s="439"/>
      <c r="E108" s="410"/>
      <c r="F108" s="475"/>
      <c r="G108" s="418"/>
      <c r="H108" s="410"/>
      <c r="I108" s="406"/>
      <c r="J108" s="486"/>
      <c r="K108" s="486"/>
      <c r="L108" s="487"/>
      <c r="M108" s="485"/>
      <c r="N108" s="487"/>
      <c r="O108" s="474"/>
      <c r="P108" s="411"/>
      <c r="Q108" s="459"/>
      <c r="R108" s="483"/>
      <c r="S108" s="473"/>
      <c r="T108" s="16"/>
      <c r="U108" s="482"/>
      <c r="V108" s="482"/>
      <c r="W108" s="482"/>
      <c r="X108" s="482"/>
      <c r="Y108" s="482"/>
      <c r="Z108" s="482"/>
      <c r="AA108" s="400"/>
      <c r="AB108" s="400"/>
      <c r="AC108" s="400"/>
    </row>
    <row r="109" spans="1:34" ht="14.25">
      <c r="A109" s="382"/>
      <c r="B109" s="404"/>
      <c r="C109" s="409"/>
      <c r="D109" s="439"/>
      <c r="E109" s="410"/>
      <c r="F109" s="475"/>
      <c r="G109" s="418"/>
      <c r="H109" s="410"/>
      <c r="I109" s="406"/>
      <c r="J109" s="486"/>
      <c r="K109" s="486"/>
      <c r="L109" s="487"/>
      <c r="M109" s="485"/>
      <c r="N109" s="487"/>
      <c r="O109" s="474"/>
      <c r="P109" s="411"/>
      <c r="Q109" s="459"/>
      <c r="R109" s="483"/>
      <c r="S109" s="473"/>
      <c r="T109" s="16"/>
      <c r="U109" s="482"/>
      <c r="V109" s="482"/>
      <c r="W109" s="482"/>
      <c r="X109" s="482"/>
      <c r="Y109" s="482"/>
      <c r="Z109" s="482"/>
      <c r="AA109" s="400"/>
      <c r="AB109" s="400"/>
      <c r="AC109" s="400"/>
    </row>
    <row r="110" spans="1:34" s="400" customFormat="1" ht="14.25">
      <c r="A110" s="382"/>
      <c r="B110" s="404"/>
      <c r="C110" s="409"/>
      <c r="D110" s="439"/>
      <c r="E110" s="410"/>
      <c r="F110" s="475"/>
      <c r="G110" s="418"/>
      <c r="H110" s="410"/>
      <c r="I110" s="406"/>
      <c r="J110" s="486"/>
      <c r="K110" s="486"/>
      <c r="L110" s="487"/>
      <c r="M110" s="485"/>
      <c r="N110" s="487"/>
      <c r="O110" s="474"/>
      <c r="P110" s="411"/>
      <c r="Q110" s="459"/>
      <c r="R110" s="480"/>
      <c r="S110" s="482"/>
      <c r="T110" s="482"/>
      <c r="U110" s="482"/>
      <c r="V110" s="482"/>
      <c r="W110" s="482"/>
      <c r="X110" s="482"/>
      <c r="Y110" s="482"/>
      <c r="Z110" s="482"/>
    </row>
    <row r="111" spans="1:34" s="400" customFormat="1" ht="14.25">
      <c r="A111" s="382"/>
      <c r="B111" s="404"/>
      <c r="C111" s="409"/>
      <c r="D111" s="439"/>
      <c r="E111" s="410"/>
      <c r="F111" s="486"/>
      <c r="G111" s="443"/>
      <c r="H111" s="410"/>
      <c r="I111" s="406"/>
      <c r="J111" s="486"/>
      <c r="K111" s="486"/>
      <c r="L111" s="487"/>
      <c r="M111" s="485"/>
      <c r="N111" s="487"/>
      <c r="O111" s="474"/>
      <c r="P111" s="411"/>
      <c r="Q111" s="459"/>
      <c r="R111" s="480"/>
      <c r="S111" s="482"/>
      <c r="T111" s="482"/>
      <c r="U111" s="482"/>
      <c r="V111" s="482"/>
      <c r="W111" s="482"/>
      <c r="X111" s="482"/>
      <c r="Y111" s="482"/>
      <c r="Z111" s="482"/>
    </row>
    <row r="112" spans="1:34" s="400" customFormat="1" ht="14.25">
      <c r="A112" s="382"/>
      <c r="B112" s="404"/>
      <c r="C112" s="409"/>
      <c r="D112" s="439"/>
      <c r="E112" s="410"/>
      <c r="F112" s="486"/>
      <c r="G112" s="443"/>
      <c r="H112" s="410"/>
      <c r="I112" s="406"/>
      <c r="J112" s="486"/>
      <c r="K112" s="486"/>
      <c r="L112" s="487"/>
      <c r="M112" s="485"/>
      <c r="N112" s="487"/>
      <c r="O112" s="474"/>
      <c r="P112" s="411"/>
      <c r="Q112" s="459"/>
      <c r="R112" s="480"/>
      <c r="S112" s="482"/>
      <c r="T112" s="482"/>
      <c r="U112" s="482"/>
      <c r="V112" s="482"/>
      <c r="W112" s="482"/>
      <c r="X112" s="482"/>
      <c r="Y112" s="482"/>
      <c r="Z112" s="482"/>
    </row>
    <row r="113" spans="1:26" s="400" customFormat="1" ht="14.25">
      <c r="A113" s="382"/>
      <c r="B113" s="404"/>
      <c r="C113" s="409"/>
      <c r="D113" s="439"/>
      <c r="E113" s="410"/>
      <c r="F113" s="475"/>
      <c r="G113" s="418"/>
      <c r="H113" s="410"/>
      <c r="I113" s="406"/>
      <c r="J113" s="486"/>
      <c r="K113" s="477"/>
      <c r="L113" s="487"/>
      <c r="M113" s="485"/>
      <c r="N113" s="487"/>
      <c r="O113" s="474"/>
      <c r="P113" s="479"/>
      <c r="Q113" s="459"/>
      <c r="R113" s="480"/>
      <c r="S113" s="482"/>
      <c r="T113" s="482"/>
      <c r="U113" s="482"/>
      <c r="V113" s="482"/>
      <c r="W113" s="482"/>
      <c r="X113" s="482"/>
      <c r="Y113" s="482"/>
      <c r="Z113" s="482"/>
    </row>
    <row r="114" spans="1:26" s="400" customFormat="1" ht="14.25">
      <c r="A114" s="382"/>
      <c r="B114" s="404"/>
      <c r="C114" s="409"/>
      <c r="D114" s="439"/>
      <c r="E114" s="410"/>
      <c r="F114" s="475"/>
      <c r="G114" s="418"/>
      <c r="H114" s="410"/>
      <c r="I114" s="406"/>
      <c r="J114" s="477"/>
      <c r="K114" s="477"/>
      <c r="L114" s="477"/>
      <c r="M114" s="477"/>
      <c r="N114" s="478"/>
      <c r="O114" s="489"/>
      <c r="P114" s="479"/>
      <c r="Q114" s="459"/>
      <c r="R114" s="480"/>
      <c r="S114" s="482"/>
      <c r="T114" s="482"/>
      <c r="U114" s="482"/>
      <c r="V114" s="482"/>
      <c r="W114" s="482"/>
      <c r="X114" s="482"/>
      <c r="Y114" s="482"/>
      <c r="Z114" s="482"/>
    </row>
    <row r="115" spans="1:26" s="400" customFormat="1" ht="14.25">
      <c r="A115" s="382"/>
      <c r="B115" s="404"/>
      <c r="C115" s="409"/>
      <c r="D115" s="439"/>
      <c r="E115" s="410"/>
      <c r="F115" s="486"/>
      <c r="G115" s="443"/>
      <c r="H115" s="410"/>
      <c r="I115" s="406"/>
      <c r="J115" s="486"/>
      <c r="K115" s="486"/>
      <c r="L115" s="487"/>
      <c r="M115" s="485"/>
      <c r="N115" s="487"/>
      <c r="O115" s="474"/>
      <c r="P115" s="411"/>
      <c r="Q115" s="459"/>
      <c r="R115" s="483"/>
      <c r="S115" s="473"/>
      <c r="T115" s="482"/>
      <c r="U115" s="482"/>
      <c r="V115" s="482"/>
      <c r="W115" s="482"/>
      <c r="X115" s="482"/>
      <c r="Y115" s="482"/>
      <c r="Z115" s="482"/>
    </row>
    <row r="116" spans="1:26" s="400" customFormat="1" ht="14.25">
      <c r="A116" s="382"/>
      <c r="B116" s="404"/>
      <c r="C116" s="409"/>
      <c r="D116" s="439"/>
      <c r="E116" s="410"/>
      <c r="F116" s="475"/>
      <c r="G116" s="418"/>
      <c r="H116" s="410"/>
      <c r="I116" s="406"/>
      <c r="J116" s="376"/>
      <c r="K116" s="376"/>
      <c r="L116" s="376"/>
      <c r="M116" s="376"/>
      <c r="N116" s="476"/>
      <c r="O116" s="474"/>
      <c r="P116" s="412"/>
      <c r="Q116" s="459"/>
      <c r="R116" s="483"/>
      <c r="S116" s="473"/>
      <c r="T116" s="482"/>
      <c r="U116" s="482"/>
      <c r="V116" s="482"/>
      <c r="W116" s="482"/>
      <c r="X116" s="482"/>
      <c r="Y116" s="482"/>
      <c r="Z116" s="482"/>
    </row>
    <row r="117" spans="1:26">
      <c r="A117" s="29"/>
      <c r="B117" s="23"/>
      <c r="C117" s="23"/>
      <c r="D117" s="23"/>
      <c r="E117" s="32"/>
      <c r="F117" s="30"/>
      <c r="G117" s="12"/>
      <c r="H117" s="12"/>
      <c r="I117" s="12"/>
      <c r="J117" s="53"/>
      <c r="K117" s="12"/>
      <c r="L117" s="12"/>
      <c r="M117" s="12"/>
      <c r="N117" s="11"/>
      <c r="O117" s="53"/>
      <c r="P117" s="7"/>
      <c r="Q117" s="11"/>
      <c r="R117" s="141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9"/>
      <c r="B118" s="23"/>
      <c r="C118" s="23"/>
      <c r="D118" s="23"/>
      <c r="E118" s="32"/>
      <c r="F118" s="30"/>
      <c r="G118" s="41"/>
      <c r="H118" s="42"/>
      <c r="I118" s="82"/>
      <c r="J118" s="17"/>
      <c r="K118" s="83"/>
      <c r="L118" s="84"/>
      <c r="M118" s="85"/>
      <c r="N118" s="86"/>
      <c r="O118" s="87"/>
      <c r="P118" s="11"/>
      <c r="Q118" s="16"/>
      <c r="R118" s="141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37"/>
      <c r="B119" s="45"/>
      <c r="C119" s="102"/>
      <c r="D119" s="6"/>
      <c r="E119" s="38"/>
      <c r="F119" s="82"/>
      <c r="G119" s="41"/>
      <c r="H119" s="42"/>
      <c r="I119" s="82"/>
      <c r="J119" s="17"/>
      <c r="K119" s="83"/>
      <c r="L119" s="84"/>
      <c r="M119" s="85"/>
      <c r="N119" s="86"/>
      <c r="O119" s="87"/>
      <c r="P119" s="11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 ht="15">
      <c r="A120" s="5"/>
      <c r="B120" s="103" t="s">
        <v>619</v>
      </c>
      <c r="C120" s="103"/>
      <c r="D120" s="103"/>
      <c r="E120" s="103"/>
      <c r="F120" s="17"/>
      <c r="G120" s="17"/>
      <c r="H120" s="104"/>
      <c r="I120" s="17"/>
      <c r="J120" s="74"/>
      <c r="K120" s="75"/>
      <c r="L120" s="17"/>
      <c r="M120" s="17"/>
      <c r="N120" s="16"/>
      <c r="O120" s="98"/>
      <c r="P120" s="11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 ht="38.25">
      <c r="A121" s="20" t="s">
        <v>16</v>
      </c>
      <c r="B121" s="21" t="s">
        <v>575</v>
      </c>
      <c r="C121" s="21"/>
      <c r="D121" s="22" t="s">
        <v>588</v>
      </c>
      <c r="E121" s="21" t="s">
        <v>589</v>
      </c>
      <c r="F121" s="21" t="s">
        <v>590</v>
      </c>
      <c r="G121" s="21" t="s">
        <v>620</v>
      </c>
      <c r="H121" s="21" t="s">
        <v>621</v>
      </c>
      <c r="I121" s="21" t="s">
        <v>593</v>
      </c>
      <c r="J121" s="61" t="s">
        <v>594</v>
      </c>
      <c r="K121" s="21" t="s">
        <v>595</v>
      </c>
      <c r="L121" s="21" t="s">
        <v>596</v>
      </c>
      <c r="M121" s="21" t="s">
        <v>597</v>
      </c>
      <c r="N121" s="22" t="s">
        <v>598</v>
      </c>
      <c r="O121" s="98"/>
      <c r="P121" s="11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2">
        <v>1</v>
      </c>
      <c r="B122" s="105">
        <v>41579</v>
      </c>
      <c r="C122" s="105"/>
      <c r="D122" s="106" t="s">
        <v>622</v>
      </c>
      <c r="E122" s="107" t="s">
        <v>623</v>
      </c>
      <c r="F122" s="108">
        <v>82</v>
      </c>
      <c r="G122" s="107" t="s">
        <v>624</v>
      </c>
      <c r="H122" s="107">
        <v>100</v>
      </c>
      <c r="I122" s="125">
        <v>100</v>
      </c>
      <c r="J122" s="126" t="s">
        <v>625</v>
      </c>
      <c r="K122" s="127">
        <f t="shared" ref="K122:K153" si="77">H122-F122</f>
        <v>18</v>
      </c>
      <c r="L122" s="128">
        <f t="shared" ref="L122:L153" si="78">K122/F122</f>
        <v>0.21951219512195122</v>
      </c>
      <c r="M122" s="129" t="s">
        <v>599</v>
      </c>
      <c r="N122" s="130">
        <v>42657</v>
      </c>
      <c r="O122" s="53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2">
        <v>2</v>
      </c>
      <c r="B123" s="105">
        <v>41794</v>
      </c>
      <c r="C123" s="105"/>
      <c r="D123" s="106" t="s">
        <v>626</v>
      </c>
      <c r="E123" s="107" t="s">
        <v>600</v>
      </c>
      <c r="F123" s="108">
        <v>257</v>
      </c>
      <c r="G123" s="107" t="s">
        <v>624</v>
      </c>
      <c r="H123" s="107">
        <v>300</v>
      </c>
      <c r="I123" s="125">
        <v>300</v>
      </c>
      <c r="J123" s="126" t="s">
        <v>625</v>
      </c>
      <c r="K123" s="127">
        <f t="shared" si="77"/>
        <v>43</v>
      </c>
      <c r="L123" s="128">
        <f t="shared" si="78"/>
        <v>0.16731517509727625</v>
      </c>
      <c r="M123" s="129" t="s">
        <v>599</v>
      </c>
      <c r="N123" s="130">
        <v>41822</v>
      </c>
      <c r="O123" s="53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2">
        <v>3</v>
      </c>
      <c r="B124" s="105">
        <v>41828</v>
      </c>
      <c r="C124" s="105"/>
      <c r="D124" s="106" t="s">
        <v>627</v>
      </c>
      <c r="E124" s="107" t="s">
        <v>600</v>
      </c>
      <c r="F124" s="108">
        <v>393</v>
      </c>
      <c r="G124" s="107" t="s">
        <v>624</v>
      </c>
      <c r="H124" s="107">
        <v>468</v>
      </c>
      <c r="I124" s="125">
        <v>468</v>
      </c>
      <c r="J124" s="126" t="s">
        <v>625</v>
      </c>
      <c r="K124" s="127">
        <f t="shared" si="77"/>
        <v>75</v>
      </c>
      <c r="L124" s="128">
        <f t="shared" si="78"/>
        <v>0.19083969465648856</v>
      </c>
      <c r="M124" s="129" t="s">
        <v>599</v>
      </c>
      <c r="N124" s="130">
        <v>41863</v>
      </c>
      <c r="O124" s="53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2">
        <v>4</v>
      </c>
      <c r="B125" s="105">
        <v>41857</v>
      </c>
      <c r="C125" s="105"/>
      <c r="D125" s="106" t="s">
        <v>628</v>
      </c>
      <c r="E125" s="107" t="s">
        <v>600</v>
      </c>
      <c r="F125" s="108">
        <v>205</v>
      </c>
      <c r="G125" s="107" t="s">
        <v>624</v>
      </c>
      <c r="H125" s="107">
        <v>275</v>
      </c>
      <c r="I125" s="125">
        <v>250</v>
      </c>
      <c r="J125" s="126" t="s">
        <v>625</v>
      </c>
      <c r="K125" s="127">
        <f t="shared" si="77"/>
        <v>70</v>
      </c>
      <c r="L125" s="128">
        <f t="shared" si="78"/>
        <v>0.34146341463414637</v>
      </c>
      <c r="M125" s="129" t="s">
        <v>599</v>
      </c>
      <c r="N125" s="130">
        <v>41962</v>
      </c>
      <c r="O125" s="53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2">
        <v>5</v>
      </c>
      <c r="B126" s="105">
        <v>41886</v>
      </c>
      <c r="C126" s="105"/>
      <c r="D126" s="106" t="s">
        <v>629</v>
      </c>
      <c r="E126" s="107" t="s">
        <v>600</v>
      </c>
      <c r="F126" s="108">
        <v>162</v>
      </c>
      <c r="G126" s="107" t="s">
        <v>624</v>
      </c>
      <c r="H126" s="107">
        <v>190</v>
      </c>
      <c r="I126" s="125">
        <v>190</v>
      </c>
      <c r="J126" s="126" t="s">
        <v>625</v>
      </c>
      <c r="K126" s="127">
        <f t="shared" si="77"/>
        <v>28</v>
      </c>
      <c r="L126" s="128">
        <f t="shared" si="78"/>
        <v>0.1728395061728395</v>
      </c>
      <c r="M126" s="129" t="s">
        <v>599</v>
      </c>
      <c r="N126" s="130">
        <v>42006</v>
      </c>
      <c r="O126" s="53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2">
        <v>6</v>
      </c>
      <c r="B127" s="105">
        <v>41886</v>
      </c>
      <c r="C127" s="105"/>
      <c r="D127" s="106" t="s">
        <v>630</v>
      </c>
      <c r="E127" s="107" t="s">
        <v>600</v>
      </c>
      <c r="F127" s="108">
        <v>75</v>
      </c>
      <c r="G127" s="107" t="s">
        <v>624</v>
      </c>
      <c r="H127" s="107">
        <v>91.5</v>
      </c>
      <c r="I127" s="125" t="s">
        <v>631</v>
      </c>
      <c r="J127" s="126" t="s">
        <v>632</v>
      </c>
      <c r="K127" s="127">
        <f t="shared" si="77"/>
        <v>16.5</v>
      </c>
      <c r="L127" s="128">
        <f t="shared" si="78"/>
        <v>0.22</v>
      </c>
      <c r="M127" s="129" t="s">
        <v>599</v>
      </c>
      <c r="N127" s="130">
        <v>41954</v>
      </c>
      <c r="O127" s="53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2">
        <v>7</v>
      </c>
      <c r="B128" s="105">
        <v>41913</v>
      </c>
      <c r="C128" s="105"/>
      <c r="D128" s="106" t="s">
        <v>633</v>
      </c>
      <c r="E128" s="107" t="s">
        <v>600</v>
      </c>
      <c r="F128" s="108">
        <v>850</v>
      </c>
      <c r="G128" s="107" t="s">
        <v>624</v>
      </c>
      <c r="H128" s="107">
        <v>982.5</v>
      </c>
      <c r="I128" s="125">
        <v>1050</v>
      </c>
      <c r="J128" s="126" t="s">
        <v>634</v>
      </c>
      <c r="K128" s="127">
        <f t="shared" si="77"/>
        <v>132.5</v>
      </c>
      <c r="L128" s="128">
        <f t="shared" si="78"/>
        <v>0.15588235294117647</v>
      </c>
      <c r="M128" s="129" t="s">
        <v>599</v>
      </c>
      <c r="N128" s="130">
        <v>42039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2">
        <v>8</v>
      </c>
      <c r="B129" s="105">
        <v>41913</v>
      </c>
      <c r="C129" s="105"/>
      <c r="D129" s="106" t="s">
        <v>635</v>
      </c>
      <c r="E129" s="107" t="s">
        <v>600</v>
      </c>
      <c r="F129" s="108">
        <v>475</v>
      </c>
      <c r="G129" s="107" t="s">
        <v>624</v>
      </c>
      <c r="H129" s="107">
        <v>515</v>
      </c>
      <c r="I129" s="125">
        <v>600</v>
      </c>
      <c r="J129" s="126" t="s">
        <v>636</v>
      </c>
      <c r="K129" s="127">
        <f t="shared" si="77"/>
        <v>40</v>
      </c>
      <c r="L129" s="128">
        <f t="shared" si="78"/>
        <v>8.4210526315789472E-2</v>
      </c>
      <c r="M129" s="129" t="s">
        <v>599</v>
      </c>
      <c r="N129" s="130">
        <v>41939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2">
        <v>9</v>
      </c>
      <c r="B130" s="105">
        <v>41913</v>
      </c>
      <c r="C130" s="105"/>
      <c r="D130" s="106" t="s">
        <v>637</v>
      </c>
      <c r="E130" s="107" t="s">
        <v>600</v>
      </c>
      <c r="F130" s="108">
        <v>86</v>
      </c>
      <c r="G130" s="107" t="s">
        <v>624</v>
      </c>
      <c r="H130" s="107">
        <v>99</v>
      </c>
      <c r="I130" s="125">
        <v>140</v>
      </c>
      <c r="J130" s="126" t="s">
        <v>638</v>
      </c>
      <c r="K130" s="127">
        <f t="shared" si="77"/>
        <v>13</v>
      </c>
      <c r="L130" s="128">
        <f t="shared" si="78"/>
        <v>0.15116279069767441</v>
      </c>
      <c r="M130" s="129" t="s">
        <v>599</v>
      </c>
      <c r="N130" s="130">
        <v>41939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2">
        <v>10</v>
      </c>
      <c r="B131" s="105">
        <v>41926</v>
      </c>
      <c r="C131" s="105"/>
      <c r="D131" s="106" t="s">
        <v>639</v>
      </c>
      <c r="E131" s="107" t="s">
        <v>600</v>
      </c>
      <c r="F131" s="108">
        <v>496.6</v>
      </c>
      <c r="G131" s="107" t="s">
        <v>624</v>
      </c>
      <c r="H131" s="107">
        <v>621</v>
      </c>
      <c r="I131" s="125">
        <v>580</v>
      </c>
      <c r="J131" s="126" t="s">
        <v>625</v>
      </c>
      <c r="K131" s="127">
        <f t="shared" si="77"/>
        <v>124.39999999999998</v>
      </c>
      <c r="L131" s="128">
        <f t="shared" si="78"/>
        <v>0.25050342327829234</v>
      </c>
      <c r="M131" s="129" t="s">
        <v>599</v>
      </c>
      <c r="N131" s="130">
        <v>42605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2">
        <v>11</v>
      </c>
      <c r="B132" s="105">
        <v>41926</v>
      </c>
      <c r="C132" s="105"/>
      <c r="D132" s="106" t="s">
        <v>640</v>
      </c>
      <c r="E132" s="107" t="s">
        <v>600</v>
      </c>
      <c r="F132" s="108">
        <v>2481.9</v>
      </c>
      <c r="G132" s="107" t="s">
        <v>624</v>
      </c>
      <c r="H132" s="107">
        <v>2840</v>
      </c>
      <c r="I132" s="125">
        <v>2870</v>
      </c>
      <c r="J132" s="126" t="s">
        <v>641</v>
      </c>
      <c r="K132" s="127">
        <f t="shared" si="77"/>
        <v>358.09999999999991</v>
      </c>
      <c r="L132" s="128">
        <f t="shared" si="78"/>
        <v>0.14428462065353154</v>
      </c>
      <c r="M132" s="129" t="s">
        <v>599</v>
      </c>
      <c r="N132" s="130">
        <v>42017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2">
        <v>12</v>
      </c>
      <c r="B133" s="105">
        <v>41928</v>
      </c>
      <c r="C133" s="105"/>
      <c r="D133" s="106" t="s">
        <v>642</v>
      </c>
      <c r="E133" s="107" t="s">
        <v>600</v>
      </c>
      <c r="F133" s="108">
        <v>84.5</v>
      </c>
      <c r="G133" s="107" t="s">
        <v>624</v>
      </c>
      <c r="H133" s="107">
        <v>93</v>
      </c>
      <c r="I133" s="125">
        <v>110</v>
      </c>
      <c r="J133" s="126" t="s">
        <v>643</v>
      </c>
      <c r="K133" s="127">
        <f t="shared" si="77"/>
        <v>8.5</v>
      </c>
      <c r="L133" s="128">
        <f t="shared" si="78"/>
        <v>0.10059171597633136</v>
      </c>
      <c r="M133" s="129" t="s">
        <v>599</v>
      </c>
      <c r="N133" s="130">
        <v>41939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2">
        <v>13</v>
      </c>
      <c r="B134" s="105">
        <v>41928</v>
      </c>
      <c r="C134" s="105"/>
      <c r="D134" s="106" t="s">
        <v>644</v>
      </c>
      <c r="E134" s="107" t="s">
        <v>600</v>
      </c>
      <c r="F134" s="108">
        <v>401</v>
      </c>
      <c r="G134" s="107" t="s">
        <v>624</v>
      </c>
      <c r="H134" s="107">
        <v>428</v>
      </c>
      <c r="I134" s="125">
        <v>450</v>
      </c>
      <c r="J134" s="126" t="s">
        <v>645</v>
      </c>
      <c r="K134" s="127">
        <f t="shared" si="77"/>
        <v>27</v>
      </c>
      <c r="L134" s="128">
        <f t="shared" si="78"/>
        <v>6.7331670822942641E-2</v>
      </c>
      <c r="M134" s="129" t="s">
        <v>599</v>
      </c>
      <c r="N134" s="130">
        <v>42020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2">
        <v>14</v>
      </c>
      <c r="B135" s="105">
        <v>41928</v>
      </c>
      <c r="C135" s="105"/>
      <c r="D135" s="106" t="s">
        <v>646</v>
      </c>
      <c r="E135" s="107" t="s">
        <v>600</v>
      </c>
      <c r="F135" s="108">
        <v>101</v>
      </c>
      <c r="G135" s="107" t="s">
        <v>624</v>
      </c>
      <c r="H135" s="107">
        <v>112</v>
      </c>
      <c r="I135" s="125">
        <v>120</v>
      </c>
      <c r="J135" s="126" t="s">
        <v>647</v>
      </c>
      <c r="K135" s="127">
        <f t="shared" si="77"/>
        <v>11</v>
      </c>
      <c r="L135" s="128">
        <f t="shared" si="78"/>
        <v>0.10891089108910891</v>
      </c>
      <c r="M135" s="129" t="s">
        <v>599</v>
      </c>
      <c r="N135" s="130">
        <v>41939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2">
        <v>15</v>
      </c>
      <c r="B136" s="105">
        <v>41954</v>
      </c>
      <c r="C136" s="105"/>
      <c r="D136" s="106" t="s">
        <v>648</v>
      </c>
      <c r="E136" s="107" t="s">
        <v>600</v>
      </c>
      <c r="F136" s="108">
        <v>59</v>
      </c>
      <c r="G136" s="107" t="s">
        <v>624</v>
      </c>
      <c r="H136" s="107">
        <v>76</v>
      </c>
      <c r="I136" s="125">
        <v>76</v>
      </c>
      <c r="J136" s="126" t="s">
        <v>625</v>
      </c>
      <c r="K136" s="127">
        <f t="shared" si="77"/>
        <v>17</v>
      </c>
      <c r="L136" s="128">
        <f t="shared" si="78"/>
        <v>0.28813559322033899</v>
      </c>
      <c r="M136" s="129" t="s">
        <v>599</v>
      </c>
      <c r="N136" s="130">
        <v>43032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2">
        <v>16</v>
      </c>
      <c r="B137" s="105">
        <v>41954</v>
      </c>
      <c r="C137" s="105"/>
      <c r="D137" s="106" t="s">
        <v>637</v>
      </c>
      <c r="E137" s="107" t="s">
        <v>600</v>
      </c>
      <c r="F137" s="108">
        <v>99</v>
      </c>
      <c r="G137" s="107" t="s">
        <v>624</v>
      </c>
      <c r="H137" s="107">
        <v>120</v>
      </c>
      <c r="I137" s="125">
        <v>120</v>
      </c>
      <c r="J137" s="126" t="s">
        <v>649</v>
      </c>
      <c r="K137" s="127">
        <f t="shared" si="77"/>
        <v>21</v>
      </c>
      <c r="L137" s="128">
        <f t="shared" si="78"/>
        <v>0.21212121212121213</v>
      </c>
      <c r="M137" s="129" t="s">
        <v>599</v>
      </c>
      <c r="N137" s="130">
        <v>41960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2">
        <v>17</v>
      </c>
      <c r="B138" s="105">
        <v>41956</v>
      </c>
      <c r="C138" s="105"/>
      <c r="D138" s="106" t="s">
        <v>650</v>
      </c>
      <c r="E138" s="107" t="s">
        <v>600</v>
      </c>
      <c r="F138" s="108">
        <v>22</v>
      </c>
      <c r="G138" s="107" t="s">
        <v>624</v>
      </c>
      <c r="H138" s="107">
        <v>33.549999999999997</v>
      </c>
      <c r="I138" s="125">
        <v>32</v>
      </c>
      <c r="J138" s="126" t="s">
        <v>651</v>
      </c>
      <c r="K138" s="127">
        <f t="shared" si="77"/>
        <v>11.549999999999997</v>
      </c>
      <c r="L138" s="128">
        <f t="shared" si="78"/>
        <v>0.52499999999999991</v>
      </c>
      <c r="M138" s="129" t="s">
        <v>599</v>
      </c>
      <c r="N138" s="130">
        <v>42188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2">
        <v>18</v>
      </c>
      <c r="B139" s="105">
        <v>41976</v>
      </c>
      <c r="C139" s="105"/>
      <c r="D139" s="106" t="s">
        <v>652</v>
      </c>
      <c r="E139" s="107" t="s">
        <v>600</v>
      </c>
      <c r="F139" s="108">
        <v>440</v>
      </c>
      <c r="G139" s="107" t="s">
        <v>624</v>
      </c>
      <c r="H139" s="107">
        <v>520</v>
      </c>
      <c r="I139" s="125">
        <v>520</v>
      </c>
      <c r="J139" s="126" t="s">
        <v>653</v>
      </c>
      <c r="K139" s="127">
        <f t="shared" si="77"/>
        <v>80</v>
      </c>
      <c r="L139" s="128">
        <f t="shared" si="78"/>
        <v>0.18181818181818182</v>
      </c>
      <c r="M139" s="129" t="s">
        <v>599</v>
      </c>
      <c r="N139" s="130">
        <v>42208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2">
        <v>19</v>
      </c>
      <c r="B140" s="105">
        <v>41976</v>
      </c>
      <c r="C140" s="105"/>
      <c r="D140" s="106" t="s">
        <v>654</v>
      </c>
      <c r="E140" s="107" t="s">
        <v>600</v>
      </c>
      <c r="F140" s="108">
        <v>360</v>
      </c>
      <c r="G140" s="107" t="s">
        <v>624</v>
      </c>
      <c r="H140" s="107">
        <v>427</v>
      </c>
      <c r="I140" s="125">
        <v>425</v>
      </c>
      <c r="J140" s="126" t="s">
        <v>655</v>
      </c>
      <c r="K140" s="127">
        <f t="shared" si="77"/>
        <v>67</v>
      </c>
      <c r="L140" s="128">
        <f t="shared" si="78"/>
        <v>0.18611111111111112</v>
      </c>
      <c r="M140" s="129" t="s">
        <v>599</v>
      </c>
      <c r="N140" s="130">
        <v>42058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2">
        <v>20</v>
      </c>
      <c r="B141" s="105">
        <v>42012</v>
      </c>
      <c r="C141" s="105"/>
      <c r="D141" s="106" t="s">
        <v>656</v>
      </c>
      <c r="E141" s="107" t="s">
        <v>600</v>
      </c>
      <c r="F141" s="108">
        <v>360</v>
      </c>
      <c r="G141" s="107" t="s">
        <v>624</v>
      </c>
      <c r="H141" s="107">
        <v>455</v>
      </c>
      <c r="I141" s="125">
        <v>420</v>
      </c>
      <c r="J141" s="126" t="s">
        <v>657</v>
      </c>
      <c r="K141" s="127">
        <f t="shared" si="77"/>
        <v>95</v>
      </c>
      <c r="L141" s="128">
        <f t="shared" si="78"/>
        <v>0.2638888888888889</v>
      </c>
      <c r="M141" s="129" t="s">
        <v>599</v>
      </c>
      <c r="N141" s="130">
        <v>42024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2">
        <v>21</v>
      </c>
      <c r="B142" s="105">
        <v>42012</v>
      </c>
      <c r="C142" s="105"/>
      <c r="D142" s="106" t="s">
        <v>658</v>
      </c>
      <c r="E142" s="107" t="s">
        <v>600</v>
      </c>
      <c r="F142" s="108">
        <v>130</v>
      </c>
      <c r="G142" s="107"/>
      <c r="H142" s="107">
        <v>175.5</v>
      </c>
      <c r="I142" s="125">
        <v>165</v>
      </c>
      <c r="J142" s="126" t="s">
        <v>659</v>
      </c>
      <c r="K142" s="127">
        <f t="shared" si="77"/>
        <v>45.5</v>
      </c>
      <c r="L142" s="128">
        <f t="shared" si="78"/>
        <v>0.35</v>
      </c>
      <c r="M142" s="129" t="s">
        <v>599</v>
      </c>
      <c r="N142" s="130">
        <v>43088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2">
        <v>22</v>
      </c>
      <c r="B143" s="105">
        <v>42040</v>
      </c>
      <c r="C143" s="105"/>
      <c r="D143" s="106" t="s">
        <v>390</v>
      </c>
      <c r="E143" s="107" t="s">
        <v>623</v>
      </c>
      <c r="F143" s="108">
        <v>98</v>
      </c>
      <c r="G143" s="107"/>
      <c r="H143" s="107">
        <v>120</v>
      </c>
      <c r="I143" s="125">
        <v>120</v>
      </c>
      <c r="J143" s="126" t="s">
        <v>625</v>
      </c>
      <c r="K143" s="127">
        <f t="shared" si="77"/>
        <v>22</v>
      </c>
      <c r="L143" s="128">
        <f t="shared" si="78"/>
        <v>0.22448979591836735</v>
      </c>
      <c r="M143" s="129" t="s">
        <v>599</v>
      </c>
      <c r="N143" s="130">
        <v>42753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2">
        <v>23</v>
      </c>
      <c r="B144" s="105">
        <v>42040</v>
      </c>
      <c r="C144" s="105"/>
      <c r="D144" s="106" t="s">
        <v>660</v>
      </c>
      <c r="E144" s="107" t="s">
        <v>623</v>
      </c>
      <c r="F144" s="108">
        <v>196</v>
      </c>
      <c r="G144" s="107"/>
      <c r="H144" s="107">
        <v>262</v>
      </c>
      <c r="I144" s="125">
        <v>255</v>
      </c>
      <c r="J144" s="126" t="s">
        <v>625</v>
      </c>
      <c r="K144" s="127">
        <f t="shared" si="77"/>
        <v>66</v>
      </c>
      <c r="L144" s="128">
        <f t="shared" si="78"/>
        <v>0.33673469387755101</v>
      </c>
      <c r="M144" s="129" t="s">
        <v>599</v>
      </c>
      <c r="N144" s="130">
        <v>42599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24</v>
      </c>
      <c r="B145" s="109">
        <v>42067</v>
      </c>
      <c r="C145" s="109"/>
      <c r="D145" s="110" t="s">
        <v>389</v>
      </c>
      <c r="E145" s="111" t="s">
        <v>623</v>
      </c>
      <c r="F145" s="112">
        <v>235</v>
      </c>
      <c r="G145" s="112"/>
      <c r="H145" s="113">
        <v>77</v>
      </c>
      <c r="I145" s="131" t="s">
        <v>661</v>
      </c>
      <c r="J145" s="132" t="s">
        <v>662</v>
      </c>
      <c r="K145" s="133">
        <f t="shared" si="77"/>
        <v>-158</v>
      </c>
      <c r="L145" s="134">
        <f t="shared" si="78"/>
        <v>-0.67234042553191486</v>
      </c>
      <c r="M145" s="135" t="s">
        <v>663</v>
      </c>
      <c r="N145" s="136">
        <v>43522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2">
        <v>25</v>
      </c>
      <c r="B146" s="105">
        <v>42067</v>
      </c>
      <c r="C146" s="105"/>
      <c r="D146" s="106" t="s">
        <v>481</v>
      </c>
      <c r="E146" s="107" t="s">
        <v>623</v>
      </c>
      <c r="F146" s="108">
        <v>185</v>
      </c>
      <c r="G146" s="107"/>
      <c r="H146" s="107">
        <v>224</v>
      </c>
      <c r="I146" s="125" t="s">
        <v>664</v>
      </c>
      <c r="J146" s="126" t="s">
        <v>625</v>
      </c>
      <c r="K146" s="127">
        <f t="shared" si="77"/>
        <v>39</v>
      </c>
      <c r="L146" s="128">
        <f t="shared" si="78"/>
        <v>0.21081081081081082</v>
      </c>
      <c r="M146" s="129" t="s">
        <v>599</v>
      </c>
      <c r="N146" s="130">
        <v>42647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363">
        <v>26</v>
      </c>
      <c r="B147" s="114">
        <v>42090</v>
      </c>
      <c r="C147" s="114"/>
      <c r="D147" s="115" t="s">
        <v>665</v>
      </c>
      <c r="E147" s="116" t="s">
        <v>623</v>
      </c>
      <c r="F147" s="117">
        <v>49.5</v>
      </c>
      <c r="G147" s="118"/>
      <c r="H147" s="118">
        <v>15.85</v>
      </c>
      <c r="I147" s="118">
        <v>67</v>
      </c>
      <c r="J147" s="137" t="s">
        <v>666</v>
      </c>
      <c r="K147" s="118">
        <f t="shared" si="77"/>
        <v>-33.65</v>
      </c>
      <c r="L147" s="138">
        <f t="shared" si="78"/>
        <v>-0.67979797979797973</v>
      </c>
      <c r="M147" s="135" t="s">
        <v>663</v>
      </c>
      <c r="N147" s="139">
        <v>43627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2">
        <v>27</v>
      </c>
      <c r="B148" s="105">
        <v>42093</v>
      </c>
      <c r="C148" s="105"/>
      <c r="D148" s="106" t="s">
        <v>667</v>
      </c>
      <c r="E148" s="107" t="s">
        <v>623</v>
      </c>
      <c r="F148" s="108">
        <v>183.5</v>
      </c>
      <c r="G148" s="107"/>
      <c r="H148" s="107">
        <v>219</v>
      </c>
      <c r="I148" s="125">
        <v>218</v>
      </c>
      <c r="J148" s="126" t="s">
        <v>668</v>
      </c>
      <c r="K148" s="127">
        <f t="shared" si="77"/>
        <v>35.5</v>
      </c>
      <c r="L148" s="128">
        <f t="shared" si="78"/>
        <v>0.19346049046321526</v>
      </c>
      <c r="M148" s="129" t="s">
        <v>599</v>
      </c>
      <c r="N148" s="130">
        <v>42103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2">
        <v>28</v>
      </c>
      <c r="B149" s="105">
        <v>42114</v>
      </c>
      <c r="C149" s="105"/>
      <c r="D149" s="106" t="s">
        <v>669</v>
      </c>
      <c r="E149" s="107" t="s">
        <v>623</v>
      </c>
      <c r="F149" s="108">
        <f>(227+237)/2</f>
        <v>232</v>
      </c>
      <c r="G149" s="107"/>
      <c r="H149" s="107">
        <v>298</v>
      </c>
      <c r="I149" s="125">
        <v>298</v>
      </c>
      <c r="J149" s="126" t="s">
        <v>625</v>
      </c>
      <c r="K149" s="127">
        <f t="shared" si="77"/>
        <v>66</v>
      </c>
      <c r="L149" s="128">
        <f t="shared" si="78"/>
        <v>0.28448275862068967</v>
      </c>
      <c r="M149" s="129" t="s">
        <v>599</v>
      </c>
      <c r="N149" s="130">
        <v>42823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2">
        <v>29</v>
      </c>
      <c r="B150" s="105">
        <v>42128</v>
      </c>
      <c r="C150" s="105"/>
      <c r="D150" s="106" t="s">
        <v>670</v>
      </c>
      <c r="E150" s="107" t="s">
        <v>600</v>
      </c>
      <c r="F150" s="108">
        <v>385</v>
      </c>
      <c r="G150" s="107"/>
      <c r="H150" s="107">
        <f>212.5+331</f>
        <v>543.5</v>
      </c>
      <c r="I150" s="125">
        <v>510</v>
      </c>
      <c r="J150" s="126" t="s">
        <v>671</v>
      </c>
      <c r="K150" s="127">
        <f t="shared" si="77"/>
        <v>158.5</v>
      </c>
      <c r="L150" s="128">
        <f t="shared" si="78"/>
        <v>0.41168831168831171</v>
      </c>
      <c r="M150" s="129" t="s">
        <v>599</v>
      </c>
      <c r="N150" s="130">
        <v>42235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2">
        <v>30</v>
      </c>
      <c r="B151" s="105">
        <v>42128</v>
      </c>
      <c r="C151" s="105"/>
      <c r="D151" s="106" t="s">
        <v>672</v>
      </c>
      <c r="E151" s="107" t="s">
        <v>600</v>
      </c>
      <c r="F151" s="108">
        <v>115.5</v>
      </c>
      <c r="G151" s="107"/>
      <c r="H151" s="107">
        <v>146</v>
      </c>
      <c r="I151" s="125">
        <v>142</v>
      </c>
      <c r="J151" s="126" t="s">
        <v>673</v>
      </c>
      <c r="K151" s="127">
        <f t="shared" si="77"/>
        <v>30.5</v>
      </c>
      <c r="L151" s="128">
        <f t="shared" si="78"/>
        <v>0.26406926406926406</v>
      </c>
      <c r="M151" s="129" t="s">
        <v>599</v>
      </c>
      <c r="N151" s="130">
        <v>42202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2">
        <v>31</v>
      </c>
      <c r="B152" s="105">
        <v>42151</v>
      </c>
      <c r="C152" s="105"/>
      <c r="D152" s="106" t="s">
        <v>674</v>
      </c>
      <c r="E152" s="107" t="s">
        <v>600</v>
      </c>
      <c r="F152" s="108">
        <v>237.5</v>
      </c>
      <c r="G152" s="107"/>
      <c r="H152" s="107">
        <v>279.5</v>
      </c>
      <c r="I152" s="125">
        <v>278</v>
      </c>
      <c r="J152" s="126" t="s">
        <v>625</v>
      </c>
      <c r="K152" s="127">
        <f t="shared" si="77"/>
        <v>42</v>
      </c>
      <c r="L152" s="128">
        <f t="shared" si="78"/>
        <v>0.17684210526315788</v>
      </c>
      <c r="M152" s="129" t="s">
        <v>599</v>
      </c>
      <c r="N152" s="130">
        <v>42222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2">
        <v>32</v>
      </c>
      <c r="B153" s="105">
        <v>42174</v>
      </c>
      <c r="C153" s="105"/>
      <c r="D153" s="106" t="s">
        <v>644</v>
      </c>
      <c r="E153" s="107" t="s">
        <v>623</v>
      </c>
      <c r="F153" s="108">
        <v>340</v>
      </c>
      <c r="G153" s="107"/>
      <c r="H153" s="107">
        <v>448</v>
      </c>
      <c r="I153" s="125">
        <v>448</v>
      </c>
      <c r="J153" s="126" t="s">
        <v>625</v>
      </c>
      <c r="K153" s="127">
        <f t="shared" si="77"/>
        <v>108</v>
      </c>
      <c r="L153" s="128">
        <f t="shared" si="78"/>
        <v>0.31764705882352939</v>
      </c>
      <c r="M153" s="129" t="s">
        <v>599</v>
      </c>
      <c r="N153" s="130">
        <v>43018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2">
        <v>33</v>
      </c>
      <c r="B154" s="105">
        <v>42191</v>
      </c>
      <c r="C154" s="105"/>
      <c r="D154" s="106" t="s">
        <v>675</v>
      </c>
      <c r="E154" s="107" t="s">
        <v>623</v>
      </c>
      <c r="F154" s="108">
        <v>390</v>
      </c>
      <c r="G154" s="107"/>
      <c r="H154" s="107">
        <v>460</v>
      </c>
      <c r="I154" s="125">
        <v>460</v>
      </c>
      <c r="J154" s="126" t="s">
        <v>625</v>
      </c>
      <c r="K154" s="127">
        <f t="shared" ref="K154:K174" si="79">H154-F154</f>
        <v>70</v>
      </c>
      <c r="L154" s="128">
        <f t="shared" ref="L154:L174" si="80">K154/F154</f>
        <v>0.17948717948717949</v>
      </c>
      <c r="M154" s="129" t="s">
        <v>599</v>
      </c>
      <c r="N154" s="130">
        <v>42478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34</v>
      </c>
      <c r="B155" s="109">
        <v>42195</v>
      </c>
      <c r="C155" s="109"/>
      <c r="D155" s="110" t="s">
        <v>676</v>
      </c>
      <c r="E155" s="111" t="s">
        <v>623</v>
      </c>
      <c r="F155" s="112">
        <v>122.5</v>
      </c>
      <c r="G155" s="112"/>
      <c r="H155" s="113">
        <v>61</v>
      </c>
      <c r="I155" s="131">
        <v>172</v>
      </c>
      <c r="J155" s="132" t="s">
        <v>677</v>
      </c>
      <c r="K155" s="133">
        <f t="shared" si="79"/>
        <v>-61.5</v>
      </c>
      <c r="L155" s="134">
        <f t="shared" si="80"/>
        <v>-0.50204081632653064</v>
      </c>
      <c r="M155" s="135" t="s">
        <v>663</v>
      </c>
      <c r="N155" s="136">
        <v>43333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2">
        <v>35</v>
      </c>
      <c r="B156" s="105">
        <v>42219</v>
      </c>
      <c r="C156" s="105"/>
      <c r="D156" s="106" t="s">
        <v>678</v>
      </c>
      <c r="E156" s="107" t="s">
        <v>623</v>
      </c>
      <c r="F156" s="108">
        <v>297.5</v>
      </c>
      <c r="G156" s="107"/>
      <c r="H156" s="107">
        <v>350</v>
      </c>
      <c r="I156" s="125">
        <v>360</v>
      </c>
      <c r="J156" s="126" t="s">
        <v>679</v>
      </c>
      <c r="K156" s="127">
        <f t="shared" si="79"/>
        <v>52.5</v>
      </c>
      <c r="L156" s="128">
        <f t="shared" si="80"/>
        <v>0.17647058823529413</v>
      </c>
      <c r="M156" s="129" t="s">
        <v>599</v>
      </c>
      <c r="N156" s="130">
        <v>42232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2">
        <v>36</v>
      </c>
      <c r="B157" s="105">
        <v>42219</v>
      </c>
      <c r="C157" s="105"/>
      <c r="D157" s="106" t="s">
        <v>680</v>
      </c>
      <c r="E157" s="107" t="s">
        <v>623</v>
      </c>
      <c r="F157" s="108">
        <v>115.5</v>
      </c>
      <c r="G157" s="107"/>
      <c r="H157" s="107">
        <v>149</v>
      </c>
      <c r="I157" s="125">
        <v>140</v>
      </c>
      <c r="J157" s="140" t="s">
        <v>681</v>
      </c>
      <c r="K157" s="127">
        <f t="shared" si="79"/>
        <v>33.5</v>
      </c>
      <c r="L157" s="128">
        <f t="shared" si="80"/>
        <v>0.29004329004329005</v>
      </c>
      <c r="M157" s="129" t="s">
        <v>599</v>
      </c>
      <c r="N157" s="130">
        <v>42740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2">
        <v>37</v>
      </c>
      <c r="B158" s="105">
        <v>42251</v>
      </c>
      <c r="C158" s="105"/>
      <c r="D158" s="106" t="s">
        <v>674</v>
      </c>
      <c r="E158" s="107" t="s">
        <v>623</v>
      </c>
      <c r="F158" s="108">
        <v>226</v>
      </c>
      <c r="G158" s="107"/>
      <c r="H158" s="107">
        <v>292</v>
      </c>
      <c r="I158" s="125">
        <v>292</v>
      </c>
      <c r="J158" s="126" t="s">
        <v>682</v>
      </c>
      <c r="K158" s="127">
        <f t="shared" si="79"/>
        <v>66</v>
      </c>
      <c r="L158" s="128">
        <f t="shared" si="80"/>
        <v>0.29203539823008851</v>
      </c>
      <c r="M158" s="129" t="s">
        <v>599</v>
      </c>
      <c r="N158" s="130">
        <v>42286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2">
        <v>38</v>
      </c>
      <c r="B159" s="105">
        <v>42254</v>
      </c>
      <c r="C159" s="105"/>
      <c r="D159" s="106" t="s">
        <v>669</v>
      </c>
      <c r="E159" s="107" t="s">
        <v>623</v>
      </c>
      <c r="F159" s="108">
        <v>232.5</v>
      </c>
      <c r="G159" s="107"/>
      <c r="H159" s="107">
        <v>312.5</v>
      </c>
      <c r="I159" s="125">
        <v>310</v>
      </c>
      <c r="J159" s="126" t="s">
        <v>625</v>
      </c>
      <c r="K159" s="127">
        <f t="shared" si="79"/>
        <v>80</v>
      </c>
      <c r="L159" s="128">
        <f t="shared" si="80"/>
        <v>0.34408602150537637</v>
      </c>
      <c r="M159" s="129" t="s">
        <v>599</v>
      </c>
      <c r="N159" s="130">
        <v>42823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2">
        <v>39</v>
      </c>
      <c r="B160" s="105">
        <v>42268</v>
      </c>
      <c r="C160" s="105"/>
      <c r="D160" s="106" t="s">
        <v>683</v>
      </c>
      <c r="E160" s="107" t="s">
        <v>623</v>
      </c>
      <c r="F160" s="108">
        <v>196.5</v>
      </c>
      <c r="G160" s="107"/>
      <c r="H160" s="107">
        <v>238</v>
      </c>
      <c r="I160" s="125">
        <v>238</v>
      </c>
      <c r="J160" s="126" t="s">
        <v>682</v>
      </c>
      <c r="K160" s="127">
        <f t="shared" si="79"/>
        <v>41.5</v>
      </c>
      <c r="L160" s="128">
        <f t="shared" si="80"/>
        <v>0.21119592875318066</v>
      </c>
      <c r="M160" s="129" t="s">
        <v>599</v>
      </c>
      <c r="N160" s="130">
        <v>42291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2">
        <v>40</v>
      </c>
      <c r="B161" s="105">
        <v>42271</v>
      </c>
      <c r="C161" s="105"/>
      <c r="D161" s="106" t="s">
        <v>622</v>
      </c>
      <c r="E161" s="107" t="s">
        <v>623</v>
      </c>
      <c r="F161" s="108">
        <v>65</v>
      </c>
      <c r="G161" s="107"/>
      <c r="H161" s="107">
        <v>82</v>
      </c>
      <c r="I161" s="125">
        <v>82</v>
      </c>
      <c r="J161" s="126" t="s">
        <v>682</v>
      </c>
      <c r="K161" s="127">
        <f t="shared" si="79"/>
        <v>17</v>
      </c>
      <c r="L161" s="128">
        <f t="shared" si="80"/>
        <v>0.26153846153846155</v>
      </c>
      <c r="M161" s="129" t="s">
        <v>599</v>
      </c>
      <c r="N161" s="130">
        <v>42578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2">
        <v>41</v>
      </c>
      <c r="B162" s="105">
        <v>42291</v>
      </c>
      <c r="C162" s="105"/>
      <c r="D162" s="106" t="s">
        <v>684</v>
      </c>
      <c r="E162" s="107" t="s">
        <v>623</v>
      </c>
      <c r="F162" s="108">
        <v>144</v>
      </c>
      <c r="G162" s="107"/>
      <c r="H162" s="107">
        <v>182.5</v>
      </c>
      <c r="I162" s="125">
        <v>181</v>
      </c>
      <c r="J162" s="126" t="s">
        <v>682</v>
      </c>
      <c r="K162" s="127">
        <f t="shared" si="79"/>
        <v>38.5</v>
      </c>
      <c r="L162" s="128">
        <f t="shared" si="80"/>
        <v>0.2673611111111111</v>
      </c>
      <c r="M162" s="129" t="s">
        <v>599</v>
      </c>
      <c r="N162" s="130">
        <v>42817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2">
        <v>42</v>
      </c>
      <c r="B163" s="105">
        <v>42291</v>
      </c>
      <c r="C163" s="105"/>
      <c r="D163" s="106" t="s">
        <v>685</v>
      </c>
      <c r="E163" s="107" t="s">
        <v>623</v>
      </c>
      <c r="F163" s="108">
        <v>264</v>
      </c>
      <c r="G163" s="107"/>
      <c r="H163" s="107">
        <v>311</v>
      </c>
      <c r="I163" s="125">
        <v>311</v>
      </c>
      <c r="J163" s="126" t="s">
        <v>682</v>
      </c>
      <c r="K163" s="127">
        <f t="shared" si="79"/>
        <v>47</v>
      </c>
      <c r="L163" s="128">
        <f t="shared" si="80"/>
        <v>0.17803030303030304</v>
      </c>
      <c r="M163" s="129" t="s">
        <v>599</v>
      </c>
      <c r="N163" s="130">
        <v>42604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2">
        <v>43</v>
      </c>
      <c r="B164" s="105">
        <v>42318</v>
      </c>
      <c r="C164" s="105"/>
      <c r="D164" s="106" t="s">
        <v>686</v>
      </c>
      <c r="E164" s="107" t="s">
        <v>600</v>
      </c>
      <c r="F164" s="108">
        <v>549.5</v>
      </c>
      <c r="G164" s="107"/>
      <c r="H164" s="107">
        <v>630</v>
      </c>
      <c r="I164" s="125">
        <v>630</v>
      </c>
      <c r="J164" s="126" t="s">
        <v>682</v>
      </c>
      <c r="K164" s="127">
        <f t="shared" si="79"/>
        <v>80.5</v>
      </c>
      <c r="L164" s="128">
        <f t="shared" si="80"/>
        <v>0.1464968152866242</v>
      </c>
      <c r="M164" s="129" t="s">
        <v>599</v>
      </c>
      <c r="N164" s="130">
        <v>42419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2">
        <v>44</v>
      </c>
      <c r="B165" s="105">
        <v>42342</v>
      </c>
      <c r="C165" s="105"/>
      <c r="D165" s="106" t="s">
        <v>687</v>
      </c>
      <c r="E165" s="107" t="s">
        <v>623</v>
      </c>
      <c r="F165" s="108">
        <v>1027.5</v>
      </c>
      <c r="G165" s="107"/>
      <c r="H165" s="107">
        <v>1315</v>
      </c>
      <c r="I165" s="125">
        <v>1250</v>
      </c>
      <c r="J165" s="126" t="s">
        <v>682</v>
      </c>
      <c r="K165" s="127">
        <f t="shared" si="79"/>
        <v>287.5</v>
      </c>
      <c r="L165" s="128">
        <f t="shared" si="80"/>
        <v>0.27980535279805352</v>
      </c>
      <c r="M165" s="129" t="s">
        <v>599</v>
      </c>
      <c r="N165" s="130">
        <v>43244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2">
        <v>45</v>
      </c>
      <c r="B166" s="105">
        <v>42367</v>
      </c>
      <c r="C166" s="105"/>
      <c r="D166" s="106" t="s">
        <v>688</v>
      </c>
      <c r="E166" s="107" t="s">
        <v>623</v>
      </c>
      <c r="F166" s="108">
        <v>465</v>
      </c>
      <c r="G166" s="107"/>
      <c r="H166" s="107">
        <v>540</v>
      </c>
      <c r="I166" s="125">
        <v>540</v>
      </c>
      <c r="J166" s="126" t="s">
        <v>682</v>
      </c>
      <c r="K166" s="127">
        <f t="shared" si="79"/>
        <v>75</v>
      </c>
      <c r="L166" s="128">
        <f t="shared" si="80"/>
        <v>0.16129032258064516</v>
      </c>
      <c r="M166" s="129" t="s">
        <v>599</v>
      </c>
      <c r="N166" s="130">
        <v>42530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46</v>
      </c>
      <c r="B167" s="105">
        <v>42380</v>
      </c>
      <c r="C167" s="105"/>
      <c r="D167" s="106" t="s">
        <v>390</v>
      </c>
      <c r="E167" s="107" t="s">
        <v>600</v>
      </c>
      <c r="F167" s="108">
        <v>81</v>
      </c>
      <c r="G167" s="107"/>
      <c r="H167" s="107">
        <v>110</v>
      </c>
      <c r="I167" s="125">
        <v>110</v>
      </c>
      <c r="J167" s="126" t="s">
        <v>682</v>
      </c>
      <c r="K167" s="127">
        <f t="shared" si="79"/>
        <v>29</v>
      </c>
      <c r="L167" s="128">
        <f t="shared" si="80"/>
        <v>0.35802469135802467</v>
      </c>
      <c r="M167" s="129" t="s">
        <v>599</v>
      </c>
      <c r="N167" s="130">
        <v>42745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2">
        <v>47</v>
      </c>
      <c r="B168" s="105">
        <v>42382</v>
      </c>
      <c r="C168" s="105"/>
      <c r="D168" s="106" t="s">
        <v>689</v>
      </c>
      <c r="E168" s="107" t="s">
        <v>600</v>
      </c>
      <c r="F168" s="108">
        <v>417.5</v>
      </c>
      <c r="G168" s="107"/>
      <c r="H168" s="107">
        <v>547</v>
      </c>
      <c r="I168" s="125">
        <v>535</v>
      </c>
      <c r="J168" s="126" t="s">
        <v>682</v>
      </c>
      <c r="K168" s="127">
        <f t="shared" si="79"/>
        <v>129.5</v>
      </c>
      <c r="L168" s="128">
        <f t="shared" si="80"/>
        <v>0.31017964071856285</v>
      </c>
      <c r="M168" s="129" t="s">
        <v>599</v>
      </c>
      <c r="N168" s="130">
        <v>42578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2">
        <v>48</v>
      </c>
      <c r="B169" s="105">
        <v>42408</v>
      </c>
      <c r="C169" s="105"/>
      <c r="D169" s="106" t="s">
        <v>690</v>
      </c>
      <c r="E169" s="107" t="s">
        <v>623</v>
      </c>
      <c r="F169" s="108">
        <v>650</v>
      </c>
      <c r="G169" s="107"/>
      <c r="H169" s="107">
        <v>800</v>
      </c>
      <c r="I169" s="125">
        <v>800</v>
      </c>
      <c r="J169" s="126" t="s">
        <v>682</v>
      </c>
      <c r="K169" s="127">
        <f t="shared" si="79"/>
        <v>150</v>
      </c>
      <c r="L169" s="128">
        <f t="shared" si="80"/>
        <v>0.23076923076923078</v>
      </c>
      <c r="M169" s="129" t="s">
        <v>599</v>
      </c>
      <c r="N169" s="130">
        <v>43154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2">
        <v>49</v>
      </c>
      <c r="B170" s="105">
        <v>42433</v>
      </c>
      <c r="C170" s="105"/>
      <c r="D170" s="106" t="s">
        <v>197</v>
      </c>
      <c r="E170" s="107" t="s">
        <v>623</v>
      </c>
      <c r="F170" s="108">
        <v>437.5</v>
      </c>
      <c r="G170" s="107"/>
      <c r="H170" s="107">
        <v>504.5</v>
      </c>
      <c r="I170" s="125">
        <v>522</v>
      </c>
      <c r="J170" s="126" t="s">
        <v>691</v>
      </c>
      <c r="K170" s="127">
        <f t="shared" si="79"/>
        <v>67</v>
      </c>
      <c r="L170" s="128">
        <f t="shared" si="80"/>
        <v>0.15314285714285714</v>
      </c>
      <c r="M170" s="129" t="s">
        <v>599</v>
      </c>
      <c r="N170" s="130">
        <v>42480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2">
        <v>50</v>
      </c>
      <c r="B171" s="105">
        <v>42438</v>
      </c>
      <c r="C171" s="105"/>
      <c r="D171" s="106" t="s">
        <v>692</v>
      </c>
      <c r="E171" s="107" t="s">
        <v>623</v>
      </c>
      <c r="F171" s="108">
        <v>189.5</v>
      </c>
      <c r="G171" s="107"/>
      <c r="H171" s="107">
        <v>218</v>
      </c>
      <c r="I171" s="125">
        <v>218</v>
      </c>
      <c r="J171" s="126" t="s">
        <v>682</v>
      </c>
      <c r="K171" s="127">
        <f t="shared" si="79"/>
        <v>28.5</v>
      </c>
      <c r="L171" s="128">
        <f t="shared" si="80"/>
        <v>0.15039577836411611</v>
      </c>
      <c r="M171" s="129" t="s">
        <v>599</v>
      </c>
      <c r="N171" s="130">
        <v>43034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363">
        <v>51</v>
      </c>
      <c r="B172" s="114">
        <v>42471</v>
      </c>
      <c r="C172" s="114"/>
      <c r="D172" s="115" t="s">
        <v>693</v>
      </c>
      <c r="E172" s="116" t="s">
        <v>623</v>
      </c>
      <c r="F172" s="117">
        <v>36.5</v>
      </c>
      <c r="G172" s="118"/>
      <c r="H172" s="118">
        <v>15.85</v>
      </c>
      <c r="I172" s="118">
        <v>60</v>
      </c>
      <c r="J172" s="137" t="s">
        <v>694</v>
      </c>
      <c r="K172" s="133">
        <f t="shared" si="79"/>
        <v>-20.65</v>
      </c>
      <c r="L172" s="167">
        <f t="shared" si="80"/>
        <v>-0.5657534246575342</v>
      </c>
      <c r="M172" s="135" t="s">
        <v>663</v>
      </c>
      <c r="N172" s="168">
        <v>43627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52</v>
      </c>
      <c r="B173" s="105">
        <v>42472</v>
      </c>
      <c r="C173" s="105"/>
      <c r="D173" s="106" t="s">
        <v>695</v>
      </c>
      <c r="E173" s="107" t="s">
        <v>623</v>
      </c>
      <c r="F173" s="108">
        <v>93</v>
      </c>
      <c r="G173" s="107"/>
      <c r="H173" s="107">
        <v>149</v>
      </c>
      <c r="I173" s="125">
        <v>140</v>
      </c>
      <c r="J173" s="140" t="s">
        <v>696</v>
      </c>
      <c r="K173" s="127">
        <f t="shared" si="79"/>
        <v>56</v>
      </c>
      <c r="L173" s="128">
        <f t="shared" si="80"/>
        <v>0.60215053763440862</v>
      </c>
      <c r="M173" s="129" t="s">
        <v>599</v>
      </c>
      <c r="N173" s="130">
        <v>42740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2">
        <v>53</v>
      </c>
      <c r="B174" s="105">
        <v>42472</v>
      </c>
      <c r="C174" s="105"/>
      <c r="D174" s="106" t="s">
        <v>697</v>
      </c>
      <c r="E174" s="107" t="s">
        <v>623</v>
      </c>
      <c r="F174" s="108">
        <v>130</v>
      </c>
      <c r="G174" s="107"/>
      <c r="H174" s="107">
        <v>150</v>
      </c>
      <c r="I174" s="125" t="s">
        <v>698</v>
      </c>
      <c r="J174" s="126" t="s">
        <v>682</v>
      </c>
      <c r="K174" s="127">
        <f t="shared" si="79"/>
        <v>20</v>
      </c>
      <c r="L174" s="128">
        <f t="shared" si="80"/>
        <v>0.15384615384615385</v>
      </c>
      <c r="M174" s="129" t="s">
        <v>599</v>
      </c>
      <c r="N174" s="130">
        <v>42564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2">
        <v>54</v>
      </c>
      <c r="B175" s="105">
        <v>42473</v>
      </c>
      <c r="C175" s="105"/>
      <c r="D175" s="106" t="s">
        <v>354</v>
      </c>
      <c r="E175" s="107" t="s">
        <v>623</v>
      </c>
      <c r="F175" s="108">
        <v>196</v>
      </c>
      <c r="G175" s="107"/>
      <c r="H175" s="107">
        <v>299</v>
      </c>
      <c r="I175" s="125">
        <v>299</v>
      </c>
      <c r="J175" s="126" t="s">
        <v>682</v>
      </c>
      <c r="K175" s="127">
        <v>103</v>
      </c>
      <c r="L175" s="128">
        <v>0.52551020408163296</v>
      </c>
      <c r="M175" s="129" t="s">
        <v>599</v>
      </c>
      <c r="N175" s="130">
        <v>42620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55</v>
      </c>
      <c r="B176" s="105">
        <v>42473</v>
      </c>
      <c r="C176" s="105"/>
      <c r="D176" s="106" t="s">
        <v>756</v>
      </c>
      <c r="E176" s="107" t="s">
        <v>623</v>
      </c>
      <c r="F176" s="108">
        <v>88</v>
      </c>
      <c r="G176" s="107"/>
      <c r="H176" s="107">
        <v>103</v>
      </c>
      <c r="I176" s="125">
        <v>103</v>
      </c>
      <c r="J176" s="126" t="s">
        <v>682</v>
      </c>
      <c r="K176" s="127">
        <v>15</v>
      </c>
      <c r="L176" s="128">
        <v>0.170454545454545</v>
      </c>
      <c r="M176" s="129" t="s">
        <v>599</v>
      </c>
      <c r="N176" s="130">
        <v>42530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56</v>
      </c>
      <c r="B177" s="105">
        <v>42492</v>
      </c>
      <c r="C177" s="105"/>
      <c r="D177" s="106" t="s">
        <v>699</v>
      </c>
      <c r="E177" s="107" t="s">
        <v>623</v>
      </c>
      <c r="F177" s="108">
        <v>127.5</v>
      </c>
      <c r="G177" s="107"/>
      <c r="H177" s="107">
        <v>148</v>
      </c>
      <c r="I177" s="125" t="s">
        <v>700</v>
      </c>
      <c r="J177" s="126" t="s">
        <v>682</v>
      </c>
      <c r="K177" s="127">
        <f>H177-F177</f>
        <v>20.5</v>
      </c>
      <c r="L177" s="128">
        <f>K177/F177</f>
        <v>0.16078431372549021</v>
      </c>
      <c r="M177" s="129" t="s">
        <v>599</v>
      </c>
      <c r="N177" s="130">
        <v>42564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57</v>
      </c>
      <c r="B178" s="105">
        <v>42493</v>
      </c>
      <c r="C178" s="105"/>
      <c r="D178" s="106" t="s">
        <v>701</v>
      </c>
      <c r="E178" s="107" t="s">
        <v>623</v>
      </c>
      <c r="F178" s="108">
        <v>675</v>
      </c>
      <c r="G178" s="107"/>
      <c r="H178" s="107">
        <v>815</v>
      </c>
      <c r="I178" s="125" t="s">
        <v>702</v>
      </c>
      <c r="J178" s="126" t="s">
        <v>682</v>
      </c>
      <c r="K178" s="127">
        <f>H178-F178</f>
        <v>140</v>
      </c>
      <c r="L178" s="128">
        <f>K178/F178</f>
        <v>0.2074074074074074</v>
      </c>
      <c r="M178" s="129" t="s">
        <v>599</v>
      </c>
      <c r="N178" s="130">
        <v>43154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58</v>
      </c>
      <c r="B179" s="109">
        <v>42522</v>
      </c>
      <c r="C179" s="109"/>
      <c r="D179" s="110" t="s">
        <v>757</v>
      </c>
      <c r="E179" s="111" t="s">
        <v>623</v>
      </c>
      <c r="F179" s="112">
        <v>500</v>
      </c>
      <c r="G179" s="112"/>
      <c r="H179" s="113">
        <v>232.5</v>
      </c>
      <c r="I179" s="131" t="s">
        <v>758</v>
      </c>
      <c r="J179" s="132" t="s">
        <v>759</v>
      </c>
      <c r="K179" s="133">
        <f>H179-F179</f>
        <v>-267.5</v>
      </c>
      <c r="L179" s="134">
        <f>K179/F179</f>
        <v>-0.53500000000000003</v>
      </c>
      <c r="M179" s="135" t="s">
        <v>663</v>
      </c>
      <c r="N179" s="136">
        <v>43735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59</v>
      </c>
      <c r="B180" s="105">
        <v>42527</v>
      </c>
      <c r="C180" s="105"/>
      <c r="D180" s="106" t="s">
        <v>703</v>
      </c>
      <c r="E180" s="107" t="s">
        <v>623</v>
      </c>
      <c r="F180" s="108">
        <v>110</v>
      </c>
      <c r="G180" s="107"/>
      <c r="H180" s="107">
        <v>126.5</v>
      </c>
      <c r="I180" s="125">
        <v>125</v>
      </c>
      <c r="J180" s="126" t="s">
        <v>632</v>
      </c>
      <c r="K180" s="127">
        <f>H180-F180</f>
        <v>16.5</v>
      </c>
      <c r="L180" s="128">
        <f>K180/F180</f>
        <v>0.15</v>
      </c>
      <c r="M180" s="129" t="s">
        <v>599</v>
      </c>
      <c r="N180" s="130">
        <v>42552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2">
        <v>60</v>
      </c>
      <c r="B181" s="105">
        <v>42538</v>
      </c>
      <c r="C181" s="105"/>
      <c r="D181" s="106" t="s">
        <v>704</v>
      </c>
      <c r="E181" s="107" t="s">
        <v>623</v>
      </c>
      <c r="F181" s="108">
        <v>44</v>
      </c>
      <c r="G181" s="107"/>
      <c r="H181" s="107">
        <v>69.5</v>
      </c>
      <c r="I181" s="125">
        <v>69.5</v>
      </c>
      <c r="J181" s="126" t="s">
        <v>705</v>
      </c>
      <c r="K181" s="127">
        <f>H181-F181</f>
        <v>25.5</v>
      </c>
      <c r="L181" s="128">
        <f>K181/F181</f>
        <v>0.57954545454545459</v>
      </c>
      <c r="M181" s="129" t="s">
        <v>599</v>
      </c>
      <c r="N181" s="130">
        <v>42977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2">
        <v>61</v>
      </c>
      <c r="B182" s="105">
        <v>42549</v>
      </c>
      <c r="C182" s="105"/>
      <c r="D182" s="147" t="s">
        <v>760</v>
      </c>
      <c r="E182" s="107" t="s">
        <v>623</v>
      </c>
      <c r="F182" s="108">
        <v>262.5</v>
      </c>
      <c r="G182" s="107"/>
      <c r="H182" s="107">
        <v>340</v>
      </c>
      <c r="I182" s="125">
        <v>333</v>
      </c>
      <c r="J182" s="126" t="s">
        <v>761</v>
      </c>
      <c r="K182" s="127">
        <v>77.5</v>
      </c>
      <c r="L182" s="128">
        <v>0.29523809523809502</v>
      </c>
      <c r="M182" s="129" t="s">
        <v>599</v>
      </c>
      <c r="N182" s="130">
        <v>43017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2">
        <v>62</v>
      </c>
      <c r="B183" s="105">
        <v>42549</v>
      </c>
      <c r="C183" s="105"/>
      <c r="D183" s="147" t="s">
        <v>762</v>
      </c>
      <c r="E183" s="107" t="s">
        <v>623</v>
      </c>
      <c r="F183" s="108">
        <v>840</v>
      </c>
      <c r="G183" s="107"/>
      <c r="H183" s="107">
        <v>1230</v>
      </c>
      <c r="I183" s="125">
        <v>1230</v>
      </c>
      <c r="J183" s="126" t="s">
        <v>682</v>
      </c>
      <c r="K183" s="127">
        <v>390</v>
      </c>
      <c r="L183" s="128">
        <v>0.46428571428571402</v>
      </c>
      <c r="M183" s="129" t="s">
        <v>599</v>
      </c>
      <c r="N183" s="130">
        <v>42649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364">
        <v>63</v>
      </c>
      <c r="B184" s="142">
        <v>42556</v>
      </c>
      <c r="C184" s="142"/>
      <c r="D184" s="143" t="s">
        <v>706</v>
      </c>
      <c r="E184" s="144" t="s">
        <v>623</v>
      </c>
      <c r="F184" s="145">
        <v>395</v>
      </c>
      <c r="G184" s="146"/>
      <c r="H184" s="146">
        <f>(468.5+342.5)/2</f>
        <v>405.5</v>
      </c>
      <c r="I184" s="146">
        <v>510</v>
      </c>
      <c r="J184" s="169" t="s">
        <v>707</v>
      </c>
      <c r="K184" s="170">
        <f t="shared" ref="K184:K190" si="81">H184-F184</f>
        <v>10.5</v>
      </c>
      <c r="L184" s="171">
        <f t="shared" ref="L184:L190" si="82">K184/F184</f>
        <v>2.6582278481012658E-2</v>
      </c>
      <c r="M184" s="172" t="s">
        <v>708</v>
      </c>
      <c r="N184" s="173">
        <v>43606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64</v>
      </c>
      <c r="B185" s="109">
        <v>42584</v>
      </c>
      <c r="C185" s="109"/>
      <c r="D185" s="110" t="s">
        <v>709</v>
      </c>
      <c r="E185" s="111" t="s">
        <v>600</v>
      </c>
      <c r="F185" s="112">
        <f>169.5-12.8</f>
        <v>156.69999999999999</v>
      </c>
      <c r="G185" s="112"/>
      <c r="H185" s="113">
        <v>77</v>
      </c>
      <c r="I185" s="131" t="s">
        <v>710</v>
      </c>
      <c r="J185" s="383" t="s">
        <v>3401</v>
      </c>
      <c r="K185" s="133">
        <f t="shared" si="81"/>
        <v>-79.699999999999989</v>
      </c>
      <c r="L185" s="134">
        <f t="shared" si="82"/>
        <v>-0.50861518825781749</v>
      </c>
      <c r="M185" s="135" t="s">
        <v>663</v>
      </c>
      <c r="N185" s="136">
        <v>43522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65</v>
      </c>
      <c r="B186" s="109">
        <v>42586</v>
      </c>
      <c r="C186" s="109"/>
      <c r="D186" s="110" t="s">
        <v>711</v>
      </c>
      <c r="E186" s="111" t="s">
        <v>623</v>
      </c>
      <c r="F186" s="112">
        <v>400</v>
      </c>
      <c r="G186" s="112"/>
      <c r="H186" s="113">
        <v>305</v>
      </c>
      <c r="I186" s="131">
        <v>475</v>
      </c>
      <c r="J186" s="132" t="s">
        <v>712</v>
      </c>
      <c r="K186" s="133">
        <f t="shared" si="81"/>
        <v>-95</v>
      </c>
      <c r="L186" s="134">
        <f t="shared" si="82"/>
        <v>-0.23749999999999999</v>
      </c>
      <c r="M186" s="135" t="s">
        <v>663</v>
      </c>
      <c r="N186" s="136">
        <v>43606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66</v>
      </c>
      <c r="B187" s="105">
        <v>42593</v>
      </c>
      <c r="C187" s="105"/>
      <c r="D187" s="106" t="s">
        <v>713</v>
      </c>
      <c r="E187" s="107" t="s">
        <v>623</v>
      </c>
      <c r="F187" s="108">
        <v>86.5</v>
      </c>
      <c r="G187" s="107"/>
      <c r="H187" s="107">
        <v>130</v>
      </c>
      <c r="I187" s="125">
        <v>130</v>
      </c>
      <c r="J187" s="140" t="s">
        <v>714</v>
      </c>
      <c r="K187" s="127">
        <f t="shared" si="81"/>
        <v>43.5</v>
      </c>
      <c r="L187" s="128">
        <f t="shared" si="82"/>
        <v>0.50289017341040465</v>
      </c>
      <c r="M187" s="129" t="s">
        <v>599</v>
      </c>
      <c r="N187" s="130">
        <v>43091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67</v>
      </c>
      <c r="B188" s="109">
        <v>42600</v>
      </c>
      <c r="C188" s="109"/>
      <c r="D188" s="110" t="s">
        <v>381</v>
      </c>
      <c r="E188" s="111" t="s">
        <v>623</v>
      </c>
      <c r="F188" s="112">
        <v>133.5</v>
      </c>
      <c r="G188" s="112"/>
      <c r="H188" s="113">
        <v>126.5</v>
      </c>
      <c r="I188" s="131">
        <v>178</v>
      </c>
      <c r="J188" s="132" t="s">
        <v>715</v>
      </c>
      <c r="K188" s="133">
        <f t="shared" si="81"/>
        <v>-7</v>
      </c>
      <c r="L188" s="134">
        <f t="shared" si="82"/>
        <v>-5.2434456928838954E-2</v>
      </c>
      <c r="M188" s="135" t="s">
        <v>663</v>
      </c>
      <c r="N188" s="136">
        <v>42615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2">
        <v>68</v>
      </c>
      <c r="B189" s="105">
        <v>42613</v>
      </c>
      <c r="C189" s="105"/>
      <c r="D189" s="106" t="s">
        <v>716</v>
      </c>
      <c r="E189" s="107" t="s">
        <v>623</v>
      </c>
      <c r="F189" s="108">
        <v>560</v>
      </c>
      <c r="G189" s="107"/>
      <c r="H189" s="107">
        <v>725</v>
      </c>
      <c r="I189" s="125">
        <v>725</v>
      </c>
      <c r="J189" s="126" t="s">
        <v>625</v>
      </c>
      <c r="K189" s="127">
        <f t="shared" si="81"/>
        <v>165</v>
      </c>
      <c r="L189" s="128">
        <f t="shared" si="82"/>
        <v>0.29464285714285715</v>
      </c>
      <c r="M189" s="129" t="s">
        <v>599</v>
      </c>
      <c r="N189" s="130">
        <v>42456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69</v>
      </c>
      <c r="B190" s="105">
        <v>42614</v>
      </c>
      <c r="C190" s="105"/>
      <c r="D190" s="106" t="s">
        <v>717</v>
      </c>
      <c r="E190" s="107" t="s">
        <v>623</v>
      </c>
      <c r="F190" s="108">
        <v>160.5</v>
      </c>
      <c r="G190" s="107"/>
      <c r="H190" s="107">
        <v>210</v>
      </c>
      <c r="I190" s="125">
        <v>210</v>
      </c>
      <c r="J190" s="126" t="s">
        <v>625</v>
      </c>
      <c r="K190" s="127">
        <f t="shared" si="81"/>
        <v>49.5</v>
      </c>
      <c r="L190" s="128">
        <f t="shared" si="82"/>
        <v>0.30841121495327101</v>
      </c>
      <c r="M190" s="129" t="s">
        <v>599</v>
      </c>
      <c r="N190" s="130">
        <v>42871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70</v>
      </c>
      <c r="B191" s="105">
        <v>42646</v>
      </c>
      <c r="C191" s="105"/>
      <c r="D191" s="147" t="s">
        <v>405</v>
      </c>
      <c r="E191" s="107" t="s">
        <v>623</v>
      </c>
      <c r="F191" s="108">
        <v>430</v>
      </c>
      <c r="G191" s="107"/>
      <c r="H191" s="107">
        <v>596</v>
      </c>
      <c r="I191" s="125">
        <v>575</v>
      </c>
      <c r="J191" s="126" t="s">
        <v>763</v>
      </c>
      <c r="K191" s="127">
        <v>166</v>
      </c>
      <c r="L191" s="128">
        <v>0.38604651162790699</v>
      </c>
      <c r="M191" s="129" t="s">
        <v>599</v>
      </c>
      <c r="N191" s="130">
        <v>42769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2">
        <v>71</v>
      </c>
      <c r="B192" s="105">
        <v>42657</v>
      </c>
      <c r="C192" s="105"/>
      <c r="D192" s="106" t="s">
        <v>718</v>
      </c>
      <c r="E192" s="107" t="s">
        <v>623</v>
      </c>
      <c r="F192" s="108">
        <v>280</v>
      </c>
      <c r="G192" s="107"/>
      <c r="H192" s="107">
        <v>345</v>
      </c>
      <c r="I192" s="125">
        <v>345</v>
      </c>
      <c r="J192" s="126" t="s">
        <v>625</v>
      </c>
      <c r="K192" s="127">
        <f t="shared" ref="K192:K197" si="83">H192-F192</f>
        <v>65</v>
      </c>
      <c r="L192" s="128">
        <f>K192/F192</f>
        <v>0.23214285714285715</v>
      </c>
      <c r="M192" s="129" t="s">
        <v>599</v>
      </c>
      <c r="N192" s="130">
        <v>42814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72</v>
      </c>
      <c r="B193" s="105">
        <v>42657</v>
      </c>
      <c r="C193" s="105"/>
      <c r="D193" s="106" t="s">
        <v>719</v>
      </c>
      <c r="E193" s="107" t="s">
        <v>623</v>
      </c>
      <c r="F193" s="108">
        <v>245</v>
      </c>
      <c r="G193" s="107"/>
      <c r="H193" s="107">
        <v>325.5</v>
      </c>
      <c r="I193" s="125">
        <v>330</v>
      </c>
      <c r="J193" s="126" t="s">
        <v>720</v>
      </c>
      <c r="K193" s="127">
        <f t="shared" si="83"/>
        <v>80.5</v>
      </c>
      <c r="L193" s="128">
        <f>K193/F193</f>
        <v>0.32857142857142857</v>
      </c>
      <c r="M193" s="129" t="s">
        <v>599</v>
      </c>
      <c r="N193" s="130">
        <v>42769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2">
        <v>73</v>
      </c>
      <c r="B194" s="105">
        <v>42660</v>
      </c>
      <c r="C194" s="105"/>
      <c r="D194" s="106" t="s">
        <v>349</v>
      </c>
      <c r="E194" s="107" t="s">
        <v>623</v>
      </c>
      <c r="F194" s="108">
        <v>125</v>
      </c>
      <c r="G194" s="107"/>
      <c r="H194" s="107">
        <v>160</v>
      </c>
      <c r="I194" s="125">
        <v>160</v>
      </c>
      <c r="J194" s="126" t="s">
        <v>682</v>
      </c>
      <c r="K194" s="127">
        <f t="shared" si="83"/>
        <v>35</v>
      </c>
      <c r="L194" s="128">
        <v>0.28000000000000003</v>
      </c>
      <c r="M194" s="129" t="s">
        <v>599</v>
      </c>
      <c r="N194" s="130">
        <v>42803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2">
        <v>74</v>
      </c>
      <c r="B195" s="105">
        <v>42660</v>
      </c>
      <c r="C195" s="105"/>
      <c r="D195" s="106" t="s">
        <v>483</v>
      </c>
      <c r="E195" s="107" t="s">
        <v>623</v>
      </c>
      <c r="F195" s="108">
        <v>114</v>
      </c>
      <c r="G195" s="107"/>
      <c r="H195" s="107">
        <v>145</v>
      </c>
      <c r="I195" s="125">
        <v>145</v>
      </c>
      <c r="J195" s="126" t="s">
        <v>682</v>
      </c>
      <c r="K195" s="127">
        <f t="shared" si="83"/>
        <v>31</v>
      </c>
      <c r="L195" s="128">
        <f>K195/F195</f>
        <v>0.27192982456140352</v>
      </c>
      <c r="M195" s="129" t="s">
        <v>599</v>
      </c>
      <c r="N195" s="130">
        <v>42859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2">
        <v>75</v>
      </c>
      <c r="B196" s="105">
        <v>42660</v>
      </c>
      <c r="C196" s="105"/>
      <c r="D196" s="106" t="s">
        <v>721</v>
      </c>
      <c r="E196" s="107" t="s">
        <v>623</v>
      </c>
      <c r="F196" s="108">
        <v>212</v>
      </c>
      <c r="G196" s="107"/>
      <c r="H196" s="107">
        <v>280</v>
      </c>
      <c r="I196" s="125">
        <v>276</v>
      </c>
      <c r="J196" s="126" t="s">
        <v>722</v>
      </c>
      <c r="K196" s="127">
        <f t="shared" si="83"/>
        <v>68</v>
      </c>
      <c r="L196" s="128">
        <f>K196/F196</f>
        <v>0.32075471698113206</v>
      </c>
      <c r="M196" s="129" t="s">
        <v>599</v>
      </c>
      <c r="N196" s="130">
        <v>42858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2">
        <v>76</v>
      </c>
      <c r="B197" s="105">
        <v>42678</v>
      </c>
      <c r="C197" s="105"/>
      <c r="D197" s="106" t="s">
        <v>151</v>
      </c>
      <c r="E197" s="107" t="s">
        <v>623</v>
      </c>
      <c r="F197" s="108">
        <v>155</v>
      </c>
      <c r="G197" s="107"/>
      <c r="H197" s="107">
        <v>210</v>
      </c>
      <c r="I197" s="125">
        <v>210</v>
      </c>
      <c r="J197" s="126" t="s">
        <v>723</v>
      </c>
      <c r="K197" s="127">
        <f t="shared" si="83"/>
        <v>55</v>
      </c>
      <c r="L197" s="128">
        <f>K197/F197</f>
        <v>0.35483870967741937</v>
      </c>
      <c r="M197" s="129" t="s">
        <v>599</v>
      </c>
      <c r="N197" s="130">
        <v>42944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3">
        <v>77</v>
      </c>
      <c r="B198" s="109">
        <v>42710</v>
      </c>
      <c r="C198" s="109"/>
      <c r="D198" s="110" t="s">
        <v>764</v>
      </c>
      <c r="E198" s="111" t="s">
        <v>623</v>
      </c>
      <c r="F198" s="112">
        <v>150.5</v>
      </c>
      <c r="G198" s="112"/>
      <c r="H198" s="113">
        <v>72.5</v>
      </c>
      <c r="I198" s="131">
        <v>174</v>
      </c>
      <c r="J198" s="132" t="s">
        <v>765</v>
      </c>
      <c r="K198" s="133">
        <v>-78</v>
      </c>
      <c r="L198" s="134">
        <v>-0.51827242524916906</v>
      </c>
      <c r="M198" s="135" t="s">
        <v>663</v>
      </c>
      <c r="N198" s="136">
        <v>43333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78</v>
      </c>
      <c r="B199" s="105">
        <v>42712</v>
      </c>
      <c r="C199" s="105"/>
      <c r="D199" s="106" t="s">
        <v>125</v>
      </c>
      <c r="E199" s="107" t="s">
        <v>623</v>
      </c>
      <c r="F199" s="108">
        <v>380</v>
      </c>
      <c r="G199" s="107"/>
      <c r="H199" s="107">
        <v>478</v>
      </c>
      <c r="I199" s="125">
        <v>468</v>
      </c>
      <c r="J199" s="126" t="s">
        <v>682</v>
      </c>
      <c r="K199" s="127">
        <f>H199-F199</f>
        <v>98</v>
      </c>
      <c r="L199" s="128">
        <f>K199/F199</f>
        <v>0.25789473684210529</v>
      </c>
      <c r="M199" s="129" t="s">
        <v>599</v>
      </c>
      <c r="N199" s="130">
        <v>43025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2">
        <v>79</v>
      </c>
      <c r="B200" s="105">
        <v>42734</v>
      </c>
      <c r="C200" s="105"/>
      <c r="D200" s="106" t="s">
        <v>248</v>
      </c>
      <c r="E200" s="107" t="s">
        <v>623</v>
      </c>
      <c r="F200" s="108">
        <v>305</v>
      </c>
      <c r="G200" s="107"/>
      <c r="H200" s="107">
        <v>375</v>
      </c>
      <c r="I200" s="125">
        <v>375</v>
      </c>
      <c r="J200" s="126" t="s">
        <v>682</v>
      </c>
      <c r="K200" s="127">
        <f>H200-F200</f>
        <v>70</v>
      </c>
      <c r="L200" s="128">
        <f>K200/F200</f>
        <v>0.22950819672131148</v>
      </c>
      <c r="M200" s="129" t="s">
        <v>599</v>
      </c>
      <c r="N200" s="130">
        <v>42768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80</v>
      </c>
      <c r="B201" s="105">
        <v>42739</v>
      </c>
      <c r="C201" s="105"/>
      <c r="D201" s="106" t="s">
        <v>351</v>
      </c>
      <c r="E201" s="107" t="s">
        <v>623</v>
      </c>
      <c r="F201" s="108">
        <v>99.5</v>
      </c>
      <c r="G201" s="107"/>
      <c r="H201" s="107">
        <v>158</v>
      </c>
      <c r="I201" s="125">
        <v>158</v>
      </c>
      <c r="J201" s="126" t="s">
        <v>682</v>
      </c>
      <c r="K201" s="127">
        <f>H201-F201</f>
        <v>58.5</v>
      </c>
      <c r="L201" s="128">
        <f>K201/F201</f>
        <v>0.5879396984924623</v>
      </c>
      <c r="M201" s="129" t="s">
        <v>599</v>
      </c>
      <c r="N201" s="130">
        <v>42898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2">
        <v>81</v>
      </c>
      <c r="B202" s="105">
        <v>42739</v>
      </c>
      <c r="C202" s="105"/>
      <c r="D202" s="106" t="s">
        <v>351</v>
      </c>
      <c r="E202" s="107" t="s">
        <v>623</v>
      </c>
      <c r="F202" s="108">
        <v>99.5</v>
      </c>
      <c r="G202" s="107"/>
      <c r="H202" s="107">
        <v>158</v>
      </c>
      <c r="I202" s="125">
        <v>158</v>
      </c>
      <c r="J202" s="126" t="s">
        <v>682</v>
      </c>
      <c r="K202" s="127">
        <v>58.5</v>
      </c>
      <c r="L202" s="128">
        <v>0.58793969849246197</v>
      </c>
      <c r="M202" s="129" t="s">
        <v>599</v>
      </c>
      <c r="N202" s="130">
        <v>42898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2">
        <v>82</v>
      </c>
      <c r="B203" s="105">
        <v>42786</v>
      </c>
      <c r="C203" s="105"/>
      <c r="D203" s="106" t="s">
        <v>169</v>
      </c>
      <c r="E203" s="107" t="s">
        <v>623</v>
      </c>
      <c r="F203" s="108">
        <v>140.5</v>
      </c>
      <c r="G203" s="107"/>
      <c r="H203" s="107">
        <v>220</v>
      </c>
      <c r="I203" s="125">
        <v>220</v>
      </c>
      <c r="J203" s="126" t="s">
        <v>682</v>
      </c>
      <c r="K203" s="127">
        <f>H203-F203</f>
        <v>79.5</v>
      </c>
      <c r="L203" s="128">
        <f>K203/F203</f>
        <v>0.5658362989323843</v>
      </c>
      <c r="M203" s="129" t="s">
        <v>599</v>
      </c>
      <c r="N203" s="130">
        <v>42864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83</v>
      </c>
      <c r="B204" s="105">
        <v>42786</v>
      </c>
      <c r="C204" s="105"/>
      <c r="D204" s="106" t="s">
        <v>766</v>
      </c>
      <c r="E204" s="107" t="s">
        <v>623</v>
      </c>
      <c r="F204" s="108">
        <v>202.5</v>
      </c>
      <c r="G204" s="107"/>
      <c r="H204" s="107">
        <v>234</v>
      </c>
      <c r="I204" s="125">
        <v>234</v>
      </c>
      <c r="J204" s="126" t="s">
        <v>682</v>
      </c>
      <c r="K204" s="127">
        <v>31.5</v>
      </c>
      <c r="L204" s="128">
        <v>0.155555555555556</v>
      </c>
      <c r="M204" s="129" t="s">
        <v>599</v>
      </c>
      <c r="N204" s="130">
        <v>42836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84</v>
      </c>
      <c r="B205" s="105">
        <v>42818</v>
      </c>
      <c r="C205" s="105"/>
      <c r="D205" s="106" t="s">
        <v>557</v>
      </c>
      <c r="E205" s="107" t="s">
        <v>623</v>
      </c>
      <c r="F205" s="108">
        <v>300.5</v>
      </c>
      <c r="G205" s="107"/>
      <c r="H205" s="107">
        <v>417.5</v>
      </c>
      <c r="I205" s="125">
        <v>420</v>
      </c>
      <c r="J205" s="126" t="s">
        <v>724</v>
      </c>
      <c r="K205" s="127">
        <f>H205-F205</f>
        <v>117</v>
      </c>
      <c r="L205" s="128">
        <f>K205/F205</f>
        <v>0.38935108153078202</v>
      </c>
      <c r="M205" s="129" t="s">
        <v>599</v>
      </c>
      <c r="N205" s="130">
        <v>43070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85</v>
      </c>
      <c r="B206" s="105">
        <v>42818</v>
      </c>
      <c r="C206" s="105"/>
      <c r="D206" s="106" t="s">
        <v>762</v>
      </c>
      <c r="E206" s="107" t="s">
        <v>623</v>
      </c>
      <c r="F206" s="108">
        <v>850</v>
      </c>
      <c r="G206" s="107"/>
      <c r="H206" s="107">
        <v>1042.5</v>
      </c>
      <c r="I206" s="125">
        <v>1023</v>
      </c>
      <c r="J206" s="126" t="s">
        <v>767</v>
      </c>
      <c r="K206" s="127">
        <v>192.5</v>
      </c>
      <c r="L206" s="128">
        <v>0.22647058823529401</v>
      </c>
      <c r="M206" s="129" t="s">
        <v>599</v>
      </c>
      <c r="N206" s="130">
        <v>42830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2">
        <v>86</v>
      </c>
      <c r="B207" s="105">
        <v>42830</v>
      </c>
      <c r="C207" s="105"/>
      <c r="D207" s="106" t="s">
        <v>501</v>
      </c>
      <c r="E207" s="107" t="s">
        <v>623</v>
      </c>
      <c r="F207" s="108">
        <v>785</v>
      </c>
      <c r="G207" s="107"/>
      <c r="H207" s="107">
        <v>930</v>
      </c>
      <c r="I207" s="125">
        <v>920</v>
      </c>
      <c r="J207" s="126" t="s">
        <v>725</v>
      </c>
      <c r="K207" s="127">
        <f>H207-F207</f>
        <v>145</v>
      </c>
      <c r="L207" s="128">
        <f>K207/F207</f>
        <v>0.18471337579617833</v>
      </c>
      <c r="M207" s="129" t="s">
        <v>599</v>
      </c>
      <c r="N207" s="130">
        <v>42976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3">
        <v>87</v>
      </c>
      <c r="B208" s="109">
        <v>42831</v>
      </c>
      <c r="C208" s="109"/>
      <c r="D208" s="110" t="s">
        <v>768</v>
      </c>
      <c r="E208" s="111" t="s">
        <v>623</v>
      </c>
      <c r="F208" s="112">
        <v>40</v>
      </c>
      <c r="G208" s="112"/>
      <c r="H208" s="113">
        <v>13.1</v>
      </c>
      <c r="I208" s="131">
        <v>60</v>
      </c>
      <c r="J208" s="137" t="s">
        <v>769</v>
      </c>
      <c r="K208" s="133">
        <v>-26.9</v>
      </c>
      <c r="L208" s="134">
        <v>-0.67249999999999999</v>
      </c>
      <c r="M208" s="135" t="s">
        <v>663</v>
      </c>
      <c r="N208" s="136">
        <v>43138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2">
        <v>88</v>
      </c>
      <c r="B209" s="105">
        <v>42837</v>
      </c>
      <c r="C209" s="105"/>
      <c r="D209" s="106" t="s">
        <v>88</v>
      </c>
      <c r="E209" s="107" t="s">
        <v>623</v>
      </c>
      <c r="F209" s="108">
        <v>289.5</v>
      </c>
      <c r="G209" s="107"/>
      <c r="H209" s="107">
        <v>354</v>
      </c>
      <c r="I209" s="125">
        <v>360</v>
      </c>
      <c r="J209" s="126" t="s">
        <v>726</v>
      </c>
      <c r="K209" s="127">
        <f t="shared" ref="K209:K217" si="84">H209-F209</f>
        <v>64.5</v>
      </c>
      <c r="L209" s="128">
        <f t="shared" ref="L209:L217" si="85">K209/F209</f>
        <v>0.22279792746113988</v>
      </c>
      <c r="M209" s="129" t="s">
        <v>599</v>
      </c>
      <c r="N209" s="130">
        <v>43040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2">
        <v>89</v>
      </c>
      <c r="B210" s="105">
        <v>42845</v>
      </c>
      <c r="C210" s="105"/>
      <c r="D210" s="106" t="s">
        <v>438</v>
      </c>
      <c r="E210" s="107" t="s">
        <v>623</v>
      </c>
      <c r="F210" s="108">
        <v>700</v>
      </c>
      <c r="G210" s="107"/>
      <c r="H210" s="107">
        <v>840</v>
      </c>
      <c r="I210" s="125">
        <v>840</v>
      </c>
      <c r="J210" s="126" t="s">
        <v>727</v>
      </c>
      <c r="K210" s="127">
        <f t="shared" si="84"/>
        <v>140</v>
      </c>
      <c r="L210" s="128">
        <f t="shared" si="85"/>
        <v>0.2</v>
      </c>
      <c r="M210" s="129" t="s">
        <v>599</v>
      </c>
      <c r="N210" s="130">
        <v>42893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2">
        <v>90</v>
      </c>
      <c r="B211" s="105">
        <v>42887</v>
      </c>
      <c r="C211" s="105"/>
      <c r="D211" s="147" t="s">
        <v>363</v>
      </c>
      <c r="E211" s="107" t="s">
        <v>623</v>
      </c>
      <c r="F211" s="108">
        <v>130</v>
      </c>
      <c r="G211" s="107"/>
      <c r="H211" s="107">
        <v>144.25</v>
      </c>
      <c r="I211" s="125">
        <v>170</v>
      </c>
      <c r="J211" s="126" t="s">
        <v>728</v>
      </c>
      <c r="K211" s="127">
        <f t="shared" si="84"/>
        <v>14.25</v>
      </c>
      <c r="L211" s="128">
        <f t="shared" si="85"/>
        <v>0.10961538461538461</v>
      </c>
      <c r="M211" s="129" t="s">
        <v>599</v>
      </c>
      <c r="N211" s="130">
        <v>43675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2">
        <v>91</v>
      </c>
      <c r="B212" s="105">
        <v>42901</v>
      </c>
      <c r="C212" s="105"/>
      <c r="D212" s="147" t="s">
        <v>729</v>
      </c>
      <c r="E212" s="107" t="s">
        <v>623</v>
      </c>
      <c r="F212" s="108">
        <v>214.5</v>
      </c>
      <c r="G212" s="107"/>
      <c r="H212" s="107">
        <v>262</v>
      </c>
      <c r="I212" s="125">
        <v>262</v>
      </c>
      <c r="J212" s="126" t="s">
        <v>730</v>
      </c>
      <c r="K212" s="127">
        <f t="shared" si="84"/>
        <v>47.5</v>
      </c>
      <c r="L212" s="128">
        <f t="shared" si="85"/>
        <v>0.22144522144522144</v>
      </c>
      <c r="M212" s="129" t="s">
        <v>599</v>
      </c>
      <c r="N212" s="130">
        <v>42977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92</v>
      </c>
      <c r="B213" s="153">
        <v>42933</v>
      </c>
      <c r="C213" s="153"/>
      <c r="D213" s="154" t="s">
        <v>731</v>
      </c>
      <c r="E213" s="155" t="s">
        <v>623</v>
      </c>
      <c r="F213" s="156">
        <v>370</v>
      </c>
      <c r="G213" s="155"/>
      <c r="H213" s="155">
        <v>447.5</v>
      </c>
      <c r="I213" s="177">
        <v>450</v>
      </c>
      <c r="J213" s="230" t="s">
        <v>682</v>
      </c>
      <c r="K213" s="127">
        <f t="shared" si="84"/>
        <v>77.5</v>
      </c>
      <c r="L213" s="179">
        <f t="shared" si="85"/>
        <v>0.20945945945945946</v>
      </c>
      <c r="M213" s="180" t="s">
        <v>599</v>
      </c>
      <c r="N213" s="181">
        <v>43035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93</v>
      </c>
      <c r="B214" s="153">
        <v>42943</v>
      </c>
      <c r="C214" s="153"/>
      <c r="D214" s="154" t="s">
        <v>167</v>
      </c>
      <c r="E214" s="155" t="s">
        <v>623</v>
      </c>
      <c r="F214" s="156">
        <v>657.5</v>
      </c>
      <c r="G214" s="155"/>
      <c r="H214" s="155">
        <v>825</v>
      </c>
      <c r="I214" s="177">
        <v>820</v>
      </c>
      <c r="J214" s="230" t="s">
        <v>682</v>
      </c>
      <c r="K214" s="127">
        <f t="shared" si="84"/>
        <v>167.5</v>
      </c>
      <c r="L214" s="179">
        <f t="shared" si="85"/>
        <v>0.25475285171102663</v>
      </c>
      <c r="M214" s="180" t="s">
        <v>599</v>
      </c>
      <c r="N214" s="181">
        <v>43090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94</v>
      </c>
      <c r="B215" s="105">
        <v>42964</v>
      </c>
      <c r="C215" s="105"/>
      <c r="D215" s="106" t="s">
        <v>368</v>
      </c>
      <c r="E215" s="107" t="s">
        <v>623</v>
      </c>
      <c r="F215" s="108">
        <v>605</v>
      </c>
      <c r="G215" s="107"/>
      <c r="H215" s="107">
        <v>750</v>
      </c>
      <c r="I215" s="125">
        <v>750</v>
      </c>
      <c r="J215" s="126" t="s">
        <v>725</v>
      </c>
      <c r="K215" s="127">
        <f t="shared" si="84"/>
        <v>145</v>
      </c>
      <c r="L215" s="128">
        <f t="shared" si="85"/>
        <v>0.23966942148760331</v>
      </c>
      <c r="M215" s="129" t="s">
        <v>599</v>
      </c>
      <c r="N215" s="130">
        <v>43027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365">
        <v>95</v>
      </c>
      <c r="B216" s="148">
        <v>42979</v>
      </c>
      <c r="C216" s="148"/>
      <c r="D216" s="149" t="s">
        <v>509</v>
      </c>
      <c r="E216" s="150" t="s">
        <v>623</v>
      </c>
      <c r="F216" s="151">
        <v>255</v>
      </c>
      <c r="G216" s="152"/>
      <c r="H216" s="152">
        <v>217.25</v>
      </c>
      <c r="I216" s="152">
        <v>320</v>
      </c>
      <c r="J216" s="174" t="s">
        <v>732</v>
      </c>
      <c r="K216" s="133">
        <f t="shared" si="84"/>
        <v>-37.75</v>
      </c>
      <c r="L216" s="175">
        <f t="shared" si="85"/>
        <v>-0.14803921568627451</v>
      </c>
      <c r="M216" s="135" t="s">
        <v>663</v>
      </c>
      <c r="N216" s="176">
        <v>43661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2">
        <v>96</v>
      </c>
      <c r="B217" s="105">
        <v>42997</v>
      </c>
      <c r="C217" s="105"/>
      <c r="D217" s="106" t="s">
        <v>733</v>
      </c>
      <c r="E217" s="107" t="s">
        <v>623</v>
      </c>
      <c r="F217" s="108">
        <v>215</v>
      </c>
      <c r="G217" s="107"/>
      <c r="H217" s="107">
        <v>258</v>
      </c>
      <c r="I217" s="125">
        <v>258</v>
      </c>
      <c r="J217" s="126" t="s">
        <v>682</v>
      </c>
      <c r="K217" s="127">
        <f t="shared" si="84"/>
        <v>43</v>
      </c>
      <c r="L217" s="128">
        <f t="shared" si="85"/>
        <v>0.2</v>
      </c>
      <c r="M217" s="129" t="s">
        <v>599</v>
      </c>
      <c r="N217" s="130">
        <v>43040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2">
        <v>97</v>
      </c>
      <c r="B218" s="105">
        <v>42997</v>
      </c>
      <c r="C218" s="105"/>
      <c r="D218" s="106" t="s">
        <v>733</v>
      </c>
      <c r="E218" s="107" t="s">
        <v>623</v>
      </c>
      <c r="F218" s="108">
        <v>215</v>
      </c>
      <c r="G218" s="107"/>
      <c r="H218" s="107">
        <v>258</v>
      </c>
      <c r="I218" s="125">
        <v>258</v>
      </c>
      <c r="J218" s="230" t="s">
        <v>682</v>
      </c>
      <c r="K218" s="127">
        <v>43</v>
      </c>
      <c r="L218" s="128">
        <v>0.2</v>
      </c>
      <c r="M218" s="129" t="s">
        <v>599</v>
      </c>
      <c r="N218" s="130">
        <v>43040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5">
        <v>98</v>
      </c>
      <c r="B219" s="206">
        <v>42998</v>
      </c>
      <c r="C219" s="206"/>
      <c r="D219" s="374" t="s">
        <v>2979</v>
      </c>
      <c r="E219" s="207" t="s">
        <v>623</v>
      </c>
      <c r="F219" s="208">
        <v>75</v>
      </c>
      <c r="G219" s="207"/>
      <c r="H219" s="207">
        <v>90</v>
      </c>
      <c r="I219" s="231">
        <v>90</v>
      </c>
      <c r="J219" s="126" t="s">
        <v>734</v>
      </c>
      <c r="K219" s="127">
        <f t="shared" ref="K219:K224" si="86">H219-F219</f>
        <v>15</v>
      </c>
      <c r="L219" s="128">
        <f t="shared" ref="L219:L224" si="87">K219/F219</f>
        <v>0.2</v>
      </c>
      <c r="M219" s="129" t="s">
        <v>599</v>
      </c>
      <c r="N219" s="130">
        <v>43019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99</v>
      </c>
      <c r="B220" s="153">
        <v>43011</v>
      </c>
      <c r="C220" s="153"/>
      <c r="D220" s="154" t="s">
        <v>735</v>
      </c>
      <c r="E220" s="155" t="s">
        <v>623</v>
      </c>
      <c r="F220" s="156">
        <v>315</v>
      </c>
      <c r="G220" s="155"/>
      <c r="H220" s="155">
        <v>392</v>
      </c>
      <c r="I220" s="177">
        <v>384</v>
      </c>
      <c r="J220" s="230" t="s">
        <v>736</v>
      </c>
      <c r="K220" s="127">
        <f t="shared" si="86"/>
        <v>77</v>
      </c>
      <c r="L220" s="179">
        <f t="shared" si="87"/>
        <v>0.24444444444444444</v>
      </c>
      <c r="M220" s="180" t="s">
        <v>599</v>
      </c>
      <c r="N220" s="181">
        <v>43017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100</v>
      </c>
      <c r="B221" s="153">
        <v>43013</v>
      </c>
      <c r="C221" s="153"/>
      <c r="D221" s="154" t="s">
        <v>737</v>
      </c>
      <c r="E221" s="155" t="s">
        <v>623</v>
      </c>
      <c r="F221" s="156">
        <v>145</v>
      </c>
      <c r="G221" s="155"/>
      <c r="H221" s="155">
        <v>179</v>
      </c>
      <c r="I221" s="177">
        <v>180</v>
      </c>
      <c r="J221" s="230" t="s">
        <v>613</v>
      </c>
      <c r="K221" s="127">
        <f t="shared" si="86"/>
        <v>34</v>
      </c>
      <c r="L221" s="179">
        <f t="shared" si="87"/>
        <v>0.23448275862068965</v>
      </c>
      <c r="M221" s="180" t="s">
        <v>599</v>
      </c>
      <c r="N221" s="181">
        <v>43025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101</v>
      </c>
      <c r="B222" s="153">
        <v>43014</v>
      </c>
      <c r="C222" s="153"/>
      <c r="D222" s="154" t="s">
        <v>339</v>
      </c>
      <c r="E222" s="155" t="s">
        <v>623</v>
      </c>
      <c r="F222" s="156">
        <v>256</v>
      </c>
      <c r="G222" s="155"/>
      <c r="H222" s="155">
        <v>323</v>
      </c>
      <c r="I222" s="177">
        <v>320</v>
      </c>
      <c r="J222" s="230" t="s">
        <v>682</v>
      </c>
      <c r="K222" s="127">
        <f t="shared" si="86"/>
        <v>67</v>
      </c>
      <c r="L222" s="179">
        <f t="shared" si="87"/>
        <v>0.26171875</v>
      </c>
      <c r="M222" s="180" t="s">
        <v>599</v>
      </c>
      <c r="N222" s="181">
        <v>43067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102</v>
      </c>
      <c r="B223" s="153">
        <v>43017</v>
      </c>
      <c r="C223" s="153"/>
      <c r="D223" s="154" t="s">
        <v>360</v>
      </c>
      <c r="E223" s="155" t="s">
        <v>623</v>
      </c>
      <c r="F223" s="156">
        <v>137.5</v>
      </c>
      <c r="G223" s="155"/>
      <c r="H223" s="155">
        <v>184</v>
      </c>
      <c r="I223" s="177">
        <v>183</v>
      </c>
      <c r="J223" s="178" t="s">
        <v>738</v>
      </c>
      <c r="K223" s="127">
        <f t="shared" si="86"/>
        <v>46.5</v>
      </c>
      <c r="L223" s="179">
        <f t="shared" si="87"/>
        <v>0.33818181818181819</v>
      </c>
      <c r="M223" s="180" t="s">
        <v>599</v>
      </c>
      <c r="N223" s="181">
        <v>43108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103</v>
      </c>
      <c r="B224" s="153">
        <v>43018</v>
      </c>
      <c r="C224" s="153"/>
      <c r="D224" s="154" t="s">
        <v>739</v>
      </c>
      <c r="E224" s="155" t="s">
        <v>623</v>
      </c>
      <c r="F224" s="156">
        <v>125.5</v>
      </c>
      <c r="G224" s="155"/>
      <c r="H224" s="155">
        <v>158</v>
      </c>
      <c r="I224" s="177">
        <v>155</v>
      </c>
      <c r="J224" s="178" t="s">
        <v>740</v>
      </c>
      <c r="K224" s="127">
        <f t="shared" si="86"/>
        <v>32.5</v>
      </c>
      <c r="L224" s="179">
        <f t="shared" si="87"/>
        <v>0.25896414342629481</v>
      </c>
      <c r="M224" s="180" t="s">
        <v>599</v>
      </c>
      <c r="N224" s="181">
        <v>43067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104</v>
      </c>
      <c r="B225" s="153">
        <v>43018</v>
      </c>
      <c r="C225" s="153"/>
      <c r="D225" s="154" t="s">
        <v>770</v>
      </c>
      <c r="E225" s="155" t="s">
        <v>623</v>
      </c>
      <c r="F225" s="156">
        <v>895</v>
      </c>
      <c r="G225" s="155"/>
      <c r="H225" s="155">
        <v>1122.5</v>
      </c>
      <c r="I225" s="177">
        <v>1078</v>
      </c>
      <c r="J225" s="178" t="s">
        <v>771</v>
      </c>
      <c r="K225" s="127">
        <v>227.5</v>
      </c>
      <c r="L225" s="179">
        <v>0.25418994413407803</v>
      </c>
      <c r="M225" s="180" t="s">
        <v>599</v>
      </c>
      <c r="N225" s="181">
        <v>43117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4">
        <v>105</v>
      </c>
      <c r="B226" s="153">
        <v>43020</v>
      </c>
      <c r="C226" s="153"/>
      <c r="D226" s="154" t="s">
        <v>347</v>
      </c>
      <c r="E226" s="155" t="s">
        <v>623</v>
      </c>
      <c r="F226" s="156">
        <v>525</v>
      </c>
      <c r="G226" s="155"/>
      <c r="H226" s="155">
        <v>629</v>
      </c>
      <c r="I226" s="177">
        <v>629</v>
      </c>
      <c r="J226" s="230" t="s">
        <v>682</v>
      </c>
      <c r="K226" s="127">
        <v>104</v>
      </c>
      <c r="L226" s="179">
        <v>0.19809523809523799</v>
      </c>
      <c r="M226" s="180" t="s">
        <v>599</v>
      </c>
      <c r="N226" s="181">
        <v>43119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4">
        <v>106</v>
      </c>
      <c r="B227" s="153">
        <v>43046</v>
      </c>
      <c r="C227" s="153"/>
      <c r="D227" s="154" t="s">
        <v>393</v>
      </c>
      <c r="E227" s="155" t="s">
        <v>623</v>
      </c>
      <c r="F227" s="156">
        <v>740</v>
      </c>
      <c r="G227" s="155"/>
      <c r="H227" s="155">
        <v>892.5</v>
      </c>
      <c r="I227" s="177">
        <v>900</v>
      </c>
      <c r="J227" s="178" t="s">
        <v>741</v>
      </c>
      <c r="K227" s="127">
        <f>H227-F227</f>
        <v>152.5</v>
      </c>
      <c r="L227" s="179">
        <f>K227/F227</f>
        <v>0.20608108108108109</v>
      </c>
      <c r="M227" s="180" t="s">
        <v>599</v>
      </c>
      <c r="N227" s="181">
        <v>43052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107</v>
      </c>
      <c r="B228" s="105">
        <v>43073</v>
      </c>
      <c r="C228" s="105"/>
      <c r="D228" s="106" t="s">
        <v>742</v>
      </c>
      <c r="E228" s="107" t="s">
        <v>623</v>
      </c>
      <c r="F228" s="108">
        <v>118.5</v>
      </c>
      <c r="G228" s="107"/>
      <c r="H228" s="107">
        <v>143.5</v>
      </c>
      <c r="I228" s="125">
        <v>145</v>
      </c>
      <c r="J228" s="140" t="s">
        <v>743</v>
      </c>
      <c r="K228" s="127">
        <f>H228-F228</f>
        <v>25</v>
      </c>
      <c r="L228" s="128">
        <f>K228/F228</f>
        <v>0.2109704641350211</v>
      </c>
      <c r="M228" s="129" t="s">
        <v>599</v>
      </c>
      <c r="N228" s="130">
        <v>43097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108</v>
      </c>
      <c r="B229" s="109">
        <v>43090</v>
      </c>
      <c r="C229" s="109"/>
      <c r="D229" s="157" t="s">
        <v>443</v>
      </c>
      <c r="E229" s="111" t="s">
        <v>623</v>
      </c>
      <c r="F229" s="112">
        <v>715</v>
      </c>
      <c r="G229" s="112"/>
      <c r="H229" s="113">
        <v>500</v>
      </c>
      <c r="I229" s="131">
        <v>872</v>
      </c>
      <c r="J229" s="137" t="s">
        <v>744</v>
      </c>
      <c r="K229" s="133">
        <f>H229-F229</f>
        <v>-215</v>
      </c>
      <c r="L229" s="134">
        <f>K229/F229</f>
        <v>-0.30069930069930068</v>
      </c>
      <c r="M229" s="135" t="s">
        <v>663</v>
      </c>
      <c r="N229" s="136">
        <v>43670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2">
        <v>109</v>
      </c>
      <c r="B230" s="105">
        <v>43098</v>
      </c>
      <c r="C230" s="105"/>
      <c r="D230" s="106" t="s">
        <v>735</v>
      </c>
      <c r="E230" s="107" t="s">
        <v>623</v>
      </c>
      <c r="F230" s="108">
        <v>435</v>
      </c>
      <c r="G230" s="107"/>
      <c r="H230" s="107">
        <v>542.5</v>
      </c>
      <c r="I230" s="125">
        <v>539</v>
      </c>
      <c r="J230" s="140" t="s">
        <v>682</v>
      </c>
      <c r="K230" s="127">
        <v>107.5</v>
      </c>
      <c r="L230" s="128">
        <v>0.247126436781609</v>
      </c>
      <c r="M230" s="129" t="s">
        <v>599</v>
      </c>
      <c r="N230" s="130">
        <v>43206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2">
        <v>110</v>
      </c>
      <c r="B231" s="105">
        <v>43098</v>
      </c>
      <c r="C231" s="105"/>
      <c r="D231" s="106" t="s">
        <v>571</v>
      </c>
      <c r="E231" s="107" t="s">
        <v>623</v>
      </c>
      <c r="F231" s="108">
        <v>885</v>
      </c>
      <c r="G231" s="107"/>
      <c r="H231" s="107">
        <v>1090</v>
      </c>
      <c r="I231" s="125">
        <v>1084</v>
      </c>
      <c r="J231" s="140" t="s">
        <v>682</v>
      </c>
      <c r="K231" s="127">
        <v>205</v>
      </c>
      <c r="L231" s="128">
        <v>0.23163841807909599</v>
      </c>
      <c r="M231" s="129" t="s">
        <v>599</v>
      </c>
      <c r="N231" s="130">
        <v>43213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366">
        <v>111</v>
      </c>
      <c r="B232" s="347">
        <v>43192</v>
      </c>
      <c r="C232" s="347"/>
      <c r="D232" s="115" t="s">
        <v>752</v>
      </c>
      <c r="E232" s="350" t="s">
        <v>623</v>
      </c>
      <c r="F232" s="353">
        <v>478.5</v>
      </c>
      <c r="G232" s="350"/>
      <c r="H232" s="350">
        <v>442</v>
      </c>
      <c r="I232" s="356">
        <v>613</v>
      </c>
      <c r="J232" s="383" t="s">
        <v>3403</v>
      </c>
      <c r="K232" s="133">
        <f>H232-F232</f>
        <v>-36.5</v>
      </c>
      <c r="L232" s="134">
        <f>K232/F232</f>
        <v>-7.6280041797283177E-2</v>
      </c>
      <c r="M232" s="135" t="s">
        <v>663</v>
      </c>
      <c r="N232" s="136">
        <v>43762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112</v>
      </c>
      <c r="B233" s="109">
        <v>43194</v>
      </c>
      <c r="C233" s="109"/>
      <c r="D233" s="373" t="s">
        <v>2978</v>
      </c>
      <c r="E233" s="111" t="s">
        <v>623</v>
      </c>
      <c r="F233" s="112">
        <f>141.5-7.3</f>
        <v>134.19999999999999</v>
      </c>
      <c r="G233" s="112"/>
      <c r="H233" s="113">
        <v>77</v>
      </c>
      <c r="I233" s="131">
        <v>180</v>
      </c>
      <c r="J233" s="383" t="s">
        <v>3402</v>
      </c>
      <c r="K233" s="133">
        <f>H233-F233</f>
        <v>-57.199999999999989</v>
      </c>
      <c r="L233" s="134">
        <f>K233/F233</f>
        <v>-0.42622950819672129</v>
      </c>
      <c r="M233" s="135" t="s">
        <v>663</v>
      </c>
      <c r="N233" s="136">
        <v>43522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3">
        <v>113</v>
      </c>
      <c r="B234" s="109">
        <v>43209</v>
      </c>
      <c r="C234" s="109"/>
      <c r="D234" s="110" t="s">
        <v>745</v>
      </c>
      <c r="E234" s="111" t="s">
        <v>623</v>
      </c>
      <c r="F234" s="112">
        <v>430</v>
      </c>
      <c r="G234" s="112"/>
      <c r="H234" s="113">
        <v>220</v>
      </c>
      <c r="I234" s="131">
        <v>537</v>
      </c>
      <c r="J234" s="137" t="s">
        <v>746</v>
      </c>
      <c r="K234" s="133">
        <f>H234-F234</f>
        <v>-210</v>
      </c>
      <c r="L234" s="134">
        <f>K234/F234</f>
        <v>-0.48837209302325579</v>
      </c>
      <c r="M234" s="135" t="s">
        <v>663</v>
      </c>
      <c r="N234" s="136">
        <v>43252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67">
        <v>114</v>
      </c>
      <c r="B235" s="158">
        <v>43220</v>
      </c>
      <c r="C235" s="158"/>
      <c r="D235" s="159" t="s">
        <v>394</v>
      </c>
      <c r="E235" s="160" t="s">
        <v>623</v>
      </c>
      <c r="F235" s="162">
        <v>153.5</v>
      </c>
      <c r="G235" s="162"/>
      <c r="H235" s="162">
        <v>196</v>
      </c>
      <c r="I235" s="162">
        <v>196</v>
      </c>
      <c r="J235" s="358" t="s">
        <v>3494</v>
      </c>
      <c r="K235" s="182">
        <f>H235-F235</f>
        <v>42.5</v>
      </c>
      <c r="L235" s="183">
        <f>K235/F235</f>
        <v>0.27687296416938112</v>
      </c>
      <c r="M235" s="161" t="s">
        <v>599</v>
      </c>
      <c r="N235" s="184">
        <v>43605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3">
        <v>115</v>
      </c>
      <c r="B236" s="109">
        <v>43306</v>
      </c>
      <c r="C236" s="109"/>
      <c r="D236" s="110" t="s">
        <v>768</v>
      </c>
      <c r="E236" s="111" t="s">
        <v>623</v>
      </c>
      <c r="F236" s="112">
        <v>27.5</v>
      </c>
      <c r="G236" s="112"/>
      <c r="H236" s="113">
        <v>13.1</v>
      </c>
      <c r="I236" s="131">
        <v>60</v>
      </c>
      <c r="J236" s="137" t="s">
        <v>772</v>
      </c>
      <c r="K236" s="133">
        <v>-14.4</v>
      </c>
      <c r="L236" s="134">
        <v>-0.52363636363636401</v>
      </c>
      <c r="M236" s="135" t="s">
        <v>663</v>
      </c>
      <c r="N236" s="136">
        <v>43138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66">
        <v>116</v>
      </c>
      <c r="B237" s="347">
        <v>43318</v>
      </c>
      <c r="C237" s="347"/>
      <c r="D237" s="115" t="s">
        <v>747</v>
      </c>
      <c r="E237" s="350" t="s">
        <v>623</v>
      </c>
      <c r="F237" s="350">
        <v>148.5</v>
      </c>
      <c r="G237" s="350"/>
      <c r="H237" s="350">
        <v>102</v>
      </c>
      <c r="I237" s="356">
        <v>182</v>
      </c>
      <c r="J237" s="137" t="s">
        <v>3493</v>
      </c>
      <c r="K237" s="133">
        <f>H237-F237</f>
        <v>-46.5</v>
      </c>
      <c r="L237" s="134">
        <f>K237/F237</f>
        <v>-0.31313131313131315</v>
      </c>
      <c r="M237" s="135" t="s">
        <v>663</v>
      </c>
      <c r="N237" s="136">
        <v>43661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2">
        <v>117</v>
      </c>
      <c r="B238" s="105">
        <v>43335</v>
      </c>
      <c r="C238" s="105"/>
      <c r="D238" s="106" t="s">
        <v>773</v>
      </c>
      <c r="E238" s="107" t="s">
        <v>623</v>
      </c>
      <c r="F238" s="155">
        <v>285</v>
      </c>
      <c r="G238" s="107"/>
      <c r="H238" s="107">
        <v>355</v>
      </c>
      <c r="I238" s="125">
        <v>364</v>
      </c>
      <c r="J238" s="140" t="s">
        <v>774</v>
      </c>
      <c r="K238" s="127">
        <v>70</v>
      </c>
      <c r="L238" s="128">
        <v>0.24561403508771901</v>
      </c>
      <c r="M238" s="129" t="s">
        <v>599</v>
      </c>
      <c r="N238" s="130">
        <v>43455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2">
        <v>118</v>
      </c>
      <c r="B239" s="105">
        <v>43341</v>
      </c>
      <c r="C239" s="105"/>
      <c r="D239" s="106" t="s">
        <v>384</v>
      </c>
      <c r="E239" s="107" t="s">
        <v>623</v>
      </c>
      <c r="F239" s="155">
        <v>525</v>
      </c>
      <c r="G239" s="107"/>
      <c r="H239" s="107">
        <v>585</v>
      </c>
      <c r="I239" s="125">
        <v>635</v>
      </c>
      <c r="J239" s="140" t="s">
        <v>748</v>
      </c>
      <c r="K239" s="127">
        <f t="shared" ref="K239:K251" si="88">H239-F239</f>
        <v>60</v>
      </c>
      <c r="L239" s="128">
        <f t="shared" ref="L239:L251" si="89">K239/F239</f>
        <v>0.11428571428571428</v>
      </c>
      <c r="M239" s="129" t="s">
        <v>599</v>
      </c>
      <c r="N239" s="130">
        <v>43662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2">
        <v>119</v>
      </c>
      <c r="B240" s="105">
        <v>43395</v>
      </c>
      <c r="C240" s="105"/>
      <c r="D240" s="106" t="s">
        <v>368</v>
      </c>
      <c r="E240" s="107" t="s">
        <v>623</v>
      </c>
      <c r="F240" s="155">
        <v>475</v>
      </c>
      <c r="G240" s="107"/>
      <c r="H240" s="107">
        <v>574</v>
      </c>
      <c r="I240" s="125">
        <v>570</v>
      </c>
      <c r="J240" s="140" t="s">
        <v>682</v>
      </c>
      <c r="K240" s="127">
        <f t="shared" si="88"/>
        <v>99</v>
      </c>
      <c r="L240" s="128">
        <f t="shared" si="89"/>
        <v>0.20842105263157895</v>
      </c>
      <c r="M240" s="129" t="s">
        <v>599</v>
      </c>
      <c r="N240" s="130">
        <v>43403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4">
        <v>120</v>
      </c>
      <c r="B241" s="153">
        <v>43397</v>
      </c>
      <c r="C241" s="153"/>
      <c r="D241" s="407" t="s">
        <v>391</v>
      </c>
      <c r="E241" s="155" t="s">
        <v>623</v>
      </c>
      <c r="F241" s="155">
        <v>707.5</v>
      </c>
      <c r="G241" s="155"/>
      <c r="H241" s="155">
        <v>872</v>
      </c>
      <c r="I241" s="177">
        <v>872</v>
      </c>
      <c r="J241" s="178" t="s">
        <v>682</v>
      </c>
      <c r="K241" s="127">
        <f t="shared" si="88"/>
        <v>164.5</v>
      </c>
      <c r="L241" s="179">
        <f t="shared" si="89"/>
        <v>0.23250883392226149</v>
      </c>
      <c r="M241" s="180" t="s">
        <v>599</v>
      </c>
      <c r="N241" s="181">
        <v>43482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4">
        <v>121</v>
      </c>
      <c r="B242" s="153">
        <v>43398</v>
      </c>
      <c r="C242" s="153"/>
      <c r="D242" s="407" t="s">
        <v>348</v>
      </c>
      <c r="E242" s="155" t="s">
        <v>623</v>
      </c>
      <c r="F242" s="155">
        <v>162</v>
      </c>
      <c r="G242" s="155"/>
      <c r="H242" s="155">
        <v>204</v>
      </c>
      <c r="I242" s="177">
        <v>209</v>
      </c>
      <c r="J242" s="178" t="s">
        <v>3492</v>
      </c>
      <c r="K242" s="127">
        <f t="shared" si="88"/>
        <v>42</v>
      </c>
      <c r="L242" s="179">
        <f t="shared" si="89"/>
        <v>0.25925925925925924</v>
      </c>
      <c r="M242" s="180" t="s">
        <v>599</v>
      </c>
      <c r="N242" s="181">
        <v>43539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5">
        <v>122</v>
      </c>
      <c r="B243" s="206">
        <v>43399</v>
      </c>
      <c r="C243" s="206"/>
      <c r="D243" s="154" t="s">
        <v>495</v>
      </c>
      <c r="E243" s="207" t="s">
        <v>623</v>
      </c>
      <c r="F243" s="207">
        <v>240</v>
      </c>
      <c r="G243" s="207"/>
      <c r="H243" s="207">
        <v>297</v>
      </c>
      <c r="I243" s="231">
        <v>297</v>
      </c>
      <c r="J243" s="178" t="s">
        <v>682</v>
      </c>
      <c r="K243" s="232">
        <f t="shared" si="88"/>
        <v>57</v>
      </c>
      <c r="L243" s="233">
        <f t="shared" si="89"/>
        <v>0.23749999999999999</v>
      </c>
      <c r="M243" s="234" t="s">
        <v>599</v>
      </c>
      <c r="N243" s="235">
        <v>43417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2">
        <v>123</v>
      </c>
      <c r="B244" s="105">
        <v>43439</v>
      </c>
      <c r="C244" s="105"/>
      <c r="D244" s="147" t="s">
        <v>749</v>
      </c>
      <c r="E244" s="107" t="s">
        <v>623</v>
      </c>
      <c r="F244" s="107">
        <v>202.5</v>
      </c>
      <c r="G244" s="107"/>
      <c r="H244" s="107">
        <v>255</v>
      </c>
      <c r="I244" s="125">
        <v>252</v>
      </c>
      <c r="J244" s="140" t="s">
        <v>682</v>
      </c>
      <c r="K244" s="127">
        <f t="shared" si="88"/>
        <v>52.5</v>
      </c>
      <c r="L244" s="128">
        <f t="shared" si="89"/>
        <v>0.25925925925925924</v>
      </c>
      <c r="M244" s="129" t="s">
        <v>599</v>
      </c>
      <c r="N244" s="130">
        <v>43542</v>
      </c>
      <c r="O244" s="57"/>
      <c r="P244" s="16"/>
      <c r="Q244" s="16"/>
      <c r="R244" s="93" t="s">
        <v>751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5">
        <v>124</v>
      </c>
      <c r="B245" s="206">
        <v>43465</v>
      </c>
      <c r="C245" s="105"/>
      <c r="D245" s="407" t="s">
        <v>423</v>
      </c>
      <c r="E245" s="207" t="s">
        <v>623</v>
      </c>
      <c r="F245" s="207">
        <v>710</v>
      </c>
      <c r="G245" s="207"/>
      <c r="H245" s="207">
        <v>866</v>
      </c>
      <c r="I245" s="231">
        <v>866</v>
      </c>
      <c r="J245" s="178" t="s">
        <v>682</v>
      </c>
      <c r="K245" s="127">
        <f t="shared" si="88"/>
        <v>156</v>
      </c>
      <c r="L245" s="128">
        <f t="shared" si="89"/>
        <v>0.21971830985915494</v>
      </c>
      <c r="M245" s="129" t="s">
        <v>599</v>
      </c>
      <c r="N245" s="361">
        <v>43553</v>
      </c>
      <c r="O245" s="57"/>
      <c r="P245" s="16"/>
      <c r="Q245" s="16"/>
      <c r="R245" s="17" t="s">
        <v>751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5">
        <v>125</v>
      </c>
      <c r="B246" s="206">
        <v>43522</v>
      </c>
      <c r="C246" s="206"/>
      <c r="D246" s="407" t="s">
        <v>141</v>
      </c>
      <c r="E246" s="207" t="s">
        <v>623</v>
      </c>
      <c r="F246" s="207">
        <v>337.25</v>
      </c>
      <c r="G246" s="207"/>
      <c r="H246" s="207">
        <v>398.5</v>
      </c>
      <c r="I246" s="231">
        <v>411</v>
      </c>
      <c r="J246" s="140" t="s">
        <v>3491</v>
      </c>
      <c r="K246" s="127">
        <f t="shared" si="88"/>
        <v>61.25</v>
      </c>
      <c r="L246" s="128">
        <f t="shared" si="89"/>
        <v>0.1816160118606375</v>
      </c>
      <c r="M246" s="129" t="s">
        <v>599</v>
      </c>
      <c r="N246" s="361">
        <v>43760</v>
      </c>
      <c r="O246" s="57"/>
      <c r="P246" s="16"/>
      <c r="Q246" s="16"/>
      <c r="R246" s="93" t="s">
        <v>751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68">
        <v>126</v>
      </c>
      <c r="B247" s="163">
        <v>43559</v>
      </c>
      <c r="C247" s="163"/>
      <c r="D247" s="164" t="s">
        <v>410</v>
      </c>
      <c r="E247" s="165" t="s">
        <v>623</v>
      </c>
      <c r="F247" s="165">
        <v>130</v>
      </c>
      <c r="G247" s="165"/>
      <c r="H247" s="165">
        <v>65</v>
      </c>
      <c r="I247" s="185">
        <v>158</v>
      </c>
      <c r="J247" s="137" t="s">
        <v>750</v>
      </c>
      <c r="K247" s="133">
        <f t="shared" si="88"/>
        <v>-65</v>
      </c>
      <c r="L247" s="134">
        <f t="shared" si="89"/>
        <v>-0.5</v>
      </c>
      <c r="M247" s="135" t="s">
        <v>663</v>
      </c>
      <c r="N247" s="136">
        <v>43726</v>
      </c>
      <c r="O247" s="57"/>
      <c r="P247" s="16"/>
      <c r="Q247" s="16"/>
      <c r="R247" s="17" t="s">
        <v>753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69">
        <v>127</v>
      </c>
      <c r="B248" s="186">
        <v>43017</v>
      </c>
      <c r="C248" s="186"/>
      <c r="D248" s="187" t="s">
        <v>169</v>
      </c>
      <c r="E248" s="188" t="s">
        <v>623</v>
      </c>
      <c r="F248" s="189">
        <v>141.5</v>
      </c>
      <c r="G248" s="190"/>
      <c r="H248" s="190">
        <v>183.5</v>
      </c>
      <c r="I248" s="190">
        <v>210</v>
      </c>
      <c r="J248" s="217" t="s">
        <v>3440</v>
      </c>
      <c r="K248" s="218">
        <f t="shared" si="88"/>
        <v>42</v>
      </c>
      <c r="L248" s="219">
        <f t="shared" si="89"/>
        <v>0.29681978798586572</v>
      </c>
      <c r="M248" s="189" t="s">
        <v>599</v>
      </c>
      <c r="N248" s="220">
        <v>43042</v>
      </c>
      <c r="O248" s="57"/>
      <c r="P248" s="16"/>
      <c r="Q248" s="16"/>
      <c r="R248" s="93" t="s">
        <v>753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8">
        <v>128</v>
      </c>
      <c r="B249" s="163">
        <v>43074</v>
      </c>
      <c r="C249" s="163"/>
      <c r="D249" s="164" t="s">
        <v>303</v>
      </c>
      <c r="E249" s="165" t="s">
        <v>623</v>
      </c>
      <c r="F249" s="166">
        <v>172</v>
      </c>
      <c r="G249" s="165"/>
      <c r="H249" s="165">
        <v>155.25</v>
      </c>
      <c r="I249" s="185">
        <v>230</v>
      </c>
      <c r="J249" s="383" t="s">
        <v>3400</v>
      </c>
      <c r="K249" s="133">
        <f t="shared" ref="K249" si="90">H249-F249</f>
        <v>-16.75</v>
      </c>
      <c r="L249" s="134">
        <f t="shared" ref="L249" si="91">K249/F249</f>
        <v>-9.7383720930232565E-2</v>
      </c>
      <c r="M249" s="135" t="s">
        <v>663</v>
      </c>
      <c r="N249" s="136">
        <v>43787</v>
      </c>
      <c r="O249" s="57"/>
      <c r="P249" s="16"/>
      <c r="Q249" s="16"/>
      <c r="R249" s="17" t="s">
        <v>753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369">
        <v>129</v>
      </c>
      <c r="B250" s="186">
        <v>43398</v>
      </c>
      <c r="C250" s="186"/>
      <c r="D250" s="187" t="s">
        <v>104</v>
      </c>
      <c r="E250" s="188" t="s">
        <v>623</v>
      </c>
      <c r="F250" s="190">
        <v>698.5</v>
      </c>
      <c r="G250" s="190"/>
      <c r="H250" s="190">
        <v>850</v>
      </c>
      <c r="I250" s="190">
        <v>890</v>
      </c>
      <c r="J250" s="221" t="s">
        <v>3488</v>
      </c>
      <c r="K250" s="218">
        <f t="shared" si="88"/>
        <v>151.5</v>
      </c>
      <c r="L250" s="219">
        <f t="shared" si="89"/>
        <v>0.21689334287759485</v>
      </c>
      <c r="M250" s="189" t="s">
        <v>599</v>
      </c>
      <c r="N250" s="220">
        <v>43453</v>
      </c>
      <c r="O250" s="57"/>
      <c r="P250" s="16"/>
      <c r="Q250" s="16"/>
      <c r="R250" s="17" t="s">
        <v>751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5">
        <v>130</v>
      </c>
      <c r="B251" s="158">
        <v>42877</v>
      </c>
      <c r="C251" s="158"/>
      <c r="D251" s="159" t="s">
        <v>383</v>
      </c>
      <c r="E251" s="160" t="s">
        <v>623</v>
      </c>
      <c r="F251" s="161">
        <v>127.6</v>
      </c>
      <c r="G251" s="162"/>
      <c r="H251" s="162">
        <v>138</v>
      </c>
      <c r="I251" s="162">
        <v>190</v>
      </c>
      <c r="J251" s="384" t="s">
        <v>3404</v>
      </c>
      <c r="K251" s="182">
        <f t="shared" si="88"/>
        <v>10.400000000000006</v>
      </c>
      <c r="L251" s="183">
        <f t="shared" si="89"/>
        <v>8.1504702194357417E-2</v>
      </c>
      <c r="M251" s="161" t="s">
        <v>599</v>
      </c>
      <c r="N251" s="184">
        <v>43774</v>
      </c>
      <c r="O251" s="57"/>
      <c r="P251" s="16"/>
      <c r="Q251" s="16"/>
      <c r="R251" s="93" t="s">
        <v>753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70">
        <v>131</v>
      </c>
      <c r="B252" s="194">
        <v>43158</v>
      </c>
      <c r="C252" s="194"/>
      <c r="D252" s="191" t="s">
        <v>754</v>
      </c>
      <c r="E252" s="195" t="s">
        <v>623</v>
      </c>
      <c r="F252" s="196">
        <v>317</v>
      </c>
      <c r="G252" s="195"/>
      <c r="H252" s="195"/>
      <c r="I252" s="224">
        <v>398</v>
      </c>
      <c r="J252" s="237" t="s">
        <v>601</v>
      </c>
      <c r="K252" s="193"/>
      <c r="L252" s="192"/>
      <c r="M252" s="223" t="s">
        <v>601</v>
      </c>
      <c r="N252" s="222"/>
      <c r="O252" s="57"/>
      <c r="P252" s="16"/>
      <c r="Q252" s="16"/>
      <c r="R252" s="341" t="s">
        <v>753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68">
        <v>132</v>
      </c>
      <c r="B253" s="163">
        <v>43164</v>
      </c>
      <c r="C253" s="163"/>
      <c r="D253" s="164" t="s">
        <v>135</v>
      </c>
      <c r="E253" s="165" t="s">
        <v>623</v>
      </c>
      <c r="F253" s="166">
        <f>510-14.4</f>
        <v>495.6</v>
      </c>
      <c r="G253" s="165"/>
      <c r="H253" s="165">
        <v>350</v>
      </c>
      <c r="I253" s="185">
        <v>672</v>
      </c>
      <c r="J253" s="383" t="s">
        <v>3461</v>
      </c>
      <c r="K253" s="133">
        <f t="shared" ref="K253" si="92">H253-F253</f>
        <v>-145.60000000000002</v>
      </c>
      <c r="L253" s="134">
        <f t="shared" ref="L253" si="93">K253/F253</f>
        <v>-0.29378531073446329</v>
      </c>
      <c r="M253" s="135" t="s">
        <v>663</v>
      </c>
      <c r="N253" s="136">
        <v>43887</v>
      </c>
      <c r="O253" s="57"/>
      <c r="P253" s="16"/>
      <c r="Q253" s="16"/>
      <c r="R253" s="17" t="s">
        <v>751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68">
        <v>133</v>
      </c>
      <c r="B254" s="163">
        <v>43237</v>
      </c>
      <c r="C254" s="163"/>
      <c r="D254" s="164" t="s">
        <v>489</v>
      </c>
      <c r="E254" s="165" t="s">
        <v>623</v>
      </c>
      <c r="F254" s="166">
        <v>230.3</v>
      </c>
      <c r="G254" s="165"/>
      <c r="H254" s="165">
        <v>102.5</v>
      </c>
      <c r="I254" s="185">
        <v>348</v>
      </c>
      <c r="J254" s="383" t="s">
        <v>3482</v>
      </c>
      <c r="K254" s="133">
        <f t="shared" ref="K254" si="94">H254-F254</f>
        <v>-127.80000000000001</v>
      </c>
      <c r="L254" s="134">
        <f t="shared" ref="L254" si="95">K254/F254</f>
        <v>-0.55492835432045162</v>
      </c>
      <c r="M254" s="135" t="s">
        <v>663</v>
      </c>
      <c r="N254" s="136">
        <v>43896</v>
      </c>
      <c r="O254" s="57"/>
      <c r="P254" s="16"/>
      <c r="Q254" s="16"/>
      <c r="R254" s="343" t="s">
        <v>751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14">
        <v>134</v>
      </c>
      <c r="B255" s="197">
        <v>43258</v>
      </c>
      <c r="C255" s="197"/>
      <c r="D255" s="200" t="s">
        <v>449</v>
      </c>
      <c r="E255" s="198" t="s">
        <v>623</v>
      </c>
      <c r="F255" s="196">
        <f>342.5-5.1</f>
        <v>337.4</v>
      </c>
      <c r="G255" s="198"/>
      <c r="H255" s="198"/>
      <c r="I255" s="225">
        <v>439</v>
      </c>
      <c r="J255" s="237" t="s">
        <v>601</v>
      </c>
      <c r="K255" s="227"/>
      <c r="L255" s="228"/>
      <c r="M255" s="226" t="s">
        <v>601</v>
      </c>
      <c r="N255" s="229"/>
      <c r="O255" s="57"/>
      <c r="P255" s="16"/>
      <c r="Q255" s="16"/>
      <c r="R255" s="341" t="s">
        <v>753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14">
        <v>135</v>
      </c>
      <c r="B256" s="197">
        <v>43285</v>
      </c>
      <c r="C256" s="197"/>
      <c r="D256" s="201" t="s">
        <v>49</v>
      </c>
      <c r="E256" s="198" t="s">
        <v>623</v>
      </c>
      <c r="F256" s="196">
        <f>127.5-5.53</f>
        <v>121.97</v>
      </c>
      <c r="G256" s="198"/>
      <c r="H256" s="198"/>
      <c r="I256" s="225">
        <v>170</v>
      </c>
      <c r="J256" s="237" t="s">
        <v>601</v>
      </c>
      <c r="K256" s="227"/>
      <c r="L256" s="228"/>
      <c r="M256" s="226" t="s">
        <v>601</v>
      </c>
      <c r="N256" s="229"/>
      <c r="O256" s="57"/>
      <c r="P256" s="16"/>
      <c r="Q256" s="16"/>
      <c r="R256" s="17" t="s">
        <v>751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68">
        <v>136</v>
      </c>
      <c r="B257" s="163">
        <v>43294</v>
      </c>
      <c r="C257" s="163"/>
      <c r="D257" s="164" t="s">
        <v>243</v>
      </c>
      <c r="E257" s="165" t="s">
        <v>623</v>
      </c>
      <c r="F257" s="166">
        <v>46.5</v>
      </c>
      <c r="G257" s="165"/>
      <c r="H257" s="165">
        <v>17</v>
      </c>
      <c r="I257" s="185">
        <v>59</v>
      </c>
      <c r="J257" s="383" t="s">
        <v>3460</v>
      </c>
      <c r="K257" s="133">
        <f t="shared" ref="K257" si="96">H257-F257</f>
        <v>-29.5</v>
      </c>
      <c r="L257" s="134">
        <f t="shared" ref="L257" si="97">K257/F257</f>
        <v>-0.63440860215053763</v>
      </c>
      <c r="M257" s="135" t="s">
        <v>663</v>
      </c>
      <c r="N257" s="136">
        <v>43887</v>
      </c>
      <c r="O257" s="57"/>
      <c r="P257" s="16"/>
      <c r="Q257" s="16"/>
      <c r="R257" s="17" t="s">
        <v>751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70">
        <v>137</v>
      </c>
      <c r="B258" s="194">
        <v>43396</v>
      </c>
      <c r="C258" s="194"/>
      <c r="D258" s="201" t="s">
        <v>425</v>
      </c>
      <c r="E258" s="198" t="s">
        <v>623</v>
      </c>
      <c r="F258" s="199">
        <v>156.5</v>
      </c>
      <c r="G258" s="198"/>
      <c r="H258" s="198"/>
      <c r="I258" s="225">
        <v>191</v>
      </c>
      <c r="J258" s="237" t="s">
        <v>601</v>
      </c>
      <c r="K258" s="227"/>
      <c r="L258" s="228"/>
      <c r="M258" s="226" t="s">
        <v>601</v>
      </c>
      <c r="N258" s="229"/>
      <c r="O258" s="57"/>
      <c r="P258" s="16"/>
      <c r="Q258" s="16"/>
      <c r="R258" s="17" t="s">
        <v>751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70">
        <v>138</v>
      </c>
      <c r="B259" s="194">
        <v>43439</v>
      </c>
      <c r="C259" s="194"/>
      <c r="D259" s="201" t="s">
        <v>330</v>
      </c>
      <c r="E259" s="198" t="s">
        <v>623</v>
      </c>
      <c r="F259" s="199">
        <v>259.5</v>
      </c>
      <c r="G259" s="198"/>
      <c r="H259" s="198"/>
      <c r="I259" s="225">
        <v>321</v>
      </c>
      <c r="J259" s="237" t="s">
        <v>601</v>
      </c>
      <c r="K259" s="227"/>
      <c r="L259" s="228"/>
      <c r="M259" s="226" t="s">
        <v>601</v>
      </c>
      <c r="N259" s="229"/>
      <c r="O259" s="16"/>
      <c r="P259" s="16"/>
      <c r="Q259" s="16"/>
      <c r="R259" s="17" t="s">
        <v>751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68">
        <v>139</v>
      </c>
      <c r="B260" s="163">
        <v>43439</v>
      </c>
      <c r="C260" s="163"/>
      <c r="D260" s="164" t="s">
        <v>775</v>
      </c>
      <c r="E260" s="165" t="s">
        <v>623</v>
      </c>
      <c r="F260" s="165">
        <v>715</v>
      </c>
      <c r="G260" s="165"/>
      <c r="H260" s="165">
        <v>445</v>
      </c>
      <c r="I260" s="185">
        <v>840</v>
      </c>
      <c r="J260" s="137" t="s">
        <v>2994</v>
      </c>
      <c r="K260" s="133">
        <f t="shared" ref="K260:K263" si="98">H260-F260</f>
        <v>-270</v>
      </c>
      <c r="L260" s="134">
        <f t="shared" ref="L260:L263" si="99">K260/F260</f>
        <v>-0.3776223776223776</v>
      </c>
      <c r="M260" s="135" t="s">
        <v>663</v>
      </c>
      <c r="N260" s="136">
        <v>43800</v>
      </c>
      <c r="O260" s="57"/>
      <c r="P260" s="16"/>
      <c r="Q260" s="16"/>
      <c r="R260" s="17" t="s">
        <v>751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5">
        <v>140</v>
      </c>
      <c r="B261" s="206">
        <v>43469</v>
      </c>
      <c r="C261" s="206"/>
      <c r="D261" s="154" t="s">
        <v>145</v>
      </c>
      <c r="E261" s="207" t="s">
        <v>623</v>
      </c>
      <c r="F261" s="207">
        <v>875</v>
      </c>
      <c r="G261" s="207"/>
      <c r="H261" s="207">
        <v>1165</v>
      </c>
      <c r="I261" s="231">
        <v>1185</v>
      </c>
      <c r="J261" s="140" t="s">
        <v>3489</v>
      </c>
      <c r="K261" s="127">
        <f t="shared" si="98"/>
        <v>290</v>
      </c>
      <c r="L261" s="128">
        <f t="shared" si="99"/>
        <v>0.33142857142857141</v>
      </c>
      <c r="M261" s="129" t="s">
        <v>599</v>
      </c>
      <c r="N261" s="361">
        <v>43847</v>
      </c>
      <c r="O261" s="57"/>
      <c r="P261" s="16"/>
      <c r="Q261" s="16"/>
      <c r="R261" s="343" t="s">
        <v>751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5">
        <v>141</v>
      </c>
      <c r="B262" s="206">
        <v>43559</v>
      </c>
      <c r="C262" s="206"/>
      <c r="D262" s="407" t="s">
        <v>345</v>
      </c>
      <c r="E262" s="207" t="s">
        <v>623</v>
      </c>
      <c r="F262" s="207">
        <f>387-14.63</f>
        <v>372.37</v>
      </c>
      <c r="G262" s="207"/>
      <c r="H262" s="207">
        <v>490</v>
      </c>
      <c r="I262" s="231">
        <v>490</v>
      </c>
      <c r="J262" s="140" t="s">
        <v>682</v>
      </c>
      <c r="K262" s="127">
        <f t="shared" si="98"/>
        <v>117.63</v>
      </c>
      <c r="L262" s="128">
        <f t="shared" si="99"/>
        <v>0.31589548030185027</v>
      </c>
      <c r="M262" s="129" t="s">
        <v>599</v>
      </c>
      <c r="N262" s="361">
        <v>43850</v>
      </c>
      <c r="O262" s="57"/>
      <c r="P262" s="16"/>
      <c r="Q262" s="16"/>
      <c r="R262" s="343" t="s">
        <v>751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68">
        <v>142</v>
      </c>
      <c r="B263" s="163">
        <v>43578</v>
      </c>
      <c r="C263" s="163"/>
      <c r="D263" s="164" t="s">
        <v>776</v>
      </c>
      <c r="E263" s="165" t="s">
        <v>600</v>
      </c>
      <c r="F263" s="165">
        <v>220</v>
      </c>
      <c r="G263" s="165"/>
      <c r="H263" s="165">
        <v>127.5</v>
      </c>
      <c r="I263" s="185">
        <v>284</v>
      </c>
      <c r="J263" s="383" t="s">
        <v>3483</v>
      </c>
      <c r="K263" s="133">
        <f t="shared" si="98"/>
        <v>-92.5</v>
      </c>
      <c r="L263" s="134">
        <f t="shared" si="99"/>
        <v>-0.42045454545454547</v>
      </c>
      <c r="M263" s="135" t="s">
        <v>663</v>
      </c>
      <c r="N263" s="136">
        <v>43896</v>
      </c>
      <c r="O263" s="57"/>
      <c r="P263" s="16"/>
      <c r="Q263" s="16"/>
      <c r="R263" s="17" t="s">
        <v>751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5">
        <v>143</v>
      </c>
      <c r="B264" s="206">
        <v>43622</v>
      </c>
      <c r="C264" s="206"/>
      <c r="D264" s="407" t="s">
        <v>496</v>
      </c>
      <c r="E264" s="207" t="s">
        <v>600</v>
      </c>
      <c r="F264" s="207">
        <v>332.8</v>
      </c>
      <c r="G264" s="207"/>
      <c r="H264" s="207">
        <v>405</v>
      </c>
      <c r="I264" s="231">
        <v>419</v>
      </c>
      <c r="J264" s="140" t="s">
        <v>3490</v>
      </c>
      <c r="K264" s="127">
        <f t="shared" ref="K264" si="100">H264-F264</f>
        <v>72.199999999999989</v>
      </c>
      <c r="L264" s="128">
        <f t="shared" ref="L264" si="101">K264/F264</f>
        <v>0.21694711538461534</v>
      </c>
      <c r="M264" s="129" t="s">
        <v>599</v>
      </c>
      <c r="N264" s="361">
        <v>43860</v>
      </c>
      <c r="O264" s="57"/>
      <c r="P264" s="16"/>
      <c r="Q264" s="16"/>
      <c r="R264" s="17" t="s">
        <v>753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143">
        <v>144</v>
      </c>
      <c r="B265" s="142">
        <v>43641</v>
      </c>
      <c r="C265" s="142"/>
      <c r="D265" s="143" t="s">
        <v>139</v>
      </c>
      <c r="E265" s="144" t="s">
        <v>623</v>
      </c>
      <c r="F265" s="145">
        <v>386</v>
      </c>
      <c r="G265" s="146"/>
      <c r="H265" s="146">
        <v>395</v>
      </c>
      <c r="I265" s="146">
        <v>452</v>
      </c>
      <c r="J265" s="169" t="s">
        <v>3405</v>
      </c>
      <c r="K265" s="170">
        <f t="shared" ref="K265" si="102">H265-F265</f>
        <v>9</v>
      </c>
      <c r="L265" s="171">
        <f t="shared" ref="L265" si="103">K265/F265</f>
        <v>2.3316062176165803E-2</v>
      </c>
      <c r="M265" s="172" t="s">
        <v>708</v>
      </c>
      <c r="N265" s="173">
        <v>43868</v>
      </c>
      <c r="O265" s="16"/>
      <c r="P265" s="16"/>
      <c r="Q265" s="16"/>
      <c r="R265" s="17" t="s">
        <v>753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71">
        <v>145</v>
      </c>
      <c r="B266" s="194">
        <v>43707</v>
      </c>
      <c r="C266" s="194"/>
      <c r="D266" s="201" t="s">
        <v>260</v>
      </c>
      <c r="E266" s="198" t="s">
        <v>623</v>
      </c>
      <c r="F266" s="198" t="s">
        <v>755</v>
      </c>
      <c r="G266" s="198"/>
      <c r="H266" s="198"/>
      <c r="I266" s="225">
        <v>190</v>
      </c>
      <c r="J266" s="237" t="s">
        <v>601</v>
      </c>
      <c r="K266" s="227"/>
      <c r="L266" s="228"/>
      <c r="M266" s="357" t="s">
        <v>601</v>
      </c>
      <c r="N266" s="229"/>
      <c r="O266" s="16"/>
      <c r="P266" s="16"/>
      <c r="Q266" s="16"/>
      <c r="R266" s="343" t="s">
        <v>751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5">
        <v>146</v>
      </c>
      <c r="B267" s="206">
        <v>43731</v>
      </c>
      <c r="C267" s="206"/>
      <c r="D267" s="154" t="s">
        <v>440</v>
      </c>
      <c r="E267" s="207" t="s">
        <v>623</v>
      </c>
      <c r="F267" s="207">
        <v>235</v>
      </c>
      <c r="G267" s="207"/>
      <c r="H267" s="207">
        <v>295</v>
      </c>
      <c r="I267" s="231">
        <v>296</v>
      </c>
      <c r="J267" s="140" t="s">
        <v>3147</v>
      </c>
      <c r="K267" s="127">
        <f t="shared" ref="K267" si="104">H267-F267</f>
        <v>60</v>
      </c>
      <c r="L267" s="128">
        <f t="shared" ref="L267" si="105">K267/F267</f>
        <v>0.25531914893617019</v>
      </c>
      <c r="M267" s="129" t="s">
        <v>599</v>
      </c>
      <c r="N267" s="361">
        <v>43844</v>
      </c>
      <c r="O267" s="57"/>
      <c r="P267" s="16"/>
      <c r="Q267" s="16"/>
      <c r="R267" s="17" t="s">
        <v>753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5">
        <v>147</v>
      </c>
      <c r="B268" s="206">
        <v>43752</v>
      </c>
      <c r="C268" s="206"/>
      <c r="D268" s="154" t="s">
        <v>2977</v>
      </c>
      <c r="E268" s="207" t="s">
        <v>623</v>
      </c>
      <c r="F268" s="207">
        <v>277.5</v>
      </c>
      <c r="G268" s="207"/>
      <c r="H268" s="207">
        <v>333</v>
      </c>
      <c r="I268" s="231">
        <v>333</v>
      </c>
      <c r="J268" s="140" t="s">
        <v>3148</v>
      </c>
      <c r="K268" s="127">
        <f t="shared" ref="K268" si="106">H268-F268</f>
        <v>55.5</v>
      </c>
      <c r="L268" s="128">
        <f t="shared" ref="L268" si="107">K268/F268</f>
        <v>0.2</v>
      </c>
      <c r="M268" s="129" t="s">
        <v>599</v>
      </c>
      <c r="N268" s="361">
        <v>43846</v>
      </c>
      <c r="O268" s="57"/>
      <c r="P268" s="16"/>
      <c r="Q268" s="16"/>
      <c r="R268" s="343" t="s">
        <v>751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5">
        <v>148</v>
      </c>
      <c r="B269" s="206">
        <v>43752</v>
      </c>
      <c r="C269" s="206"/>
      <c r="D269" s="154" t="s">
        <v>2976</v>
      </c>
      <c r="E269" s="207" t="s">
        <v>623</v>
      </c>
      <c r="F269" s="207">
        <v>930</v>
      </c>
      <c r="G269" s="207"/>
      <c r="H269" s="207">
        <v>1165</v>
      </c>
      <c r="I269" s="231">
        <v>1200</v>
      </c>
      <c r="J269" s="140" t="s">
        <v>3150</v>
      </c>
      <c r="K269" s="127">
        <f t="shared" ref="K269" si="108">H269-F269</f>
        <v>235</v>
      </c>
      <c r="L269" s="128">
        <f t="shared" ref="L269" si="109">K269/F269</f>
        <v>0.25268817204301075</v>
      </c>
      <c r="M269" s="129" t="s">
        <v>599</v>
      </c>
      <c r="N269" s="361">
        <v>43847</v>
      </c>
      <c r="O269" s="57"/>
      <c r="P269" s="16"/>
      <c r="Q269" s="16"/>
      <c r="R269" s="343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70">
        <v>149</v>
      </c>
      <c r="B270" s="346">
        <v>43753</v>
      </c>
      <c r="C270" s="211"/>
      <c r="D270" s="372" t="s">
        <v>2975</v>
      </c>
      <c r="E270" s="349" t="s">
        <v>623</v>
      </c>
      <c r="F270" s="352">
        <v>111</v>
      </c>
      <c r="G270" s="349"/>
      <c r="H270" s="349"/>
      <c r="I270" s="355">
        <v>141</v>
      </c>
      <c r="J270" s="237" t="s">
        <v>601</v>
      </c>
      <c r="K270" s="237"/>
      <c r="L270" s="122"/>
      <c r="M270" s="360" t="s">
        <v>601</v>
      </c>
      <c r="N270" s="239"/>
      <c r="O270" s="16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5">
        <v>150</v>
      </c>
      <c r="B271" s="206">
        <v>43753</v>
      </c>
      <c r="C271" s="206"/>
      <c r="D271" s="154" t="s">
        <v>2974</v>
      </c>
      <c r="E271" s="207" t="s">
        <v>623</v>
      </c>
      <c r="F271" s="208">
        <v>296</v>
      </c>
      <c r="G271" s="207"/>
      <c r="H271" s="207">
        <v>370</v>
      </c>
      <c r="I271" s="231">
        <v>370</v>
      </c>
      <c r="J271" s="140" t="s">
        <v>682</v>
      </c>
      <c r="K271" s="127">
        <f t="shared" ref="K271" si="110">H271-F271</f>
        <v>74</v>
      </c>
      <c r="L271" s="128">
        <f t="shared" ref="L271" si="111">K271/F271</f>
        <v>0.25</v>
      </c>
      <c r="M271" s="129" t="s">
        <v>599</v>
      </c>
      <c r="N271" s="361">
        <v>43853</v>
      </c>
      <c r="O271" s="57"/>
      <c r="P271" s="16"/>
      <c r="Q271" s="16"/>
      <c r="R271" s="343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1">
        <v>151</v>
      </c>
      <c r="B272" s="210">
        <v>43754</v>
      </c>
      <c r="C272" s="210"/>
      <c r="D272" s="191" t="s">
        <v>2973</v>
      </c>
      <c r="E272" s="348" t="s">
        <v>623</v>
      </c>
      <c r="F272" s="351" t="s">
        <v>2939</v>
      </c>
      <c r="G272" s="348"/>
      <c r="H272" s="348"/>
      <c r="I272" s="354">
        <v>344</v>
      </c>
      <c r="J272" s="237" t="s">
        <v>601</v>
      </c>
      <c r="K272" s="240"/>
      <c r="L272" s="359"/>
      <c r="M272" s="342" t="s">
        <v>601</v>
      </c>
      <c r="N272" s="362"/>
      <c r="O272" s="16"/>
      <c r="P272" s="16"/>
      <c r="Q272" s="16"/>
      <c r="R272" s="343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45">
        <v>152</v>
      </c>
      <c r="B273" s="211">
        <v>43832</v>
      </c>
      <c r="C273" s="211"/>
      <c r="D273" s="215" t="s">
        <v>2253</v>
      </c>
      <c r="E273" s="212" t="s">
        <v>623</v>
      </c>
      <c r="F273" s="213" t="s">
        <v>3135</v>
      </c>
      <c r="G273" s="212"/>
      <c r="H273" s="212"/>
      <c r="I273" s="236">
        <v>590</v>
      </c>
      <c r="J273" s="237" t="s">
        <v>601</v>
      </c>
      <c r="K273" s="237"/>
      <c r="L273" s="122"/>
      <c r="M273" s="342" t="s">
        <v>601</v>
      </c>
      <c r="N273" s="239"/>
      <c r="O273" s="16"/>
      <c r="P273" s="16"/>
      <c r="Q273" s="16"/>
      <c r="R273" s="343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5">
        <v>153</v>
      </c>
      <c r="B274" s="206">
        <v>43966</v>
      </c>
      <c r="C274" s="206"/>
      <c r="D274" s="154" t="s">
        <v>65</v>
      </c>
      <c r="E274" s="207" t="s">
        <v>623</v>
      </c>
      <c r="F274" s="208">
        <v>67.5</v>
      </c>
      <c r="G274" s="207"/>
      <c r="H274" s="207">
        <v>86</v>
      </c>
      <c r="I274" s="231">
        <v>86</v>
      </c>
      <c r="J274" s="140" t="s">
        <v>3628</v>
      </c>
      <c r="K274" s="127">
        <f t="shared" ref="K274" si="112">H274-F274</f>
        <v>18.5</v>
      </c>
      <c r="L274" s="128">
        <f t="shared" ref="L274" si="113">K274/F274</f>
        <v>0.27407407407407408</v>
      </c>
      <c r="M274" s="129" t="s">
        <v>599</v>
      </c>
      <c r="N274" s="361">
        <v>44008</v>
      </c>
      <c r="O274" s="57"/>
      <c r="P274" s="16"/>
      <c r="Q274" s="16"/>
      <c r="R274" s="343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9">
        <v>154</v>
      </c>
      <c r="B275" s="211">
        <v>44035</v>
      </c>
      <c r="C275" s="211"/>
      <c r="D275" s="215" t="s">
        <v>495</v>
      </c>
      <c r="E275" s="212" t="s">
        <v>623</v>
      </c>
      <c r="F275" s="213" t="s">
        <v>3631</v>
      </c>
      <c r="G275" s="212"/>
      <c r="H275" s="212"/>
      <c r="I275" s="236">
        <v>296</v>
      </c>
      <c r="J275" s="237" t="s">
        <v>601</v>
      </c>
      <c r="K275" s="237"/>
      <c r="L275" s="122"/>
      <c r="M275" s="238"/>
      <c r="N275" s="239"/>
      <c r="O275" s="16"/>
      <c r="P275" s="16"/>
      <c r="Q275" s="16"/>
      <c r="R275" s="343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9">
        <v>155</v>
      </c>
      <c r="B276" s="211">
        <v>44092</v>
      </c>
      <c r="C276" s="211"/>
      <c r="D276" s="215" t="s">
        <v>416</v>
      </c>
      <c r="E276" s="212" t="s">
        <v>623</v>
      </c>
      <c r="F276" s="213" t="s">
        <v>3636</v>
      </c>
      <c r="G276" s="212"/>
      <c r="H276" s="212"/>
      <c r="I276" s="236">
        <v>248</v>
      </c>
      <c r="J276" s="237" t="s">
        <v>601</v>
      </c>
      <c r="K276" s="237"/>
      <c r="L276" s="122"/>
      <c r="M276" s="238"/>
      <c r="N276" s="239"/>
      <c r="O276" s="16"/>
      <c r="P276" s="16"/>
      <c r="Q276" s="16"/>
      <c r="R276" s="343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9">
        <v>156</v>
      </c>
      <c r="B277" s="211">
        <v>44140</v>
      </c>
      <c r="C277" s="211"/>
      <c r="D277" s="215" t="s">
        <v>416</v>
      </c>
      <c r="E277" s="212" t="s">
        <v>623</v>
      </c>
      <c r="F277" s="213" t="s">
        <v>3705</v>
      </c>
      <c r="G277" s="212"/>
      <c r="H277" s="212"/>
      <c r="I277" s="236">
        <v>248</v>
      </c>
      <c r="J277" s="237" t="s">
        <v>601</v>
      </c>
      <c r="K277" s="237"/>
      <c r="L277" s="122"/>
      <c r="M277" s="238"/>
      <c r="N277" s="239"/>
      <c r="O277" s="16"/>
      <c r="P277" s="16"/>
      <c r="Q277" s="16"/>
      <c r="R277" s="343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9">
        <v>157</v>
      </c>
      <c r="B278" s="211">
        <v>44140</v>
      </c>
      <c r="C278" s="211"/>
      <c r="D278" s="215" t="s">
        <v>330</v>
      </c>
      <c r="E278" s="212" t="s">
        <v>623</v>
      </c>
      <c r="F278" s="213" t="s">
        <v>3706</v>
      </c>
      <c r="G278" s="212"/>
      <c r="H278" s="212"/>
      <c r="I278" s="236">
        <v>320</v>
      </c>
      <c r="J278" s="237" t="s">
        <v>601</v>
      </c>
      <c r="K278" s="237"/>
      <c r="L278" s="122"/>
      <c r="M278" s="238"/>
      <c r="N278" s="239"/>
      <c r="O278" s="16"/>
      <c r="P278" s="16"/>
      <c r="Q278" s="16"/>
      <c r="R278" s="343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9">
        <v>158</v>
      </c>
      <c r="B279" s="211">
        <v>44140</v>
      </c>
      <c r="C279" s="211"/>
      <c r="D279" s="215" t="s">
        <v>491</v>
      </c>
      <c r="E279" s="212" t="s">
        <v>623</v>
      </c>
      <c r="F279" s="213" t="s">
        <v>3711</v>
      </c>
      <c r="G279" s="212"/>
      <c r="H279" s="212"/>
      <c r="I279" s="236">
        <v>1093</v>
      </c>
      <c r="J279" s="237" t="s">
        <v>601</v>
      </c>
      <c r="K279" s="237"/>
      <c r="L279" s="122"/>
      <c r="M279" s="238"/>
      <c r="N279" s="239"/>
      <c r="O279" s="16"/>
      <c r="P279" s="16"/>
      <c r="R279" s="343"/>
    </row>
    <row r="280" spans="1:26">
      <c r="A280" s="209">
        <v>159</v>
      </c>
      <c r="B280" s="211">
        <v>44140</v>
      </c>
      <c r="C280" s="211"/>
      <c r="D280" s="215" t="s">
        <v>345</v>
      </c>
      <c r="E280" s="549" t="s">
        <v>623</v>
      </c>
      <c r="F280" s="550" t="s">
        <v>3713</v>
      </c>
      <c r="G280" s="212"/>
      <c r="H280" s="212"/>
      <c r="I280" s="236">
        <v>406</v>
      </c>
      <c r="J280" s="551" t="s">
        <v>601</v>
      </c>
      <c r="K280" s="237"/>
      <c r="L280" s="122"/>
      <c r="M280" s="238"/>
      <c r="N280" s="239"/>
      <c r="O280" s="16"/>
      <c r="P280" s="16"/>
      <c r="R280" s="343"/>
    </row>
    <row r="281" spans="1:26">
      <c r="A281" s="209">
        <v>160</v>
      </c>
      <c r="B281" s="211">
        <v>44141</v>
      </c>
      <c r="C281" s="211"/>
      <c r="D281" s="215" t="s">
        <v>3722</v>
      </c>
      <c r="E281" s="549" t="s">
        <v>623</v>
      </c>
      <c r="F281" s="550" t="s">
        <v>3723</v>
      </c>
      <c r="G281" s="212"/>
      <c r="H281" s="212"/>
      <c r="I281" s="236">
        <v>290</v>
      </c>
      <c r="J281" s="551" t="s">
        <v>601</v>
      </c>
      <c r="K281" s="237"/>
      <c r="L281" s="122"/>
      <c r="M281" s="238"/>
      <c r="N281" s="239"/>
      <c r="O281" s="16"/>
      <c r="P281" s="16"/>
      <c r="R281" s="343"/>
    </row>
    <row r="282" spans="1:26">
      <c r="A282" s="209"/>
      <c r="B282" s="211"/>
      <c r="C282" s="211"/>
      <c r="D282" s="215"/>
      <c r="E282" s="212"/>
      <c r="F282" s="213"/>
      <c r="G282" s="212"/>
      <c r="H282" s="212"/>
      <c r="I282" s="236"/>
      <c r="J282" s="237"/>
      <c r="K282" s="237"/>
      <c r="L282" s="122"/>
      <c r="M282" s="238"/>
      <c r="N282" s="239"/>
      <c r="O282" s="16"/>
      <c r="P282" s="16"/>
      <c r="R282" s="343"/>
    </row>
    <row r="283" spans="1:26">
      <c r="A283" s="209"/>
      <c r="B283" s="211"/>
      <c r="C283" s="211"/>
      <c r="D283" s="215"/>
      <c r="E283" s="212"/>
      <c r="F283" s="213"/>
      <c r="G283" s="212"/>
      <c r="H283" s="212"/>
      <c r="I283" s="236"/>
      <c r="J283" s="237"/>
      <c r="K283" s="237"/>
      <c r="L283" s="122"/>
      <c r="M283" s="238"/>
      <c r="N283" s="239"/>
      <c r="O283" s="16"/>
      <c r="P283" s="16"/>
      <c r="R283" s="343"/>
    </row>
    <row r="284" spans="1:26">
      <c r="A284" s="209"/>
      <c r="B284" s="211"/>
      <c r="C284" s="211"/>
      <c r="D284" s="215"/>
      <c r="E284" s="212"/>
      <c r="F284" s="213"/>
      <c r="G284" s="212"/>
      <c r="H284" s="212"/>
      <c r="I284" s="236"/>
      <c r="J284" s="237"/>
      <c r="K284" s="237"/>
      <c r="L284" s="122"/>
      <c r="M284" s="238"/>
      <c r="N284" s="239"/>
      <c r="O284" s="16"/>
      <c r="R284" s="241"/>
    </row>
    <row r="285" spans="1:26">
      <c r="A285" s="209"/>
      <c r="B285" s="211"/>
      <c r="C285" s="211"/>
      <c r="D285" s="215"/>
      <c r="E285" s="212"/>
      <c r="F285" s="213"/>
      <c r="G285" s="212"/>
      <c r="H285" s="212"/>
      <c r="I285" s="236"/>
      <c r="J285" s="237"/>
      <c r="K285" s="237"/>
      <c r="L285" s="122"/>
      <c r="M285" s="238"/>
      <c r="N285" s="239"/>
      <c r="O285" s="16"/>
      <c r="R285" s="241"/>
    </row>
    <row r="286" spans="1:26">
      <c r="A286" s="209"/>
      <c r="B286" s="211"/>
      <c r="C286" s="211"/>
      <c r="D286" s="215"/>
      <c r="E286" s="212"/>
      <c r="F286" s="213"/>
      <c r="G286" s="212"/>
      <c r="H286" s="212"/>
      <c r="I286" s="236"/>
      <c r="J286" s="237"/>
      <c r="K286" s="237"/>
      <c r="L286" s="122"/>
      <c r="M286" s="238"/>
      <c r="N286" s="239"/>
      <c r="O286" s="16"/>
      <c r="R286" s="241"/>
    </row>
    <row r="287" spans="1:26">
      <c r="A287" s="209"/>
      <c r="B287" s="199" t="s">
        <v>2980</v>
      </c>
      <c r="O287" s="16"/>
      <c r="R287" s="241"/>
    </row>
    <row r="288" spans="1:26">
      <c r="R288" s="241"/>
    </row>
    <row r="289" spans="1:18">
      <c r="R289" s="241"/>
    </row>
    <row r="290" spans="1:18">
      <c r="R290" s="241"/>
    </row>
    <row r="291" spans="1:18">
      <c r="R291" s="241"/>
    </row>
    <row r="292" spans="1:18">
      <c r="R292" s="241"/>
    </row>
    <row r="293" spans="1:18">
      <c r="R293" s="241"/>
    </row>
    <row r="294" spans="1:18">
      <c r="R294" s="241"/>
    </row>
    <row r="304" spans="1:18">
      <c r="A304" s="216"/>
    </row>
    <row r="305" spans="1:1">
      <c r="A305" s="216"/>
    </row>
    <row r="306" spans="1:1">
      <c r="A306" s="212"/>
    </row>
  </sheetData>
  <autoFilter ref="R1:R302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2020-11-10T03:17:40Z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