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57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F&amp;O)'!$R$1:$R$287</definedName>
  </definedNames>
  <calcPr calcId="191029"/>
</workbook>
</file>

<file path=xl/calcChain.xml><?xml version="1.0" encoding="utf-8"?>
<calcChain xmlns="http://schemas.openxmlformats.org/spreadsheetml/2006/main">
  <c r="P22" i="6"/>
  <c r="P21"/>
  <c r="K66"/>
  <c r="K65"/>
  <c r="K64"/>
  <c r="K63"/>
  <c r="L45"/>
  <c r="K45"/>
  <c r="L46"/>
  <c r="K46"/>
  <c r="M46" s="1"/>
  <c r="M45" l="1"/>
  <c r="L43"/>
  <c r="K43" l="1"/>
  <c r="L41"/>
  <c r="K41"/>
  <c r="L38"/>
  <c r="K38"/>
  <c r="M41" l="1"/>
  <c r="M43"/>
  <c r="M38"/>
  <c r="L44" l="1"/>
  <c r="K44"/>
  <c r="M44" s="1"/>
  <c r="L40" l="1"/>
  <c r="K40"/>
  <c r="L39"/>
  <c r="K39"/>
  <c r="L13"/>
  <c r="K13"/>
  <c r="L37"/>
  <c r="K37"/>
  <c r="L36"/>
  <c r="K36"/>
  <c r="M40" l="1"/>
  <c r="M39"/>
  <c r="M13"/>
  <c r="M37"/>
  <c r="M36"/>
  <c r="K59"/>
  <c r="K60"/>
  <c r="K58" l="1"/>
  <c r="K56"/>
  <c r="K55"/>
  <c r="K62"/>
  <c r="K61"/>
  <c r="K57"/>
  <c r="L19"/>
  <c r="K19"/>
  <c r="M19" l="1"/>
  <c r="P18"/>
  <c r="P17" l="1"/>
  <c r="P16" l="1"/>
  <c r="P14" l="1"/>
  <c r="P15"/>
  <c r="P11" l="1"/>
  <c r="P12"/>
  <c r="K281" l="1"/>
  <c r="L281" s="1"/>
  <c r="K275"/>
  <c r="L275" s="1"/>
  <c r="P10" l="1"/>
  <c r="L35" l="1"/>
  <c r="K35"/>
  <c r="M35" l="1"/>
  <c r="K283" l="1"/>
  <c r="L283" s="1"/>
  <c r="K271" l="1"/>
  <c r="L271" s="1"/>
  <c r="K272" l="1"/>
  <c r="L272" s="1"/>
  <c r="K265"/>
  <c r="L265" s="1"/>
  <c r="K282" l="1"/>
  <c r="L282" s="1"/>
  <c r="K276"/>
  <c r="L276" s="1"/>
  <c r="K278" l="1"/>
  <c r="L278" s="1"/>
  <c r="L6" i="2" l="1"/>
  <c r="K6" i="3"/>
  <c r="D7" i="5" l="1"/>
  <c r="M7" i="6"/>
  <c r="K273" l="1"/>
  <c r="L273" s="1"/>
  <c r="K270" l="1"/>
  <c r="L270" s="1"/>
  <c r="K274" l="1"/>
  <c r="L274" s="1"/>
  <c r="K269"/>
  <c r="L269" s="1"/>
  <c r="K268"/>
  <c r="L268" s="1"/>
  <c r="K266"/>
  <c r="L266" s="1"/>
  <c r="H264"/>
  <c r="K264" s="1"/>
  <c r="L264" s="1"/>
  <c r="K263"/>
  <c r="L263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F232"/>
  <c r="K232" s="1"/>
  <c r="L232" s="1"/>
  <c r="K231"/>
  <c r="L231" s="1"/>
  <c r="K230"/>
  <c r="L230" s="1"/>
  <c r="K229"/>
  <c r="L229" s="1"/>
  <c r="K228"/>
  <c r="L228" s="1"/>
  <c r="K227"/>
  <c r="L227" s="1"/>
  <c r="F226"/>
  <c r="K226" s="1"/>
  <c r="L226" s="1"/>
  <c r="F225"/>
  <c r="K225" s="1"/>
  <c r="L225" s="1"/>
  <c r="K224"/>
  <c r="L224" s="1"/>
  <c r="F223"/>
  <c r="K223" s="1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7"/>
  <c r="L207" s="1"/>
  <c r="K205"/>
  <c r="L205" s="1"/>
  <c r="K204"/>
  <c r="L204" s="1"/>
  <c r="F203"/>
  <c r="K203" s="1"/>
  <c r="L203" s="1"/>
  <c r="K202"/>
  <c r="L202" s="1"/>
  <c r="K199"/>
  <c r="L199" s="1"/>
  <c r="K198"/>
  <c r="L198" s="1"/>
  <c r="K197"/>
  <c r="L197" s="1"/>
  <c r="K194"/>
  <c r="L194" s="1"/>
  <c r="K193"/>
  <c r="L193" s="1"/>
  <c r="K192"/>
  <c r="L192" s="1"/>
  <c r="K191"/>
  <c r="L191" s="1"/>
  <c r="K190"/>
  <c r="L190" s="1"/>
  <c r="K189"/>
  <c r="L189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7"/>
  <c r="L177" s="1"/>
  <c r="K175"/>
  <c r="L175" s="1"/>
  <c r="K173"/>
  <c r="L173" s="1"/>
  <c r="K171"/>
  <c r="L171" s="1"/>
  <c r="K170"/>
  <c r="L170" s="1"/>
  <c r="K169"/>
  <c r="L169" s="1"/>
  <c r="K167"/>
  <c r="L167" s="1"/>
  <c r="K166"/>
  <c r="L166" s="1"/>
  <c r="K165"/>
  <c r="L165" s="1"/>
  <c r="K164"/>
  <c r="K163"/>
  <c r="L163" s="1"/>
  <c r="K162"/>
  <c r="L162" s="1"/>
  <c r="K160"/>
  <c r="L160" s="1"/>
  <c r="K159"/>
  <c r="L159" s="1"/>
  <c r="K158"/>
  <c r="L158" s="1"/>
  <c r="K157"/>
  <c r="L157" s="1"/>
  <c r="K156"/>
  <c r="L156" s="1"/>
  <c r="F155"/>
  <c r="K155" s="1"/>
  <c r="L155" s="1"/>
  <c r="H154"/>
  <c r="K154" s="1"/>
  <c r="L154" s="1"/>
  <c r="K151"/>
  <c r="L151" s="1"/>
  <c r="K150"/>
  <c r="L150" s="1"/>
  <c r="K149"/>
  <c r="L149" s="1"/>
  <c r="K148"/>
  <c r="L148" s="1"/>
  <c r="K147"/>
  <c r="L147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H120"/>
  <c r="K120" s="1"/>
  <c r="L120" s="1"/>
  <c r="F119"/>
  <c r="K119" s="1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6" i="4"/>
</calcChain>
</file>

<file path=xl/sharedStrings.xml><?xml version="1.0" encoding="utf-8"?>
<sst xmlns="http://schemas.openxmlformats.org/spreadsheetml/2006/main" count="3066" uniqueCount="1140">
  <si>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</si>
  <si>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</si>
  <si>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</si>
  <si>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</si>
  <si>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</si>
  <si>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</si>
  <si>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</si>
  <si>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</si>
  <si>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</si>
  <si>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</si>
  <si>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</si>
  <si>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</si>
  <si>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</si>
  <si>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</si>
  <si>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</si>
  <si>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</si>
  <si>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</si>
  <si>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</si>
  <si>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</si>
  <si>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</si>
  <si>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</si>
  <si>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</si>
  <si>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</si>
  <si>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</si>
  <si>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</si>
  <si>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</si>
  <si>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</si>
  <si>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</si>
  <si>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</si>
  <si>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</si>
  <si>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</si>
  <si>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</si>
  <si>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</si>
  <si>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</si>
  <si>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</si>
  <si>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</si>
  <si>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</si>
  <si>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</si>
  <si>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</si>
  <si>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</si>
  <si>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</si>
  <si>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</si>
  <si>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</si>
  <si>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</si>
  <si>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</si>
  <si>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</si>
  <si>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</si>
  <si>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</si>
  <si>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</si>
  <si>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</si>
  <si>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</si>
  <si>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</si>
  <si>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</si>
  <si>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</si>
  <si>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</si>
  <si>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</si>
  <si>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</si>
  <si>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</si>
  <si>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</si>
  <si>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</si>
  <si>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</si>
  <si>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</si>
  <si>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</si>
  <si>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</si>
  <si>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</si>
  <si>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</si>
  <si>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</si>
  <si>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</si>
  <si>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</si>
  <si>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</si>
  <si>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</si>
  <si>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</si>
  <si>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</si>
  <si>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</si>
  <si>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</si>
  <si>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</si>
  <si>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</si>
  <si>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</si>
  <si>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</si>
  <si>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</si>
  <si>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</si>
  <si>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</si>
  <si>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</si>
  <si>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</si>
  <si>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</si>
  <si>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</si>
  <si>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</si>
  <si>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</si>
  <si>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</si>
  <si>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</si>
  <si>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</si>
  <si>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</si>
  <si>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</si>
  <si>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</si>
  <si>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</si>
  <si>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</si>
  <si>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</si>
  <si>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</si>
  <si>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</si>
  <si>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</si>
  <si>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</si>
  <si>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</si>
  <si>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</si>
  <si>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</si>
  <si>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</si>
  <si>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</si>
  <si>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</si>
  <si>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</si>
  <si>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</si>
  <si>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</si>
  <si>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</si>
  <si>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</si>
  <si>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</si>
  <si>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</si>
  <si>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</si>
  <si>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</si>
  <si>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</si>
  <si>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</si>
  <si>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</si>
  <si>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</si>
  <si>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</si>
  <si>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</si>
  <si>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</si>
  <si>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</si>
  <si>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</si>
  <si>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</si>
  <si>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</si>
  <si>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</si>
  <si>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</si>
  <si>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</si>
  <si>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</si>
  <si>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</si>
  <si>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</si>
  <si>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</si>
  <si>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</si>
  <si>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</si>
  <si>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</si>
  <si>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</si>
  <si>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</si>
  <si>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</si>
  <si>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</si>
  <si>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</si>
  <si>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</si>
  <si>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</si>
  <si>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</si>
  <si>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</si>
  <si>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</si>
  <si>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</si>
  <si>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</si>
  <si>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</si>
  <si>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</si>
  <si>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</si>
  <si>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</si>
  <si>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</si>
  <si>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</si>
  <si>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</si>
  <si>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</si>
  <si>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</si>
  <si>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</si>
  <si>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</si>
  <si>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</si>
  <si>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</si>
  <si>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</si>
  <si>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</si>
  <si>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</si>
  <si>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</si>
  <si>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</si>
  <si>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</si>
  <si>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</si>
  <si>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</si>
  <si>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</si>
  <si>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</si>
  <si>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</si>
  <si>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</si>
  <si>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</si>
  <si>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</si>
  <si>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</si>
  <si>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</si>
  <si>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</si>
  <si>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</si>
  <si>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</si>
  <si>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</si>
  <si>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</si>
  <si>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</si>
  <si>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</si>
  <si>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</si>
  <si>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</si>
  <si>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</si>
  <si>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</si>
  <si>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</si>
  <si>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</si>
  <si>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</si>
  <si>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</si>
  <si>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</si>
  <si>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</si>
  <si>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</si>
  <si>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</si>
  <si>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</si>
  <si>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</si>
  <si>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</si>
  <si>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</si>
  <si>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</si>
  <si>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</si>
  <si>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</si>
  <si>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</si>
  <si>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</si>
  <si>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</si>
  <si>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</si>
  <si>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</si>
  <si>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</si>
  <si>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</si>
  <si>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</si>
  <si>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</si>
  <si>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</si>
  <si>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</si>
  <si>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</si>
  <si>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</si>
  <si>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</si>
  <si>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</si>
  <si>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</si>
  <si>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</si>
  <si>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</si>
  <si>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</si>
  <si>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</si>
  <si>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</si>
  <si>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</si>
  <si>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</si>
  <si>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</si>
  <si>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</si>
  <si>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</si>
  <si>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</si>
  <si>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</si>
  <si>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</si>
  <si>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</si>
  <si>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</si>
  <si>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</si>
  <si>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</si>
  <si>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</si>
  <si>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</si>
  <si>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</si>
  <si>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</si>
  <si>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</si>
  <si>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</si>
  <si>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</si>
  <si>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</si>
  <si>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</si>
  <si>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</si>
  <si>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</si>
  <si>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</si>
  <si>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</si>
  <si>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</si>
  <si>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</si>
  <si>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</si>
  <si>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</si>
  <si>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</si>
  <si>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</si>
  <si>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</si>
  <si>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</si>
  <si>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</si>
  <si>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</si>
  <si>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</si>
  <si>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</si>
  <si>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</si>
  <si>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</si>
  <si>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</si>
  <si>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</si>
  <si>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</si>
  <si>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</si>
  <si>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</si>
  <si>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</si>
  <si>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</si>
  <si>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</si>
  <si>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</si>
  <si>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</si>
  <si>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</si>
  <si>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</si>
  <si>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</si>
  <si>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</si>
  <si>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</si>
  <si>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</si>
  <si>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</si>
  <si>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</si>
  <si>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</si>
  <si>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</si>
  <si>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</si>
  <si>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</si>
  <si>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</si>
  <si>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</si>
  <si>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</si>
  <si>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</si>
  <si>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</si>
  <si>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</si>
  <si>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</si>
  <si>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</si>
  <si>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</si>
  <si>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</si>
  <si>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</si>
  <si>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</si>
  <si>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</si>
  <si>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</si>
  <si>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</si>
  <si>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</si>
  <si>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</si>
  <si>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</si>
  <si>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</si>
  <si>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</si>
  <si>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</si>
  <si>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</si>
  <si>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</si>
  <si>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</si>
  <si>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</si>
  <si>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</si>
  <si>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</si>
  <si>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</si>
  <si>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</si>
  <si>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</si>
  <si>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</si>
  <si>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</si>
  <si>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</si>
  <si>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</si>
  <si>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</si>
  <si>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</si>
  <si>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</si>
  <si>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</si>
  <si>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</si>
  <si>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</si>
  <si>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</si>
  <si>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</si>
  <si>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</si>
  <si>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</si>
  <si>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</si>
  <si>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</si>
  <si>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</si>
  <si>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</si>
  <si>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</si>
  <si>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</si>
  <si>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</si>
  <si>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</si>
  <si>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</si>
  <si>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</si>
  <si>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</si>
  <si>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</si>
  <si>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</si>
  <si>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</si>
  <si>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</si>
  <si>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</si>
  <si>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</si>
  <si>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</si>
  <si>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</si>
  <si>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</si>
  <si>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</si>
  <si>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</si>
  <si>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</si>
  <si>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</si>
  <si>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</si>
  <si>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</si>
  <si>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</si>
  <si>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</si>
  <si>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</si>
  <si>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</si>
  <si>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</si>
  <si>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</si>
  <si>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</si>
  <si>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</si>
  <si>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</si>
  <si>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</si>
  <si>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</si>
  <si>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</si>
  <si>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</si>
  <si>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</si>
  <si>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</si>
  <si>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</si>
  <si>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</si>
  <si>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</si>
  <si>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</si>
  <si>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</si>
  <si>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</si>
  <si>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</si>
  <si>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</si>
  <si>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</si>
  <si>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</si>
  <si>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</si>
  <si>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</si>
  <si>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</si>
  <si>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</si>
  <si>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</si>
  <si>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</si>
  <si>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</si>
  <si>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</si>
  <si>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</si>
  <si>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</si>
  <si>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</si>
  <si>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</si>
  <si>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</si>
  <si>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</si>
  <si>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</si>
  <si>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</si>
  <si>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</si>
  <si>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</si>
  <si>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</si>
  <si>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</si>
  <si>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</si>
  <si>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</si>
  <si>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</si>
  <si>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</si>
  <si>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</si>
  <si>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</si>
  <si>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</si>
  <si>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</si>
  <si>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</si>
  <si>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</si>
  <si>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</si>
  <si>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</si>
  <si>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</si>
  <si>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</si>
  <si>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</si>
  <si>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</si>
  <si>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</si>
  <si>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</si>
  <si>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</si>
  <si>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</si>
  <si>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</si>
  <si>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</si>
  <si>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</si>
  <si>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</si>
  <si>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</si>
  <si>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</si>
  <si>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</si>
  <si>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</si>
  <si>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</si>
  <si>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</si>
  <si>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</si>
  <si>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</si>
  <si>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</si>
  <si>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</si>
  <si>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</si>
  <si>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</si>
  <si>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</si>
  <si>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</si>
  <si>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</si>
  <si>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</si>
  <si>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</si>
  <si>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</si>
  <si>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</si>
  <si>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</si>
  <si>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</si>
  <si>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</si>
  <si>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</si>
  <si>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</si>
  <si>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</si>
  <si>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</si>
  <si>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</si>
  <si>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</si>
  <si>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</si>
  <si>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</si>
  <si>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</si>
  <si>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</si>
  <si>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</si>
  <si>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</si>
  <si>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</si>
  <si>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</si>
  <si>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</si>
  <si>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</si>
  <si>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</si>
  <si>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</si>
  <si>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</si>
  <si>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</si>
  <si>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</si>
  <si>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</si>
  <si>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</si>
  <si>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</si>
  <si>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</si>
  <si>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</si>
  <si>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</si>
  <si>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</si>
  <si>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</si>
  <si>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</si>
  <si>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</si>
  <si>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</si>
  <si>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</si>
  <si>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</si>
  <si>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</si>
  <si>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</si>
  <si>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</si>
  <si>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</si>
  <si>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</si>
  <si>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</si>
  <si>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</si>
  <si>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</si>
  <si>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</si>
  <si>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</si>
  <si>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</si>
  <si>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</si>
  <si>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</si>
  <si>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</si>
  <si>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</si>
  <si>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</si>
  <si>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</si>
  <si>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</si>
  <si>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</si>
  <si>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</si>
  <si>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</si>
  <si>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</si>
  <si>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</si>
  <si>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</si>
  <si>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</si>
  <si>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</si>
  <si>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</si>
  <si>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</si>
  <si>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</si>
  <si>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</si>
  <si>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</si>
  <si>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</si>
  <si>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</si>
  <si>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</si>
  <si>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</si>
  <si>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</si>
  <si>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</si>
  <si>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</si>
  <si>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</si>
  <si>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</si>
  <si>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</si>
  <si>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</si>
  <si>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</si>
  <si>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</si>
  <si>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</si>
  <si>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</si>
  <si>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</si>
  <si>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</si>
  <si>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</si>
  <si>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</si>
  <si>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</si>
  <si>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</si>
  <si>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</si>
  <si>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</si>
  <si>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</si>
  <si>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</si>
  <si>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</si>
  <si>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</si>
  <si>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</si>
  <si>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</si>
  <si>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</si>
  <si>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</si>
  <si>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</si>
  <si>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</si>
  <si>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</si>
  <si>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</si>
  <si>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</si>
  <si>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</si>
  <si>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</si>
  <si>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</si>
  <si>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</si>
  <si>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</si>
  <si>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</si>
  <si>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</si>
  <si>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</si>
  <si>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</si>
  <si>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</si>
  <si>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</si>
  <si>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</si>
  <si>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</si>
  <si>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</si>
  <si>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</si>
  <si>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</si>
  <si>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</si>
  <si>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</si>
  <si>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</si>
  <si>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</si>
  <si>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</si>
  <si>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</si>
  <si>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</si>
  <si>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</si>
  <si>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</si>
  <si>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</si>
  <si>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</si>
  <si>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</si>
  <si>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</si>
  <si>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</si>
  <si>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</si>
  <si>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</si>
  <si>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</si>
  <si>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</si>
  <si>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</si>
  <si>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</si>
  <si>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</si>
  <si>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</si>
  <si>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</si>
  <si>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</si>
  <si>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</si>
  <si>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</si>
  <si>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</si>
  <si>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</si>
  <si>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</si>
  <si>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</si>
  <si>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</si>
  <si>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</si>
  <si>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</si>
  <si>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</si>
  <si>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</si>
  <si>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</si>
  <si>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</si>
  <si>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</si>
  <si>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</si>
  <si>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</si>
  <si>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</si>
  <si>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</si>
  <si>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</si>
  <si>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</si>
  <si>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</si>
  <si>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</si>
  <si>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</si>
  <si>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</si>
  <si>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</si>
  <si>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</si>
  <si>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</si>
  <si>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</si>
  <si>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</si>
  <si>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</si>
  <si>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</si>
  <si>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</si>
  <si>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</si>
  <si>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</si>
  <si>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</si>
  <si>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</si>
  <si>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</si>
  <si>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</si>
  <si>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</si>
  <si>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</si>
  <si>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</si>
  <si>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</si>
  <si>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</si>
  <si>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</si>
  <si>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</si>
  <si>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</si>
  <si>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</si>
  <si>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</si>
  <si>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</si>
  <si>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</si>
  <si>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</si>
  <si>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</si>
  <si>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</si>
  <si>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</si>
  <si>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</si>
  <si>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</si>
  <si>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</si>
  <si>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</si>
  <si>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</si>
  <si>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</si>
  <si>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</si>
  <si>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</si>
  <si>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</si>
  <si>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</si>
  <si>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</si>
  <si>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</si>
  <si>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</si>
  <si>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</si>
  <si>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</si>
  <si>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</si>
  <si>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</si>
  <si>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</si>
  <si>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</si>
  <si>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</si>
  <si>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</si>
  <si>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</si>
  <si>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</si>
  <si>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</si>
  <si>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</si>
  <si>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</si>
  <si>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</si>
  <si>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</si>
  <si>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</si>
  <si>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</si>
  <si>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</si>
  <si>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</si>
  <si>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</si>
  <si>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</si>
  <si>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</si>
  <si>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</si>
  <si>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</si>
  <si>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</si>
  <si>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</si>
  <si>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</si>
  <si>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</si>
  <si>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</si>
  <si>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</si>
  <si>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</si>
  <si>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</si>
  <si>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</si>
  <si>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</si>
  <si>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</si>
  <si>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</si>
  <si>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</si>
  <si>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</si>
  <si>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</si>
  <si>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</si>
  <si>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</si>
  <si>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</si>
  <si>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</si>
  <si>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</si>
  <si>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</si>
  <si>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</si>
  <si>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</si>
  <si>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</si>
  <si>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</si>
  <si>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</si>
  <si>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</si>
  <si>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</si>
  <si>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</si>
  <si>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</si>
  <si>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</si>
  <si>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</si>
  <si>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</si>
  <si>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</si>
  <si>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</si>
  <si>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</si>
  <si>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</si>
  <si>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</si>
  <si>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</si>
  <si>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</si>
  <si>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</si>
  <si>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</si>
  <si>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</si>
  <si>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</si>
  <si>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</si>
  <si>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</si>
  <si>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</si>
  <si>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</si>
  <si>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</si>
  <si>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</si>
  <si>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</si>
  <si>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</si>
  <si>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</si>
  <si>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</si>
  <si>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</si>
  <si>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</si>
  <si>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</si>
  <si>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</si>
  <si>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</si>
  <si>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</si>
  <si>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</si>
  <si>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</si>
  <si>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</si>
  <si>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</si>
  <si>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</si>
  <si>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</si>
  <si>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</si>
  <si>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</si>
  <si>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</si>
  <si>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</si>
  <si>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</si>
  <si>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</si>
  <si>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</si>
  <si>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</si>
  <si>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</si>
  <si>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</si>
  <si>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</si>
  <si>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</si>
  <si>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</si>
  <si>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</si>
  <si>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</si>
  <si>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</si>
  <si>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</si>
  <si>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</si>
  <si>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</si>
  <si>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</si>
  <si>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</si>
  <si>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</si>
  <si>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</si>
  <si>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</si>
  <si>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</si>
  <si>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</si>
  <si>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</si>
  <si>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</si>
  <si>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</si>
  <si>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</si>
  <si>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</si>
  <si>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</si>
  <si>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</si>
  <si>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</si>
  <si>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</si>
  <si>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</si>
  <si>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</si>
  <si>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</si>
  <si>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</si>
  <si>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</si>
  <si>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</si>
  <si>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</si>
  <si>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</si>
  <si>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</si>
  <si>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</si>
  <si>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</si>
  <si>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</si>
  <si>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</si>
  <si>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</si>
  <si>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</si>
  <si>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</si>
  <si>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</si>
  <si>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</si>
  <si>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</si>
  <si>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</si>
  <si>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</si>
  <si>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</si>
  <si>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</si>
  <si>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</si>
  <si>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</si>
  <si>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</si>
  <si>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</si>
  <si>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</si>
  <si>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</si>
  <si>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</si>
  <si>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</si>
  <si>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</si>
  <si>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</si>
  <si>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</si>
  <si>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</si>
  <si>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</si>
  <si>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</si>
  <si>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</si>
  <si>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</si>
  <si>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</si>
  <si>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</si>
  <si>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</si>
  <si>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</si>
  <si>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</si>
  <si>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</si>
  <si>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</si>
  <si>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</si>
  <si>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</si>
  <si>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</si>
  <si>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</si>
  <si>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</si>
  <si>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</si>
  <si>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</si>
  <si>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</si>
  <si>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</si>
  <si>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</si>
  <si>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</si>
  <si>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</si>
  <si>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</si>
  <si>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</si>
  <si>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</si>
  <si>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</si>
  <si>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</si>
  <si>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</si>
  <si>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</si>
  <si>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</si>
  <si>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</si>
  <si>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</si>
  <si>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</si>
  <si>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</si>
  <si>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</si>
  <si>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</si>
  <si>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</si>
  <si>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</si>
  <si>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</si>
  <si>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</si>
  <si>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</si>
  <si>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</si>
  <si>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</si>
  <si>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</si>
  <si>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</si>
  <si>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</si>
  <si>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</si>
  <si>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</si>
  <si>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</si>
  <si>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</si>
  <si>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</si>
  <si>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</si>
  <si>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</si>
  <si>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</si>
  <si>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</si>
  <si>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</si>
  <si>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</si>
  <si>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>124-130</t>
  </si>
  <si>
    <t xml:space="preserve">LATENTVIEW </t>
  </si>
  <si>
    <t>500-550</t>
  </si>
  <si>
    <t>380-425</t>
  </si>
  <si>
    <t>5020-5270</t>
  </si>
  <si>
    <t>5700-6000</t>
  </si>
  <si>
    <t>2915-3015</t>
  </si>
  <si>
    <t>3200-3400</t>
  </si>
  <si>
    <t>Profit of Rs.20/-</t>
  </si>
  <si>
    <t>629-649</t>
  </si>
  <si>
    <t>690-720</t>
  </si>
  <si>
    <t>660-700</t>
  </si>
  <si>
    <t>601-621</t>
  </si>
  <si>
    <t>EPIGRAL</t>
  </si>
  <si>
    <t>370-375</t>
  </si>
  <si>
    <t>2800-2950</t>
  </si>
  <si>
    <t>2285-2385</t>
  </si>
  <si>
    <t>2550-2700</t>
  </si>
  <si>
    <t>3430-3530</t>
  </si>
  <si>
    <t>3700-3900</t>
  </si>
  <si>
    <t>285-305</t>
  </si>
  <si>
    <t>330-350</t>
  </si>
  <si>
    <t>Sell</t>
  </si>
  <si>
    <t>502-530</t>
  </si>
  <si>
    <t>565-600</t>
  </si>
  <si>
    <t>MULTIPLIER SHARE &amp; STOCK ADVISORS PRIVATE LIMITED</t>
  </si>
  <si>
    <t>110-5-117.5</t>
  </si>
  <si>
    <t>CRONY VYAPAR PVT LTD</t>
  </si>
  <si>
    <t>FOODSIN</t>
  </si>
  <si>
    <t>Foods &amp; Inns Limited</t>
  </si>
  <si>
    <t>FINNIFTY 19700 CE 03-OCT</t>
  </si>
  <si>
    <t>BANKNIFTY 44600 PE 04-OCT</t>
  </si>
  <si>
    <t>NIFTY 18900 PE 26-OCT</t>
  </si>
  <si>
    <t>NIFTY 20200 CE 26-OCT</t>
  </si>
  <si>
    <t>BANKNIFTY 44400 PE 04-OCT</t>
  </si>
  <si>
    <t>FINNIFTY 19850 CE 03-OCT</t>
  </si>
  <si>
    <t>FINNIFTY 19850 PE 03-OCT</t>
  </si>
  <si>
    <t>240-260</t>
  </si>
  <si>
    <t>Profit of Rs.12.50/-</t>
  </si>
  <si>
    <t>HCLTECH OCT FUT</t>
  </si>
  <si>
    <t>1247-1262</t>
  </si>
  <si>
    <t>Profit of Rs.13.5/-</t>
  </si>
  <si>
    <t>LALPATHLAB OCT FUT</t>
  </si>
  <si>
    <t>2551-2586</t>
  </si>
  <si>
    <t>DIXON OCT FUT</t>
  </si>
  <si>
    <t>5353-5405</t>
  </si>
  <si>
    <t>Loss of Rs.7/-</t>
  </si>
  <si>
    <t>INNOVATIVE</t>
  </si>
  <si>
    <t>Profit of Rs.26.5/-</t>
  </si>
  <si>
    <t>PIDILITIND OCT FUT</t>
  </si>
  <si>
    <t>2472-2514</t>
  </si>
  <si>
    <t>Loss of Rs 50/-</t>
  </si>
  <si>
    <t>2540-2575</t>
  </si>
  <si>
    <t>1241-1256</t>
  </si>
  <si>
    <t>990-995</t>
  </si>
  <si>
    <t>SANSERA</t>
  </si>
  <si>
    <t>894-924</t>
  </si>
  <si>
    <t>1000-1080</t>
  </si>
  <si>
    <t>Loss of Rs 33/-</t>
  </si>
  <si>
    <t>Profit of Rs.0.5/-</t>
  </si>
  <si>
    <t>ABBOTINDIA OCT FUT</t>
  </si>
  <si>
    <t>23150-23400</t>
  </si>
  <si>
    <t>GICL-RE</t>
  </si>
  <si>
    <t>Globe Intl Car Ltd-RE</t>
  </si>
  <si>
    <t>VIKASLIFE</t>
  </si>
  <si>
    <t>Vikas Lifecare Limited</t>
  </si>
  <si>
    <t>VISHWAS FINCAP SERVICES PRIVATE LIMITED</t>
  </si>
  <si>
    <t>WILSON HOLDINGS PRIVATE LIMITED</t>
  </si>
  <si>
    <t>BANKNIFTY 44100 PE 18-OCT</t>
  </si>
  <si>
    <t>BANKNIFTY 43800 PE 11-OCT</t>
  </si>
  <si>
    <t>HINDUNILVR OCT FUT</t>
  </si>
  <si>
    <t>2501-2505</t>
  </si>
  <si>
    <t>2539-2574</t>
  </si>
  <si>
    <t>AXISBANK OCT FUT</t>
  </si>
  <si>
    <t>989-972</t>
  </si>
  <si>
    <t>OBEROIRLTY OCT FUT</t>
  </si>
  <si>
    <t>1114-1129</t>
  </si>
  <si>
    <t>Loss of Rs 12/-</t>
  </si>
  <si>
    <t>SURESHKUMAR MAKWANA</t>
  </si>
  <si>
    <t>QE SECURITIES LLP</t>
  </si>
  <si>
    <t>INSPIRE</t>
  </si>
  <si>
    <t>Inspire Films Limited</t>
  </si>
  <si>
    <t>RASHI FINCORP LTD</t>
  </si>
  <si>
    <t>NEWJAISA</t>
  </si>
  <si>
    <t>Newjaisa Technologies Ltd</t>
  </si>
  <si>
    <t>JAINAM BROKING LIMITED</t>
  </si>
  <si>
    <t>UNIVASTU</t>
  </si>
  <si>
    <t>Univastu India Limited</t>
  </si>
  <si>
    <t>VEENA RAJESH SHAH</t>
  </si>
  <si>
    <t>VASCONEQ</t>
  </si>
  <si>
    <t>Vascon Engineers Ltd</t>
  </si>
  <si>
    <t>SUBHASH AGRAWAL</t>
  </si>
  <si>
    <t>Retail Research Technical Calls &amp; Fundamental Performance Report for the month of October-2023</t>
  </si>
  <si>
    <t>Profit of Rs.210/-</t>
  </si>
  <si>
    <t>FINNIFTY 19750 PE 10-OCT</t>
  </si>
  <si>
    <t>FINNIFTY 19650 PE 10-OCT</t>
  </si>
  <si>
    <t>LUPIN OCT FUT</t>
  </si>
  <si>
    <t>1172-1184</t>
  </si>
  <si>
    <t>1244-1259</t>
  </si>
  <si>
    <t>DILIPBHAI VALABHAI PRAJAPATI</t>
  </si>
  <si>
    <t>LIMECHM</t>
  </si>
  <si>
    <t>STOCK VERTEX VENTURES</t>
  </si>
  <si>
    <t>SEL</t>
  </si>
  <si>
    <t>SVJ</t>
  </si>
  <si>
    <t>JR SEAMLESS PRIVATE LIMITED</t>
  </si>
  <si>
    <t>THOMASCOTT</t>
  </si>
  <si>
    <t>BYKE</t>
  </si>
  <si>
    <t>The Byke Hospitality Ltd</t>
  </si>
  <si>
    <t>DIGIKORE</t>
  </si>
  <si>
    <t>Digikore Studios Limited</t>
  </si>
  <si>
    <t>SAHASTRAA ADVISORS PRIVATE LIMITED</t>
  </si>
  <si>
    <t>FCSSOFT</t>
  </si>
  <si>
    <t>FCS Software Solutions Li</t>
  </si>
  <si>
    <t>ANKITA VISHAL SHAH</t>
  </si>
  <si>
    <t>KECL</t>
  </si>
  <si>
    <t>Kirloskar Electric Co Ltd</t>
  </si>
  <si>
    <t>Multi Commodity Exchange</t>
  </si>
  <si>
    <t>QUICKHEAL</t>
  </si>
  <si>
    <t>Quick Heal Tech Ltd</t>
  </si>
  <si>
    <t>SRPL</t>
  </si>
  <si>
    <t>Shree Ram Proteins Ltd.</t>
  </si>
  <si>
    <t>Loss of Rs.0.5/-</t>
  </si>
  <si>
    <t>Profit of Rs.15/-</t>
  </si>
  <si>
    <t>Profit of Rs.17.5/-</t>
  </si>
  <si>
    <t>NIFTY 19500 CE 12-OCT</t>
  </si>
  <si>
    <t>92-96</t>
  </si>
  <si>
    <t>NIFTY 19600 CE 12-OCT</t>
  </si>
  <si>
    <t>50-54</t>
  </si>
  <si>
    <t>FINNIFTY 19650 CE 10-Oct</t>
  </si>
  <si>
    <t>20-24</t>
  </si>
  <si>
    <t>45-65</t>
  </si>
  <si>
    <t>GUJGASLTD OCT FUT</t>
  </si>
  <si>
    <t>418.5-419.5</t>
  </si>
  <si>
    <t>428-436</t>
  </si>
  <si>
    <t>120-124</t>
  </si>
  <si>
    <t>132-140</t>
  </si>
  <si>
    <t>1095-1145</t>
  </si>
  <si>
    <t>1215-1275</t>
  </si>
  <si>
    <t>ADISHAKTI</t>
  </si>
  <si>
    <t>MADHUSUDAN RAO POLINENI</t>
  </si>
  <si>
    <t>ARTEFACT</t>
  </si>
  <si>
    <t>ADITI MEHTA</t>
  </si>
  <si>
    <t>BNL</t>
  </si>
  <si>
    <t>MANTHAN BHAVESH SANGHAVI</t>
  </si>
  <si>
    <t>ARVIND KRISHNA CHANDURKAR</t>
  </si>
  <si>
    <t>BRANDBUCKT</t>
  </si>
  <si>
    <t>SYNEMATIC MEDIA AND CONSULTING PRIVATE LIMITED</t>
  </si>
  <si>
    <t>DLCL</t>
  </si>
  <si>
    <t>VIJAYKUMAR KARMAN NARSHI SHAH</t>
  </si>
  <si>
    <t>EKANSH</t>
  </si>
  <si>
    <t>GIRIRAJ STOCK BROKING PRIVATE LIMITED</t>
  </si>
  <si>
    <t>GENNEX</t>
  </si>
  <si>
    <t>RIDHI SIDHI DISTRIBUTORS PVT. LTD.</t>
  </si>
  <si>
    <t>ANUPRIYA CONSULTANTS PVT LTD</t>
  </si>
  <si>
    <t>IFL</t>
  </si>
  <si>
    <t>CHANDAN CHAURASIYA</t>
  </si>
  <si>
    <t>MI LIFESTYLE MARKETING GLOBAL PRIVATE LIMITED</t>
  </si>
  <si>
    <t>NAVYUG GLOBAL INVESTMENTS</t>
  </si>
  <si>
    <t>JTAPARIA</t>
  </si>
  <si>
    <t>JYOTISTRUC</t>
  </si>
  <si>
    <t>STATE BANK OF INDIA</t>
  </si>
  <si>
    <t>KCDGROUP</t>
  </si>
  <si>
    <t>SHITAL BHAVESHKUMAR SHAH</t>
  </si>
  <si>
    <t>PARMOD KUMAR MITTAL</t>
  </si>
  <si>
    <t>HIMANSHUMITTAL</t>
  </si>
  <si>
    <t>SETU SECURITIES PVT. LTD.</t>
  </si>
  <si>
    <t>MNIL</t>
  </si>
  <si>
    <t>POOJA</t>
  </si>
  <si>
    <t>SHREE BAHUBALI CONSULTANTS LTD</t>
  </si>
  <si>
    <t>REETECH</t>
  </si>
  <si>
    <t>RAHUL DEVESH DADHEECH</t>
  </si>
  <si>
    <t>SVARTCORP</t>
  </si>
  <si>
    <t>NITIN BAKSHI</t>
  </si>
  <si>
    <t>KESAR TRACOM INDIA LLP</t>
  </si>
  <si>
    <t>SVPHOUSING</t>
  </si>
  <si>
    <t>JMP SECURITIES PVT LTD</t>
  </si>
  <si>
    <t>VORA FINANCIAL SERVICES PVT LTD</t>
  </si>
  <si>
    <t>TARINI</t>
  </si>
  <si>
    <t>BONANZA PORTFOLIO LIMITED</t>
  </si>
  <si>
    <t>VASUDHAGAM</t>
  </si>
  <si>
    <t>JYOTIBEN MANJEEBHAI KHATARIYA</t>
  </si>
  <si>
    <t>CREATEROI FINANCIAL CONSULTANCY PRIVATE LIMITED.</t>
  </si>
  <si>
    <t>AHLADA</t>
  </si>
  <si>
    <t>Ahlada Engineers Limited</t>
  </si>
  <si>
    <t>APOLLO</t>
  </si>
  <si>
    <t>Apollo Micro Systems Ltd</t>
  </si>
  <si>
    <t>ARABIAN</t>
  </si>
  <si>
    <t>Arabian Petroleum Limited</t>
  </si>
  <si>
    <t>PRAVINKUMAR DEVICHAND JAIN</t>
  </si>
  <si>
    <t>JAIN SANJAY POPATLAL</t>
  </si>
  <si>
    <t>BHANDA-RE</t>
  </si>
  <si>
    <t>Bhandari Hosiery Exp Ltd</t>
  </si>
  <si>
    <t>PRAKASH CHAMPAKLAL MODY</t>
  </si>
  <si>
    <t>CADSYS</t>
  </si>
  <si>
    <t>Cadsys (India) Limited</t>
  </si>
  <si>
    <t>KUTIR NAVINCHANDRA PATEL</t>
  </si>
  <si>
    <t>CELLECOR</t>
  </si>
  <si>
    <t>Cellecor Gadgets Limited</t>
  </si>
  <si>
    <t>VAIBHAV  JAIN</t>
  </si>
  <si>
    <t>SKY WANDERERS  LLP</t>
  </si>
  <si>
    <t>NX BLOCK TRADES PRIVATE LIMITED</t>
  </si>
  <si>
    <t>VICCO PRODUCTS BOMBAY PVT LTD</t>
  </si>
  <si>
    <t>KAUSHIK SHAH SHARES &amp; SECURITIES PVT LTD</t>
  </si>
  <si>
    <t>RAJENDRAKUMAR POPATLAL NIRMAL</t>
  </si>
  <si>
    <t>MANJAPPA   CHAITRA</t>
  </si>
  <si>
    <t>DIXIT PRADEEP KUMAR</t>
  </si>
  <si>
    <t>RAJNISH KUMAR SHUKLA</t>
  </si>
  <si>
    <t>SHRENIK DINESH SHAH</t>
  </si>
  <si>
    <t>HITECH</t>
  </si>
  <si>
    <t>Hi-Tech Pipes Limited</t>
  </si>
  <si>
    <t>Infibeam Avenues Limited</t>
  </si>
  <si>
    <t>HRTI PRIVATE LIMITED</t>
  </si>
  <si>
    <t>LAL</t>
  </si>
  <si>
    <t>Lorenzini Apparels Ltd</t>
  </si>
  <si>
    <t>DISCOVERY BUILDCON PRIVATE LIMITED</t>
  </si>
  <si>
    <t>ORIENTHOT</t>
  </si>
  <si>
    <t>Oriental Hotels Ltd</t>
  </si>
  <si>
    <t>SAAKSHI</t>
  </si>
  <si>
    <t>Saakshi Medtec N Panels L</t>
  </si>
  <si>
    <t>ASHISH RAMESHCHANDRA KACHOLIA</t>
  </si>
  <si>
    <t>SADBHAV</t>
  </si>
  <si>
    <t>Sadbhav Engineering Limit</t>
  </si>
  <si>
    <t>SHANTI</t>
  </si>
  <si>
    <t>Shanti Overseas (Ind) Ltd</t>
  </si>
  <si>
    <t>MATALIA STOCK BROKING PRIVATE LIMITED</t>
  </si>
  <si>
    <t>SKYGOLD</t>
  </si>
  <si>
    <t>Sky Gold Limited</t>
  </si>
  <si>
    <t>CHAKRAVARTHI ABHINAYA</t>
  </si>
  <si>
    <t>SOTAC</t>
  </si>
  <si>
    <t>Sotac Pharmaceuticals Ltd</t>
  </si>
  <si>
    <t>SAMBHAVNATH INVESTMENTS AND FINANCES PRIVATE LIMITED</t>
  </si>
  <si>
    <t>Thomas Scott (India) Ltd</t>
  </si>
  <si>
    <t>KAMLESH CHINUBHAI SHAH</t>
  </si>
  <si>
    <t>TRU</t>
  </si>
  <si>
    <t>TruCap Finance Limited</t>
  </si>
  <si>
    <t>RAJ RATAN COMMODITIES PRIVATE LIMITED</t>
  </si>
  <si>
    <t>ELAN VENTURES PRIVATE LIMITED</t>
  </si>
  <si>
    <t>CITADEL SECURITIES INDIA MARKETS PRIVATE LIMITED</t>
  </si>
  <si>
    <t>UCL</t>
  </si>
  <si>
    <t>Ushanti Colour Chem Ltd</t>
  </si>
  <si>
    <t>RAVI KHANT</t>
  </si>
  <si>
    <t>VAISHALI</t>
  </si>
  <si>
    <t>Vaishali Pharma Limited</t>
  </si>
  <si>
    <t>L7 HITECH PRIVATE LIMITED</t>
  </si>
  <si>
    <t>VIPCLOTHNG</t>
  </si>
  <si>
    <t>Vip Clothing Ltd.</t>
  </si>
  <si>
    <t>VISHAL</t>
  </si>
  <si>
    <t>Vishal Fabrics Limited</t>
  </si>
  <si>
    <t>PRRSAAR COMMODITIES PVT LTD</t>
  </si>
  <si>
    <t>SHYAM ABHAY JASANI</t>
  </si>
  <si>
    <t>CTE</t>
  </si>
  <si>
    <t>Cambridge Technology Ente</t>
  </si>
  <si>
    <t>KERSIE M WAGHMAR</t>
  </si>
  <si>
    <t>RAMESH BHANDAPPA MUNNOLI</t>
  </si>
  <si>
    <t>PARVEEN KUMAR AGARWAL</t>
  </si>
  <si>
    <t>SAMBHAV GARG</t>
  </si>
  <si>
    <t>HEM FINLEASE PVT LTD</t>
  </si>
  <si>
    <t>Sungarner Energies Ltd</t>
  </si>
  <si>
    <t>BHARAT KUMAR SOMCHAND SHAH</t>
  </si>
  <si>
    <t>RAJESH NARASIMHAMURTHY</t>
  </si>
  <si>
    <t>AG DYNAMIC FUNDS LIMITED</t>
  </si>
  <si>
    <t>DOPPALAPUDI SILLA RAO</t>
  </si>
  <si>
    <t>NANDANVAN INVESTMENTS LIMITED</t>
  </si>
  <si>
    <t>BHAMINI KAMAL PAREKH</t>
  </si>
  <si>
    <t>VCL</t>
  </si>
  <si>
    <t>Vaxtex Cotfab Limited</t>
  </si>
  <si>
    <t>AGRAWAL NIKUNJ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</si>
</sst>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rgb="FF92D050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7" borderId="35" applyNumberFormat="0" applyAlignment="0" applyProtection="0"/>
    <xf numFmtId="0" fontId="47" fillId="18" borderId="36" applyNumberFormat="0" applyAlignment="0" applyProtection="0"/>
    <xf numFmtId="0" fontId="48" fillId="18" borderId="35" applyNumberFormat="0" applyAlignment="0" applyProtection="0"/>
    <xf numFmtId="0" fontId="49" fillId="0" borderId="37" applyNumberFormat="0" applyFill="0" applyAlignment="0" applyProtection="0"/>
    <xf numFmtId="0" fontId="50" fillId="19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54" fillId="21" borderId="23" applyNumberFormat="0" applyBorder="0" applyAlignment="0" applyProtection="0"/>
    <xf numFmtId="0" fontId="54" fillId="25" borderId="23" applyNumberFormat="0" applyBorder="0" applyAlignment="0" applyProtection="0"/>
    <xf numFmtId="0" fontId="54" fillId="29" borderId="23" applyNumberFormat="0" applyBorder="0" applyAlignment="0" applyProtection="0"/>
    <xf numFmtId="0" fontId="54" fillId="33" borderId="23" applyNumberFormat="0" applyBorder="0" applyAlignment="0" applyProtection="0"/>
    <xf numFmtId="0" fontId="54" fillId="37" borderId="23" applyNumberFormat="0" applyBorder="0" applyAlignment="0" applyProtection="0"/>
    <xf numFmtId="0" fontId="54" fillId="41" borderId="23" applyNumberFormat="0" applyBorder="0" applyAlignment="0" applyProtection="0"/>
    <xf numFmtId="0" fontId="44" fillId="15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4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6" borderId="23" applyNumberFormat="0" applyBorder="0" applyAlignment="0" applyProtection="0"/>
    <xf numFmtId="0" fontId="3" fillId="0" borderId="23"/>
    <xf numFmtId="0" fontId="3" fillId="0" borderId="23"/>
    <xf numFmtId="0" fontId="2" fillId="20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20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6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44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98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36" fillId="12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165" fontId="36" fillId="0" borderId="5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41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36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15" fontId="3" fillId="11" borderId="3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37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0" fontId="37" fillId="6" borderId="7" xfId="0" applyNumberFormat="1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2" fontId="37" fillId="11" borderId="31" xfId="0" applyNumberFormat="1" applyFont="1" applyFill="1" applyBorder="1" applyAlignment="1">
      <alignment horizontal="center" vertical="center"/>
    </xf>
    <xf numFmtId="0" fontId="0" fillId="0" borderId="30" xfId="0" applyBorder="1"/>
    <xf numFmtId="0" fontId="36" fillId="45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7" fillId="45" borderId="2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5" fontId="36" fillId="46" borderId="2" xfId="0" applyNumberFormat="1" applyFont="1" applyFill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16" fontId="36" fillId="0" borderId="23" xfId="0" applyNumberFormat="1" applyFont="1" applyBorder="1" applyAlignment="1">
      <alignment horizontal="center" vertical="center"/>
    </xf>
    <xf numFmtId="0" fontId="36" fillId="0" borderId="23" xfId="0" applyFont="1" applyBorder="1"/>
    <xf numFmtId="0" fontId="37" fillId="0" borderId="23" xfId="0" applyFont="1" applyBorder="1" applyAlignment="1">
      <alignment horizontal="center" vertical="center"/>
    </xf>
    <xf numFmtId="2" fontId="36" fillId="0" borderId="23" xfId="0" applyNumberFormat="1" applyFont="1" applyBorder="1" applyAlignment="1">
      <alignment horizontal="center" vertical="center"/>
    </xf>
    <xf numFmtId="16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6" fillId="47" borderId="2" xfId="0" applyFont="1" applyFill="1" applyBorder="1"/>
    <xf numFmtId="0" fontId="37" fillId="47" borderId="2" xfId="0" applyFont="1" applyFill="1" applyBorder="1" applyAlignment="1">
      <alignment horizontal="center" vertical="center"/>
    </xf>
    <xf numFmtId="0" fontId="37" fillId="48" borderId="26" xfId="0" applyFont="1" applyFill="1" applyBorder="1" applyAlignment="1">
      <alignment horizontal="center" vertical="center"/>
    </xf>
    <xf numFmtId="0" fontId="36" fillId="48" borderId="2" xfId="0" applyFont="1" applyFill="1" applyBorder="1" applyAlignment="1">
      <alignment horizontal="center" vertical="center"/>
    </xf>
    <xf numFmtId="2" fontId="37" fillId="48" borderId="2" xfId="0" applyNumberFormat="1" applyFont="1" applyFill="1" applyBorder="1" applyAlignment="1">
      <alignment horizontal="center" vertical="center"/>
    </xf>
    <xf numFmtId="166" fontId="36" fillId="48" borderId="2" xfId="0" applyNumberFormat="1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0" fontId="37" fillId="49" borderId="26" xfId="0" applyFont="1" applyFill="1" applyBorder="1" applyAlignment="1">
      <alignment horizontal="center" vertical="center"/>
    </xf>
    <xf numFmtId="0" fontId="36" fillId="49" borderId="2" xfId="0" applyFont="1" applyFill="1" applyBorder="1" applyAlignment="1">
      <alignment horizontal="center" vertical="center"/>
    </xf>
    <xf numFmtId="2" fontId="37" fillId="49" borderId="2" xfId="0" applyNumberFormat="1" applyFont="1" applyFill="1" applyBorder="1" applyAlignment="1">
      <alignment horizontal="center" vertical="center"/>
    </xf>
    <xf numFmtId="166" fontId="36" fillId="49" borderId="2" xfId="0" applyNumberFormat="1" applyFont="1" applyFill="1" applyBorder="1" applyAlignment="1">
      <alignment horizontal="center" vertical="center"/>
    </xf>
    <xf numFmtId="0" fontId="37" fillId="49" borderId="2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12" borderId="31" xfId="0" applyFont="1" applyFill="1" applyBorder="1"/>
    <xf numFmtId="2" fontId="36" fillId="12" borderId="7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12" borderId="31" xfId="0" applyFont="1" applyFill="1" applyBorder="1" applyAlignment="1">
      <alignment horizontal="center" vertical="center"/>
    </xf>
    <xf numFmtId="0" fontId="36" fillId="12" borderId="47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7" xfId="0" applyNumberFormat="1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47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16" fontId="36" fillId="12" borderId="42" xfId="0" applyNumberFormat="1" applyFont="1" applyFill="1" applyBorder="1" applyAlignment="1">
      <alignment horizontal="center" vertical="center"/>
    </xf>
    <xf numFmtId="166" fontId="36" fillId="11" borderId="43" xfId="0" applyNumberFormat="1" applyFont="1" applyFill="1" applyBorder="1" applyAlignment="1">
      <alignment horizontal="center" vertical="center"/>
    </xf>
    <xf numFmtId="166" fontId="36" fillId="11" borderId="44" xfId="0" applyNumberFormat="1" applyFont="1" applyFill="1" applyBorder="1" applyAlignment="1">
      <alignment horizontal="center" vertical="center"/>
    </xf>
    <xf numFmtId="166" fontId="36" fillId="12" borderId="43" xfId="0" applyNumberFormat="1" applyFont="1" applyFill="1" applyBorder="1" applyAlignment="1">
      <alignment horizontal="center" vertical="center"/>
    </xf>
    <xf numFmtId="166" fontId="36" fillId="12" borderId="44" xfId="0" applyNumberFormat="1" applyFont="1" applyFill="1" applyBorder="1" applyAlignment="1">
      <alignment horizontal="center" vertical="center"/>
    </xf>
    <xf numFmtId="166" fontId="36" fillId="12" borderId="48" xfId="0" applyNumberFormat="1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0" fontId="37" fillId="13" borderId="45" xfId="0" applyFont="1" applyFill="1" applyBorder="1" applyAlignment="1">
      <alignment horizontal="center" vertical="center"/>
    </xf>
    <xf numFmtId="0" fontId="37" fillId="13" borderId="46" xfId="0" applyFont="1" applyFill="1" applyBorder="1" applyAlignment="1">
      <alignment horizontal="center" vertical="center"/>
    </xf>
    <xf numFmtId="0" fontId="37" fillId="13" borderId="47" xfId="0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0" fontId="37" fillId="12" borderId="42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42" xfId="0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7"/>
  <sheetViews>
    <sheetView tabSelected="1" workbookViewId="0">
      <selection activeCell="C21" sqref="C21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45209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45209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8" t="s">
        <v>16</v>
      </c>
      <c r="B9" s="360" t="s">
        <v>17</v>
      </c>
      <c r="C9" s="360" t="s">
        <v>18</v>
      </c>
      <c r="D9" s="360" t="s">
        <v>19</v>
      </c>
      <c r="E9" s="26" t="s">
        <v>20</v>
      </c>
      <c r="F9" s="26" t="s">
        <v>21</v>
      </c>
      <c r="G9" s="355" t="s">
        <v>22</v>
      </c>
      <c r="H9" s="356"/>
      <c r="I9" s="357"/>
      <c r="J9" s="355" t="s">
        <v>23</v>
      </c>
      <c r="K9" s="356"/>
      <c r="L9" s="357"/>
      <c r="M9" s="26"/>
      <c r="N9" s="27"/>
      <c r="O9" s="27"/>
      <c r="P9" s="27"/>
    </row>
    <row r="10" spans="1:16" ht="38.25">
      <c r="A10" s="359"/>
      <c r="B10" s="361"/>
      <c r="C10" s="361"/>
      <c r="D10" s="361"/>
      <c r="E10" s="28" t="s">
        <v>24</v>
      </c>
      <c r="F10" s="28" t="s">
        <v>24</v>
      </c>
      <c r="G10" s="267" t="s">
        <v>25</v>
      </c>
      <c r="H10" s="267" t="s">
        <v>26</v>
      </c>
      <c r="I10" s="267" t="s">
        <v>27</v>
      </c>
      <c r="J10" s="267" t="s">
        <v>28</v>
      </c>
      <c r="K10" s="267" t="s">
        <v>29</v>
      </c>
      <c r="L10" s="267" t="s">
        <v>30</v>
      </c>
      <c r="M10" s="267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274">
        <v>1</v>
      </c>
      <c r="B11" s="288" t="s">
        <v>34</v>
      </c>
      <c r="C11" s="261" t="s">
        <v>35</v>
      </c>
      <c r="D11" s="279">
        <v>45225</v>
      </c>
      <c r="E11" s="261">
        <v>19539.150000000001</v>
      </c>
      <c r="F11" s="261">
        <v>19553.95</v>
      </c>
      <c r="G11" s="260">
        <v>19491.100000000002</v>
      </c>
      <c r="H11" s="260">
        <v>19443.050000000003</v>
      </c>
      <c r="I11" s="260">
        <v>19380.200000000004</v>
      </c>
      <c r="J11" s="260">
        <v>19602</v>
      </c>
      <c r="K11" s="260">
        <v>19664.849999999999</v>
      </c>
      <c r="L11" s="260">
        <v>19712.899999999998</v>
      </c>
      <c r="M11" s="259">
        <v>19616.8</v>
      </c>
      <c r="N11" s="259">
        <v>19505.900000000001</v>
      </c>
      <c r="O11" s="259">
        <v>11653700</v>
      </c>
      <c r="P11" s="262">
        <v>-4.5825912781286967E-3</v>
      </c>
    </row>
    <row r="12" spans="1:16" ht="12.75" customHeight="1">
      <c r="A12" s="274">
        <v>2</v>
      </c>
      <c r="B12" s="288" t="s">
        <v>34</v>
      </c>
      <c r="C12" s="261" t="s">
        <v>36</v>
      </c>
      <c r="D12" s="279">
        <v>45225</v>
      </c>
      <c r="E12" s="261">
        <v>44010.45</v>
      </c>
      <c r="F12" s="261">
        <v>44077.799999999996</v>
      </c>
      <c r="G12" s="260">
        <v>43867.649999999994</v>
      </c>
      <c r="H12" s="260">
        <v>43724.85</v>
      </c>
      <c r="I12" s="260">
        <v>43514.7</v>
      </c>
      <c r="J12" s="260">
        <v>44220.599999999991</v>
      </c>
      <c r="K12" s="260">
        <v>44430.75</v>
      </c>
      <c r="L12" s="260">
        <v>44573.549999999988</v>
      </c>
      <c r="M12" s="259">
        <v>44287.95</v>
      </c>
      <c r="N12" s="259">
        <v>43935</v>
      </c>
      <c r="O12" s="259">
        <v>2787090</v>
      </c>
      <c r="P12" s="262">
        <v>2.4271924940601864E-2</v>
      </c>
    </row>
    <row r="13" spans="1:16" ht="12.75" customHeight="1">
      <c r="A13" s="274">
        <v>3</v>
      </c>
      <c r="B13" s="288" t="s">
        <v>34</v>
      </c>
      <c r="C13" s="287" t="s">
        <v>37</v>
      </c>
      <c r="D13" s="281">
        <v>45230</v>
      </c>
      <c r="E13" s="280">
        <v>19674.8</v>
      </c>
      <c r="F13" s="280">
        <v>19720.333333333332</v>
      </c>
      <c r="G13" s="282">
        <v>19609.066666666666</v>
      </c>
      <c r="H13" s="282">
        <v>19543.333333333332</v>
      </c>
      <c r="I13" s="282">
        <v>19432.066666666666</v>
      </c>
      <c r="J13" s="282">
        <v>19786.066666666666</v>
      </c>
      <c r="K13" s="282">
        <v>19897.333333333336</v>
      </c>
      <c r="L13" s="282">
        <v>19963.066666666666</v>
      </c>
      <c r="M13" s="283">
        <v>19831.599999999999</v>
      </c>
      <c r="N13" s="283">
        <v>19654.599999999999</v>
      </c>
      <c r="O13" s="283">
        <v>70160</v>
      </c>
      <c r="P13" s="284">
        <v>0.21048999309868874</v>
      </c>
    </row>
    <row r="14" spans="1:16" ht="12.75" customHeight="1">
      <c r="A14" s="274">
        <v>4</v>
      </c>
      <c r="B14" s="288" t="s">
        <v>34</v>
      </c>
      <c r="C14" s="287" t="s">
        <v>38</v>
      </c>
      <c r="D14" s="281">
        <v>45229</v>
      </c>
      <c r="E14" s="280">
        <v>8970.1</v>
      </c>
      <c r="F14" s="280">
        <v>8982.4166666666661</v>
      </c>
      <c r="G14" s="282">
        <v>8920.9833333333318</v>
      </c>
      <c r="H14" s="282">
        <v>8871.866666666665</v>
      </c>
      <c r="I14" s="282">
        <v>8810.4333333333307</v>
      </c>
      <c r="J14" s="282">
        <v>9031.5333333333328</v>
      </c>
      <c r="K14" s="282">
        <v>9092.9666666666672</v>
      </c>
      <c r="L14" s="282">
        <v>9142.0833333333339</v>
      </c>
      <c r="M14" s="283">
        <v>9043.85</v>
      </c>
      <c r="N14" s="283">
        <v>8933.2999999999993</v>
      </c>
      <c r="O14" s="283">
        <v>394125</v>
      </c>
      <c r="P14" s="284">
        <v>-9.6923870080769886E-2</v>
      </c>
    </row>
    <row r="15" spans="1:16" ht="12.75" customHeight="1">
      <c r="A15" s="274">
        <v>5</v>
      </c>
      <c r="B15" s="288" t="s">
        <v>39</v>
      </c>
      <c r="C15" s="280" t="s">
        <v>40</v>
      </c>
      <c r="D15" s="281">
        <v>45225</v>
      </c>
      <c r="E15" s="280">
        <v>474.1</v>
      </c>
      <c r="F15" s="280">
        <v>477.26666666666665</v>
      </c>
      <c r="G15" s="282">
        <v>469.83333333333331</v>
      </c>
      <c r="H15" s="282">
        <v>465.56666666666666</v>
      </c>
      <c r="I15" s="282">
        <v>458.13333333333333</v>
      </c>
      <c r="J15" s="282">
        <v>481.5333333333333</v>
      </c>
      <c r="K15" s="282">
        <v>488.9666666666667</v>
      </c>
      <c r="L15" s="282">
        <v>493.23333333333329</v>
      </c>
      <c r="M15" s="283">
        <v>484.7</v>
      </c>
      <c r="N15" s="283">
        <v>473</v>
      </c>
      <c r="O15" s="283">
        <v>15219000</v>
      </c>
      <c r="P15" s="284">
        <v>5.2271313005600499E-2</v>
      </c>
    </row>
    <row r="16" spans="1:16" ht="12.75" customHeight="1">
      <c r="A16" s="274">
        <v>6</v>
      </c>
      <c r="B16" s="288" t="s">
        <v>41</v>
      </c>
      <c r="C16" s="285" t="s">
        <v>42</v>
      </c>
      <c r="D16" s="281">
        <v>45225</v>
      </c>
      <c r="E16" s="280">
        <v>4099.8</v>
      </c>
      <c r="F16" s="280">
        <v>4096.25</v>
      </c>
      <c r="G16" s="282">
        <v>4063.55</v>
      </c>
      <c r="H16" s="282">
        <v>4027.3</v>
      </c>
      <c r="I16" s="282">
        <v>3994.6000000000004</v>
      </c>
      <c r="J16" s="282">
        <v>4132.5</v>
      </c>
      <c r="K16" s="282">
        <v>4165.2000000000007</v>
      </c>
      <c r="L16" s="282">
        <v>4201.45</v>
      </c>
      <c r="M16" s="283">
        <v>4128.95</v>
      </c>
      <c r="N16" s="283">
        <v>4060</v>
      </c>
      <c r="O16" s="283">
        <v>1346250</v>
      </c>
      <c r="P16" s="284">
        <v>-9.3818984547461362E-3</v>
      </c>
    </row>
    <row r="17" spans="1:16" ht="12.75" customHeight="1">
      <c r="A17" s="274">
        <v>7</v>
      </c>
      <c r="B17" s="288" t="s">
        <v>43</v>
      </c>
      <c r="C17" s="285" t="s">
        <v>44</v>
      </c>
      <c r="D17" s="281">
        <v>45225</v>
      </c>
      <c r="E17" s="280">
        <v>22987.25</v>
      </c>
      <c r="F17" s="280">
        <v>23001.216666666664</v>
      </c>
      <c r="G17" s="282">
        <v>22836.033333333326</v>
      </c>
      <c r="H17" s="282">
        <v>22684.816666666662</v>
      </c>
      <c r="I17" s="282">
        <v>22519.633333333324</v>
      </c>
      <c r="J17" s="282">
        <v>23152.433333333327</v>
      </c>
      <c r="K17" s="282">
        <v>23317.616666666669</v>
      </c>
      <c r="L17" s="282">
        <v>23468.833333333328</v>
      </c>
      <c r="M17" s="283">
        <v>23166.400000000001</v>
      </c>
      <c r="N17" s="283">
        <v>22850</v>
      </c>
      <c r="O17" s="283">
        <v>75600</v>
      </c>
      <c r="P17" s="284">
        <v>-1.0471204188481676E-2</v>
      </c>
    </row>
    <row r="18" spans="1:16" ht="12.75" customHeight="1">
      <c r="A18" s="274">
        <v>8</v>
      </c>
      <c r="B18" s="288" t="s">
        <v>45</v>
      </c>
      <c r="C18" s="286" t="s">
        <v>46</v>
      </c>
      <c r="D18" s="281">
        <v>45225</v>
      </c>
      <c r="E18" s="280">
        <v>175.45</v>
      </c>
      <c r="F18" s="280">
        <v>177.28333333333333</v>
      </c>
      <c r="G18" s="282">
        <v>173.16666666666666</v>
      </c>
      <c r="H18" s="282">
        <v>170.88333333333333</v>
      </c>
      <c r="I18" s="282">
        <v>166.76666666666665</v>
      </c>
      <c r="J18" s="282">
        <v>179.56666666666666</v>
      </c>
      <c r="K18" s="282">
        <v>183.68333333333334</v>
      </c>
      <c r="L18" s="282">
        <v>185.96666666666667</v>
      </c>
      <c r="M18" s="283">
        <v>181.4</v>
      </c>
      <c r="N18" s="283">
        <v>175</v>
      </c>
      <c r="O18" s="283">
        <v>40937400</v>
      </c>
      <c r="P18" s="284">
        <v>2.8908794788273615E-2</v>
      </c>
    </row>
    <row r="19" spans="1:16" ht="12.75" customHeight="1">
      <c r="A19" s="274">
        <v>9</v>
      </c>
      <c r="B19" s="288" t="s">
        <v>47</v>
      </c>
      <c r="C19" s="283" t="s">
        <v>48</v>
      </c>
      <c r="D19" s="281">
        <v>45225</v>
      </c>
      <c r="E19" s="280">
        <v>215.5</v>
      </c>
      <c r="F19" s="280">
        <v>214.88333333333333</v>
      </c>
      <c r="G19" s="282">
        <v>213.36666666666665</v>
      </c>
      <c r="H19" s="282">
        <v>211.23333333333332</v>
      </c>
      <c r="I19" s="282">
        <v>209.71666666666664</v>
      </c>
      <c r="J19" s="282">
        <v>217.01666666666665</v>
      </c>
      <c r="K19" s="282">
        <v>218.5333333333333</v>
      </c>
      <c r="L19" s="282">
        <v>220.66666666666666</v>
      </c>
      <c r="M19" s="283">
        <v>216.4</v>
      </c>
      <c r="N19" s="283">
        <v>212.75</v>
      </c>
      <c r="O19" s="283">
        <v>30859400</v>
      </c>
      <c r="P19" s="284">
        <v>3.6412853650017465E-2</v>
      </c>
    </row>
    <row r="20" spans="1:16" ht="12.75" customHeight="1">
      <c r="A20" s="274">
        <v>10</v>
      </c>
      <c r="B20" s="288" t="s">
        <v>49</v>
      </c>
      <c r="C20" s="280" t="s">
        <v>50</v>
      </c>
      <c r="D20" s="281">
        <v>45225</v>
      </c>
      <c r="E20" s="280">
        <v>1971</v>
      </c>
      <c r="F20" s="280">
        <v>1979.4833333333333</v>
      </c>
      <c r="G20" s="282">
        <v>1952.5166666666667</v>
      </c>
      <c r="H20" s="282">
        <v>1934.0333333333333</v>
      </c>
      <c r="I20" s="282">
        <v>1907.0666666666666</v>
      </c>
      <c r="J20" s="282">
        <v>1997.9666666666667</v>
      </c>
      <c r="K20" s="282">
        <v>2024.9333333333334</v>
      </c>
      <c r="L20" s="282">
        <v>2043.4166666666667</v>
      </c>
      <c r="M20" s="283">
        <v>2006.45</v>
      </c>
      <c r="N20" s="283">
        <v>1961</v>
      </c>
      <c r="O20" s="283">
        <v>5948700</v>
      </c>
      <c r="P20" s="284">
        <v>1.1838546716334133E-2</v>
      </c>
    </row>
    <row r="21" spans="1:16" ht="12.75" customHeight="1">
      <c r="A21" s="274">
        <v>11</v>
      </c>
      <c r="B21" s="288" t="s">
        <v>45</v>
      </c>
      <c r="C21" s="280" t="s">
        <v>51</v>
      </c>
      <c r="D21" s="281">
        <v>45225</v>
      </c>
      <c r="E21" s="280">
        <v>2453</v>
      </c>
      <c r="F21" s="280">
        <v>2448.5499999999997</v>
      </c>
      <c r="G21" s="282">
        <v>2427.0999999999995</v>
      </c>
      <c r="H21" s="282">
        <v>2401.1999999999998</v>
      </c>
      <c r="I21" s="282">
        <v>2379.7499999999995</v>
      </c>
      <c r="J21" s="282">
        <v>2474.4499999999994</v>
      </c>
      <c r="K21" s="282">
        <v>2495.8999999999992</v>
      </c>
      <c r="L21" s="282">
        <v>2521.7999999999993</v>
      </c>
      <c r="M21" s="283">
        <v>2470</v>
      </c>
      <c r="N21" s="283">
        <v>2422.65</v>
      </c>
      <c r="O21" s="283">
        <v>9570300</v>
      </c>
      <c r="P21" s="284">
        <v>3.4285354806240565E-3</v>
      </c>
    </row>
    <row r="22" spans="1:16" ht="12.75" customHeight="1">
      <c r="A22" s="274">
        <v>12</v>
      </c>
      <c r="B22" s="288" t="s">
        <v>45</v>
      </c>
      <c r="C22" s="280" t="s">
        <v>52</v>
      </c>
      <c r="D22" s="281">
        <v>45225</v>
      </c>
      <c r="E22" s="280">
        <v>791.5</v>
      </c>
      <c r="F22" s="280">
        <v>800.36666666666667</v>
      </c>
      <c r="G22" s="282">
        <v>776.7833333333333</v>
      </c>
      <c r="H22" s="282">
        <v>762.06666666666661</v>
      </c>
      <c r="I22" s="282">
        <v>738.48333333333323</v>
      </c>
      <c r="J22" s="282">
        <v>815.08333333333337</v>
      </c>
      <c r="K22" s="282">
        <v>838.66666666666663</v>
      </c>
      <c r="L22" s="282">
        <v>853.38333333333344</v>
      </c>
      <c r="M22" s="283">
        <v>823.95</v>
      </c>
      <c r="N22" s="283">
        <v>785.65</v>
      </c>
      <c r="O22" s="283">
        <v>54904000</v>
      </c>
      <c r="P22" s="284">
        <v>3.5440020518700682E-2</v>
      </c>
    </row>
    <row r="23" spans="1:16" ht="12.75" customHeight="1">
      <c r="A23" s="274">
        <v>13</v>
      </c>
      <c r="B23" s="288" t="s">
        <v>43</v>
      </c>
      <c r="C23" s="280" t="s">
        <v>53</v>
      </c>
      <c r="D23" s="281">
        <v>45225</v>
      </c>
      <c r="E23" s="280">
        <v>3556.7</v>
      </c>
      <c r="F23" s="280">
        <v>3539.8166666666671</v>
      </c>
      <c r="G23" s="282">
        <v>3516.8333333333339</v>
      </c>
      <c r="H23" s="282">
        <v>3476.9666666666667</v>
      </c>
      <c r="I23" s="282">
        <v>3453.9833333333336</v>
      </c>
      <c r="J23" s="282">
        <v>3579.6833333333343</v>
      </c>
      <c r="K23" s="282">
        <v>3602.666666666667</v>
      </c>
      <c r="L23" s="282">
        <v>3642.5333333333347</v>
      </c>
      <c r="M23" s="283">
        <v>3562.8</v>
      </c>
      <c r="N23" s="283">
        <v>3499.95</v>
      </c>
      <c r="O23" s="283">
        <v>834200</v>
      </c>
      <c r="P23" s="284">
        <v>-1.4413988657844991E-2</v>
      </c>
    </row>
    <row r="24" spans="1:16" ht="12.75" customHeight="1">
      <c r="A24" s="274">
        <v>14</v>
      </c>
      <c r="B24" s="288" t="s">
        <v>49</v>
      </c>
      <c r="C24" s="280" t="s">
        <v>54</v>
      </c>
      <c r="D24" s="281">
        <v>45225</v>
      </c>
      <c r="E24" s="280">
        <v>431</v>
      </c>
      <c r="F24" s="280">
        <v>432.59999999999997</v>
      </c>
      <c r="G24" s="282">
        <v>426.69999999999993</v>
      </c>
      <c r="H24" s="282">
        <v>422.4</v>
      </c>
      <c r="I24" s="282">
        <v>416.49999999999994</v>
      </c>
      <c r="J24" s="282">
        <v>436.89999999999992</v>
      </c>
      <c r="K24" s="282">
        <v>442.7999999999999</v>
      </c>
      <c r="L24" s="282">
        <v>447.09999999999991</v>
      </c>
      <c r="M24" s="283">
        <v>438.5</v>
      </c>
      <c r="N24" s="283">
        <v>428.3</v>
      </c>
      <c r="O24" s="283">
        <v>63280800</v>
      </c>
      <c r="P24" s="284">
        <v>-1.1777933942375264E-2</v>
      </c>
    </row>
    <row r="25" spans="1:16" ht="12.75" customHeight="1">
      <c r="A25" s="274">
        <v>15</v>
      </c>
      <c r="B25" s="288" t="s">
        <v>45</v>
      </c>
      <c r="C25" s="280" t="s">
        <v>55</v>
      </c>
      <c r="D25" s="281">
        <v>45225</v>
      </c>
      <c r="E25" s="280">
        <v>5055.8</v>
      </c>
      <c r="F25" s="280">
        <v>5053.7333333333327</v>
      </c>
      <c r="G25" s="282">
        <v>5023.4666666666653</v>
      </c>
      <c r="H25" s="282">
        <v>4991.1333333333323</v>
      </c>
      <c r="I25" s="282">
        <v>4960.866666666665</v>
      </c>
      <c r="J25" s="282">
        <v>5086.0666666666657</v>
      </c>
      <c r="K25" s="282">
        <v>5116.3333333333339</v>
      </c>
      <c r="L25" s="282">
        <v>5148.6666666666661</v>
      </c>
      <c r="M25" s="283">
        <v>5084</v>
      </c>
      <c r="N25" s="283">
        <v>5021.3999999999996</v>
      </c>
      <c r="O25" s="283">
        <v>2356875</v>
      </c>
      <c r="P25" s="284">
        <v>4.0470738590979282E-3</v>
      </c>
    </row>
    <row r="26" spans="1:16" ht="12.75" customHeight="1">
      <c r="A26" s="274">
        <v>16</v>
      </c>
      <c r="B26" s="288" t="s">
        <v>56</v>
      </c>
      <c r="C26" s="280" t="s">
        <v>57</v>
      </c>
      <c r="D26" s="281">
        <v>45225</v>
      </c>
      <c r="E26" s="280">
        <v>371.85</v>
      </c>
      <c r="F26" s="280">
        <v>372.95</v>
      </c>
      <c r="G26" s="282">
        <v>367.9</v>
      </c>
      <c r="H26" s="282">
        <v>363.95</v>
      </c>
      <c r="I26" s="282">
        <v>358.9</v>
      </c>
      <c r="J26" s="282">
        <v>376.9</v>
      </c>
      <c r="K26" s="282">
        <v>381.95000000000005</v>
      </c>
      <c r="L26" s="282">
        <v>385.9</v>
      </c>
      <c r="M26" s="283">
        <v>378</v>
      </c>
      <c r="N26" s="283">
        <v>369</v>
      </c>
      <c r="O26" s="283">
        <v>10645400</v>
      </c>
      <c r="P26" s="284">
        <v>-2.8846153846153848E-2</v>
      </c>
    </row>
    <row r="27" spans="1:16" ht="12.75" customHeight="1">
      <c r="A27" s="274">
        <v>17</v>
      </c>
      <c r="B27" s="288" t="s">
        <v>56</v>
      </c>
      <c r="C27" s="280" t="s">
        <v>58</v>
      </c>
      <c r="D27" s="281">
        <v>45225</v>
      </c>
      <c r="E27" s="280">
        <v>172.15</v>
      </c>
      <c r="F27" s="280">
        <v>171.4666666666667</v>
      </c>
      <c r="G27" s="282">
        <v>169.48333333333341</v>
      </c>
      <c r="H27" s="282">
        <v>166.81666666666672</v>
      </c>
      <c r="I27" s="282">
        <v>164.83333333333343</v>
      </c>
      <c r="J27" s="282">
        <v>174.13333333333338</v>
      </c>
      <c r="K27" s="282">
        <v>176.11666666666667</v>
      </c>
      <c r="L27" s="282">
        <v>178.78333333333336</v>
      </c>
      <c r="M27" s="283">
        <v>173.45</v>
      </c>
      <c r="N27" s="283">
        <v>168.8</v>
      </c>
      <c r="O27" s="283">
        <v>81860000</v>
      </c>
      <c r="P27" s="284">
        <v>1.0804469963573501E-2</v>
      </c>
    </row>
    <row r="28" spans="1:16" ht="12.75" customHeight="1">
      <c r="A28" s="274">
        <v>18</v>
      </c>
      <c r="B28" s="288" t="s">
        <v>59</v>
      </c>
      <c r="C28" s="280" t="s">
        <v>60</v>
      </c>
      <c r="D28" s="281">
        <v>45225</v>
      </c>
      <c r="E28" s="280">
        <v>3165.95</v>
      </c>
      <c r="F28" s="280">
        <v>3161.1166666666668</v>
      </c>
      <c r="G28" s="282">
        <v>3146.2333333333336</v>
      </c>
      <c r="H28" s="282">
        <v>3126.5166666666669</v>
      </c>
      <c r="I28" s="282">
        <v>3111.6333333333337</v>
      </c>
      <c r="J28" s="282">
        <v>3180.8333333333335</v>
      </c>
      <c r="K28" s="282">
        <v>3195.7166666666667</v>
      </c>
      <c r="L28" s="282">
        <v>3215.4333333333334</v>
      </c>
      <c r="M28" s="283">
        <v>3176</v>
      </c>
      <c r="N28" s="283">
        <v>3141.4</v>
      </c>
      <c r="O28" s="283">
        <v>5849000</v>
      </c>
      <c r="P28" s="284">
        <v>-2.1120631945374214E-2</v>
      </c>
    </row>
    <row r="29" spans="1:16" ht="12.75" customHeight="1">
      <c r="A29" s="274">
        <v>19</v>
      </c>
      <c r="B29" s="288" t="s">
        <v>45</v>
      </c>
      <c r="C29" s="280" t="s">
        <v>61</v>
      </c>
      <c r="D29" s="281">
        <v>45225</v>
      </c>
      <c r="E29" s="280">
        <v>1865.75</v>
      </c>
      <c r="F29" s="280">
        <v>1871.5666666666668</v>
      </c>
      <c r="G29" s="282">
        <v>1853.3333333333337</v>
      </c>
      <c r="H29" s="282">
        <v>1840.916666666667</v>
      </c>
      <c r="I29" s="282">
        <v>1822.6833333333338</v>
      </c>
      <c r="J29" s="282">
        <v>1883.9833333333336</v>
      </c>
      <c r="K29" s="282">
        <v>1902.2166666666667</v>
      </c>
      <c r="L29" s="282">
        <v>1914.6333333333334</v>
      </c>
      <c r="M29" s="283">
        <v>1889.8</v>
      </c>
      <c r="N29" s="283">
        <v>1859.15</v>
      </c>
      <c r="O29" s="283">
        <v>3159136</v>
      </c>
      <c r="P29" s="284">
        <v>-2.5251953346166912E-2</v>
      </c>
    </row>
    <row r="30" spans="1:16" ht="12.75" customHeight="1">
      <c r="A30" s="274">
        <v>20</v>
      </c>
      <c r="B30" s="288" t="s">
        <v>45</v>
      </c>
      <c r="C30" s="285" t="s">
        <v>62</v>
      </c>
      <c r="D30" s="281">
        <v>45225</v>
      </c>
      <c r="E30" s="280">
        <v>6871.05</v>
      </c>
      <c r="F30" s="280">
        <v>6893.8166666666666</v>
      </c>
      <c r="G30" s="282">
        <v>6822.583333333333</v>
      </c>
      <c r="H30" s="282">
        <v>6774.1166666666668</v>
      </c>
      <c r="I30" s="282">
        <v>6702.8833333333332</v>
      </c>
      <c r="J30" s="282">
        <v>6942.2833333333328</v>
      </c>
      <c r="K30" s="282">
        <v>7013.5166666666664</v>
      </c>
      <c r="L30" s="282">
        <v>7061.9833333333327</v>
      </c>
      <c r="M30" s="283">
        <v>6965.05</v>
      </c>
      <c r="N30" s="283">
        <v>6845.35</v>
      </c>
      <c r="O30" s="283">
        <v>461250</v>
      </c>
      <c r="P30" s="284">
        <v>8.5613415710503085E-2</v>
      </c>
    </row>
    <row r="31" spans="1:16" ht="12.75" customHeight="1">
      <c r="A31" s="274">
        <v>21</v>
      </c>
      <c r="B31" s="288" t="s">
        <v>63</v>
      </c>
      <c r="C31" s="280" t="s">
        <v>64</v>
      </c>
      <c r="D31" s="281">
        <v>45225</v>
      </c>
      <c r="E31" s="280">
        <v>709.8</v>
      </c>
      <c r="F31" s="280">
        <v>710.76666666666677</v>
      </c>
      <c r="G31" s="282">
        <v>704.03333333333353</v>
      </c>
      <c r="H31" s="282">
        <v>698.26666666666677</v>
      </c>
      <c r="I31" s="282">
        <v>691.53333333333353</v>
      </c>
      <c r="J31" s="282">
        <v>716.53333333333353</v>
      </c>
      <c r="K31" s="282">
        <v>723.26666666666688</v>
      </c>
      <c r="L31" s="282">
        <v>729.03333333333353</v>
      </c>
      <c r="M31" s="283">
        <v>717.5</v>
      </c>
      <c r="N31" s="283">
        <v>705</v>
      </c>
      <c r="O31" s="283">
        <v>14451000</v>
      </c>
      <c r="P31" s="284">
        <v>-1.5129830300552035E-2</v>
      </c>
    </row>
    <row r="32" spans="1:16" ht="12.75" customHeight="1">
      <c r="A32" s="274">
        <v>22</v>
      </c>
      <c r="B32" s="288" t="s">
        <v>43</v>
      </c>
      <c r="C32" s="280" t="s">
        <v>65</v>
      </c>
      <c r="D32" s="281">
        <v>45225</v>
      </c>
      <c r="E32" s="280">
        <v>915.05</v>
      </c>
      <c r="F32" s="280">
        <v>909</v>
      </c>
      <c r="G32" s="282">
        <v>898.3</v>
      </c>
      <c r="H32" s="282">
        <v>881.55</v>
      </c>
      <c r="I32" s="282">
        <v>870.84999999999991</v>
      </c>
      <c r="J32" s="282">
        <v>925.75</v>
      </c>
      <c r="K32" s="282">
        <v>936.45</v>
      </c>
      <c r="L32" s="282">
        <v>953.2</v>
      </c>
      <c r="M32" s="283">
        <v>919.7</v>
      </c>
      <c r="N32" s="283">
        <v>892.25</v>
      </c>
      <c r="O32" s="283">
        <v>16319600</v>
      </c>
      <c r="P32" s="284">
        <v>6.2446290461185903E-2</v>
      </c>
    </row>
    <row r="33" spans="1:16" ht="12.75" customHeight="1">
      <c r="A33" s="274">
        <v>23</v>
      </c>
      <c r="B33" s="288" t="s">
        <v>63</v>
      </c>
      <c r="C33" s="280" t="s">
        <v>66</v>
      </c>
      <c r="D33" s="281">
        <v>45225</v>
      </c>
      <c r="E33" s="280">
        <v>1000.55</v>
      </c>
      <c r="F33" s="280">
        <v>999.18333333333339</v>
      </c>
      <c r="G33" s="282">
        <v>994.36666666666679</v>
      </c>
      <c r="H33" s="282">
        <v>988.18333333333339</v>
      </c>
      <c r="I33" s="282">
        <v>983.36666666666679</v>
      </c>
      <c r="J33" s="282">
        <v>1005.3666666666668</v>
      </c>
      <c r="K33" s="282">
        <v>1010.1833333333334</v>
      </c>
      <c r="L33" s="282">
        <v>1016.3666666666668</v>
      </c>
      <c r="M33" s="283">
        <v>1004</v>
      </c>
      <c r="N33" s="283">
        <v>993</v>
      </c>
      <c r="O33" s="283">
        <v>51546875</v>
      </c>
      <c r="P33" s="284">
        <v>-7.9388945690743971E-3</v>
      </c>
    </row>
    <row r="34" spans="1:16" ht="12.75" customHeight="1">
      <c r="A34" s="274">
        <v>24</v>
      </c>
      <c r="B34" s="288" t="s">
        <v>56</v>
      </c>
      <c r="C34" s="280" t="s">
        <v>67</v>
      </c>
      <c r="D34" s="281">
        <v>45225</v>
      </c>
      <c r="E34" s="280">
        <v>5026.8999999999996</v>
      </c>
      <c r="F34" s="280">
        <v>5033.5999999999995</v>
      </c>
      <c r="G34" s="282">
        <v>4989.2999999999993</v>
      </c>
      <c r="H34" s="282">
        <v>4951.7</v>
      </c>
      <c r="I34" s="282">
        <v>4907.3999999999996</v>
      </c>
      <c r="J34" s="282">
        <v>5071.1999999999989</v>
      </c>
      <c r="K34" s="282">
        <v>5115.5</v>
      </c>
      <c r="L34" s="282">
        <v>5153.0999999999985</v>
      </c>
      <c r="M34" s="283">
        <v>5077.8999999999996</v>
      </c>
      <c r="N34" s="283">
        <v>4996</v>
      </c>
      <c r="O34" s="283">
        <v>2225250</v>
      </c>
      <c r="P34" s="284">
        <v>-5.1413881748071976E-3</v>
      </c>
    </row>
    <row r="35" spans="1:16" ht="12.75" customHeight="1">
      <c r="A35" s="274">
        <v>25</v>
      </c>
      <c r="B35" s="288" t="s">
        <v>68</v>
      </c>
      <c r="C35" s="280" t="s">
        <v>69</v>
      </c>
      <c r="D35" s="281">
        <v>45225</v>
      </c>
      <c r="E35" s="280">
        <v>1623</v>
      </c>
      <c r="F35" s="280">
        <v>1623.6333333333332</v>
      </c>
      <c r="G35" s="282">
        <v>1613.3666666666663</v>
      </c>
      <c r="H35" s="282">
        <v>1603.7333333333331</v>
      </c>
      <c r="I35" s="282">
        <v>1593.4666666666662</v>
      </c>
      <c r="J35" s="282">
        <v>1633.2666666666664</v>
      </c>
      <c r="K35" s="282">
        <v>1643.5333333333333</v>
      </c>
      <c r="L35" s="282">
        <v>1653.1666666666665</v>
      </c>
      <c r="M35" s="283">
        <v>1633.9</v>
      </c>
      <c r="N35" s="283">
        <v>1614</v>
      </c>
      <c r="O35" s="283">
        <v>10719000</v>
      </c>
      <c r="P35" s="284">
        <v>-5.8167120639662596E-2</v>
      </c>
    </row>
    <row r="36" spans="1:16" ht="12.75" customHeight="1">
      <c r="A36" s="274">
        <v>26</v>
      </c>
      <c r="B36" s="288" t="s">
        <v>68</v>
      </c>
      <c r="C36" s="280" t="s">
        <v>70</v>
      </c>
      <c r="D36" s="281">
        <v>45225</v>
      </c>
      <c r="E36" s="280">
        <v>8061.65</v>
      </c>
      <c r="F36" s="280">
        <v>8090.7333333333336</v>
      </c>
      <c r="G36" s="282">
        <v>8020.8666666666668</v>
      </c>
      <c r="H36" s="282">
        <v>7980.083333333333</v>
      </c>
      <c r="I36" s="282">
        <v>7910.2166666666662</v>
      </c>
      <c r="J36" s="282">
        <v>8131.5166666666673</v>
      </c>
      <c r="K36" s="282">
        <v>8201.383333333335</v>
      </c>
      <c r="L36" s="282">
        <v>8242.1666666666679</v>
      </c>
      <c r="M36" s="283">
        <v>8160.6</v>
      </c>
      <c r="N36" s="283">
        <v>8049.95</v>
      </c>
      <c r="O36" s="283">
        <v>4212750</v>
      </c>
      <c r="P36" s="284">
        <v>-3.4271304945842171E-2</v>
      </c>
    </row>
    <row r="37" spans="1:16" ht="12.75" customHeight="1">
      <c r="A37" s="274">
        <v>27</v>
      </c>
      <c r="B37" s="288" t="s">
        <v>56</v>
      </c>
      <c r="C37" s="280" t="s">
        <v>71</v>
      </c>
      <c r="D37" s="281">
        <v>45225</v>
      </c>
      <c r="E37" s="280">
        <v>2537.9499999999998</v>
      </c>
      <c r="F37" s="280">
        <v>2538.6999999999998</v>
      </c>
      <c r="G37" s="282">
        <v>2523.4499999999998</v>
      </c>
      <c r="H37" s="282">
        <v>2508.9499999999998</v>
      </c>
      <c r="I37" s="282">
        <v>2493.6999999999998</v>
      </c>
      <c r="J37" s="282">
        <v>2553.1999999999998</v>
      </c>
      <c r="K37" s="282">
        <v>2568.4499999999998</v>
      </c>
      <c r="L37" s="282">
        <v>2582.9499999999998</v>
      </c>
      <c r="M37" s="283">
        <v>2553.9499999999998</v>
      </c>
      <c r="N37" s="283">
        <v>2524.1999999999998</v>
      </c>
      <c r="O37" s="283">
        <v>2004900</v>
      </c>
      <c r="P37" s="284">
        <v>3.9670192906036093E-2</v>
      </c>
    </row>
    <row r="38" spans="1:16" ht="12.75" customHeight="1">
      <c r="A38" s="274">
        <v>28</v>
      </c>
      <c r="B38" s="288" t="s">
        <v>45</v>
      </c>
      <c r="C38" s="286" t="s">
        <v>72</v>
      </c>
      <c r="D38" s="281">
        <v>45225</v>
      </c>
      <c r="E38" s="280">
        <v>426.5</v>
      </c>
      <c r="F38" s="280">
        <v>429.43333333333334</v>
      </c>
      <c r="G38" s="282">
        <v>420.76666666666665</v>
      </c>
      <c r="H38" s="282">
        <v>415.0333333333333</v>
      </c>
      <c r="I38" s="282">
        <v>406.36666666666662</v>
      </c>
      <c r="J38" s="282">
        <v>435.16666666666669</v>
      </c>
      <c r="K38" s="282">
        <v>443.83333333333331</v>
      </c>
      <c r="L38" s="282">
        <v>449.56666666666672</v>
      </c>
      <c r="M38" s="283">
        <v>438.1</v>
      </c>
      <c r="N38" s="283">
        <v>423.7</v>
      </c>
      <c r="O38" s="283">
        <v>11000000</v>
      </c>
      <c r="P38" s="284">
        <v>1.8669432508519782E-2</v>
      </c>
    </row>
    <row r="39" spans="1:16" ht="12.75" customHeight="1">
      <c r="A39" s="274">
        <v>29</v>
      </c>
      <c r="B39" s="288" t="s">
        <v>63</v>
      </c>
      <c r="C39" s="280" t="s">
        <v>73</v>
      </c>
      <c r="D39" s="281">
        <v>45225</v>
      </c>
      <c r="E39" s="280">
        <v>246.7</v>
      </c>
      <c r="F39" s="280">
        <v>248.20000000000002</v>
      </c>
      <c r="G39" s="282">
        <v>244.60000000000002</v>
      </c>
      <c r="H39" s="282">
        <v>242.5</v>
      </c>
      <c r="I39" s="282">
        <v>238.9</v>
      </c>
      <c r="J39" s="282">
        <v>250.30000000000004</v>
      </c>
      <c r="K39" s="282">
        <v>253.9</v>
      </c>
      <c r="L39" s="282">
        <v>256.00000000000006</v>
      </c>
      <c r="M39" s="283">
        <v>251.8</v>
      </c>
      <c r="N39" s="283">
        <v>246.1</v>
      </c>
      <c r="O39" s="283">
        <v>65757500</v>
      </c>
      <c r="P39" s="284">
        <v>-5.1815431164901667E-3</v>
      </c>
    </row>
    <row r="40" spans="1:16" ht="12.75" customHeight="1">
      <c r="A40" s="274">
        <v>30</v>
      </c>
      <c r="B40" s="288" t="s">
        <v>63</v>
      </c>
      <c r="C40" s="280" t="s">
        <v>74</v>
      </c>
      <c r="D40" s="281">
        <v>45225</v>
      </c>
      <c r="E40" s="280">
        <v>212.5</v>
      </c>
      <c r="F40" s="280">
        <v>213.06666666666669</v>
      </c>
      <c r="G40" s="282">
        <v>210.33333333333337</v>
      </c>
      <c r="H40" s="282">
        <v>208.16666666666669</v>
      </c>
      <c r="I40" s="282">
        <v>205.43333333333337</v>
      </c>
      <c r="J40" s="282">
        <v>215.23333333333338</v>
      </c>
      <c r="K40" s="282">
        <v>217.96666666666667</v>
      </c>
      <c r="L40" s="282">
        <v>220.13333333333338</v>
      </c>
      <c r="M40" s="283">
        <v>215.8</v>
      </c>
      <c r="N40" s="283">
        <v>210.9</v>
      </c>
      <c r="O40" s="283">
        <v>113413950</v>
      </c>
      <c r="P40" s="284">
        <v>-1.8628195393571249E-2</v>
      </c>
    </row>
    <row r="41" spans="1:16" ht="12.75" customHeight="1">
      <c r="A41" s="274">
        <v>31</v>
      </c>
      <c r="B41" s="288" t="s">
        <v>59</v>
      </c>
      <c r="C41" s="280" t="s">
        <v>75</v>
      </c>
      <c r="D41" s="281">
        <v>45225</v>
      </c>
      <c r="E41" s="280">
        <v>1621.55</v>
      </c>
      <c r="F41" s="280">
        <v>1618.8500000000001</v>
      </c>
      <c r="G41" s="282">
        <v>1612.7000000000003</v>
      </c>
      <c r="H41" s="282">
        <v>1603.8500000000001</v>
      </c>
      <c r="I41" s="282">
        <v>1597.7000000000003</v>
      </c>
      <c r="J41" s="282">
        <v>1627.7000000000003</v>
      </c>
      <c r="K41" s="282">
        <v>1633.8500000000004</v>
      </c>
      <c r="L41" s="282">
        <v>1642.7000000000003</v>
      </c>
      <c r="M41" s="283">
        <v>1625</v>
      </c>
      <c r="N41" s="283">
        <v>1610</v>
      </c>
      <c r="O41" s="283">
        <v>1365000</v>
      </c>
      <c r="P41" s="284">
        <v>8.869179600886918E-3</v>
      </c>
    </row>
    <row r="42" spans="1:16" ht="12.75" customHeight="1">
      <c r="A42" s="274">
        <v>32</v>
      </c>
      <c r="B42" s="288" t="s">
        <v>41</v>
      </c>
      <c r="C42" s="280" t="s">
        <v>76</v>
      </c>
      <c r="D42" s="281">
        <v>45225</v>
      </c>
      <c r="E42" s="280">
        <v>136.30000000000001</v>
      </c>
      <c r="F42" s="280">
        <v>136.71666666666667</v>
      </c>
      <c r="G42" s="282">
        <v>135.23333333333335</v>
      </c>
      <c r="H42" s="282">
        <v>134.16666666666669</v>
      </c>
      <c r="I42" s="282">
        <v>132.68333333333337</v>
      </c>
      <c r="J42" s="282">
        <v>137.78333333333333</v>
      </c>
      <c r="K42" s="282">
        <v>139.26666666666662</v>
      </c>
      <c r="L42" s="282">
        <v>140.33333333333331</v>
      </c>
      <c r="M42" s="283">
        <v>138.19999999999999</v>
      </c>
      <c r="N42" s="283">
        <v>135.65</v>
      </c>
      <c r="O42" s="283">
        <v>66969300</v>
      </c>
      <c r="P42" s="284">
        <v>2.8809106830122593E-2</v>
      </c>
    </row>
    <row r="43" spans="1:16" ht="12.75" customHeight="1">
      <c r="A43" s="274">
        <v>33</v>
      </c>
      <c r="B43" s="288" t="s">
        <v>59</v>
      </c>
      <c r="C43" s="280" t="s">
        <v>77</v>
      </c>
      <c r="D43" s="281">
        <v>45225</v>
      </c>
      <c r="E43" s="280">
        <v>563.95000000000005</v>
      </c>
      <c r="F43" s="280">
        <v>560.56666666666672</v>
      </c>
      <c r="G43" s="282">
        <v>554.83333333333348</v>
      </c>
      <c r="H43" s="282">
        <v>545.71666666666681</v>
      </c>
      <c r="I43" s="282">
        <v>539.98333333333358</v>
      </c>
      <c r="J43" s="282">
        <v>569.68333333333339</v>
      </c>
      <c r="K43" s="282">
        <v>575.41666666666674</v>
      </c>
      <c r="L43" s="282">
        <v>584.5333333333333</v>
      </c>
      <c r="M43" s="283">
        <v>566.29999999999995</v>
      </c>
      <c r="N43" s="283">
        <v>551.45000000000005</v>
      </c>
      <c r="O43" s="283">
        <v>12423840</v>
      </c>
      <c r="P43" s="284">
        <v>-1.1448377271295032E-2</v>
      </c>
    </row>
    <row r="44" spans="1:16" ht="12.75" customHeight="1">
      <c r="A44" s="274">
        <v>34</v>
      </c>
      <c r="B44" s="288" t="s">
        <v>56</v>
      </c>
      <c r="C44" s="280" t="s">
        <v>78</v>
      </c>
      <c r="D44" s="281">
        <v>45225</v>
      </c>
      <c r="E44" s="280">
        <v>1087.0999999999999</v>
      </c>
      <c r="F44" s="280">
        <v>1085.4833333333333</v>
      </c>
      <c r="G44" s="282">
        <v>1077.9666666666667</v>
      </c>
      <c r="H44" s="282">
        <v>1068.8333333333333</v>
      </c>
      <c r="I44" s="282">
        <v>1061.3166666666666</v>
      </c>
      <c r="J44" s="282">
        <v>1094.6166666666668</v>
      </c>
      <c r="K44" s="282">
        <v>1102.1333333333337</v>
      </c>
      <c r="L44" s="282">
        <v>1111.2666666666669</v>
      </c>
      <c r="M44" s="283">
        <v>1093</v>
      </c>
      <c r="N44" s="283">
        <v>1076.3499999999999</v>
      </c>
      <c r="O44" s="283">
        <v>9253000</v>
      </c>
      <c r="P44" s="284">
        <v>-5.2676843689529133E-3</v>
      </c>
    </row>
    <row r="45" spans="1:16" ht="12.75" customHeight="1">
      <c r="A45" s="274">
        <v>35</v>
      </c>
      <c r="B45" s="288" t="s">
        <v>79</v>
      </c>
      <c r="C45" s="280" t="s">
        <v>80</v>
      </c>
      <c r="D45" s="281">
        <v>45225</v>
      </c>
      <c r="E45" s="280">
        <v>925.75</v>
      </c>
      <c r="F45" s="280">
        <v>924.80000000000007</v>
      </c>
      <c r="G45" s="282">
        <v>919.95000000000016</v>
      </c>
      <c r="H45" s="282">
        <v>914.15000000000009</v>
      </c>
      <c r="I45" s="282">
        <v>909.30000000000018</v>
      </c>
      <c r="J45" s="282">
        <v>930.60000000000014</v>
      </c>
      <c r="K45" s="282">
        <v>935.45</v>
      </c>
      <c r="L45" s="282">
        <v>941.25000000000011</v>
      </c>
      <c r="M45" s="283">
        <v>929.65</v>
      </c>
      <c r="N45" s="283">
        <v>919</v>
      </c>
      <c r="O45" s="283">
        <v>35845400</v>
      </c>
      <c r="P45" s="284">
        <v>-1.3903407902989755E-2</v>
      </c>
    </row>
    <row r="46" spans="1:16" ht="12.75" customHeight="1">
      <c r="A46" s="274">
        <v>36</v>
      </c>
      <c r="B46" s="288" t="s">
        <v>41</v>
      </c>
      <c r="C46" s="280" t="s">
        <v>81</v>
      </c>
      <c r="D46" s="281">
        <v>45225</v>
      </c>
      <c r="E46" s="280">
        <v>127</v>
      </c>
      <c r="F46" s="280">
        <v>126.64999999999999</v>
      </c>
      <c r="G46" s="282">
        <v>124.89999999999998</v>
      </c>
      <c r="H46" s="282">
        <v>122.79999999999998</v>
      </c>
      <c r="I46" s="282">
        <v>121.04999999999997</v>
      </c>
      <c r="J46" s="282">
        <v>128.75</v>
      </c>
      <c r="K46" s="282">
        <v>130.5</v>
      </c>
      <c r="L46" s="282">
        <v>132.6</v>
      </c>
      <c r="M46" s="283">
        <v>128.4</v>
      </c>
      <c r="N46" s="283">
        <v>124.55</v>
      </c>
      <c r="O46" s="283">
        <v>112518000</v>
      </c>
      <c r="P46" s="284">
        <v>3.7266479527635274E-2</v>
      </c>
    </row>
    <row r="47" spans="1:16" ht="12.75" customHeight="1">
      <c r="A47" s="274">
        <v>37</v>
      </c>
      <c r="B47" s="288" t="s">
        <v>43</v>
      </c>
      <c r="C47" s="280" t="s">
        <v>82</v>
      </c>
      <c r="D47" s="281">
        <v>45225</v>
      </c>
      <c r="E47" s="280">
        <v>261.7</v>
      </c>
      <c r="F47" s="280">
        <v>262.26666666666671</v>
      </c>
      <c r="G47" s="282">
        <v>259.53333333333342</v>
      </c>
      <c r="H47" s="282">
        <v>257.36666666666673</v>
      </c>
      <c r="I47" s="282">
        <v>254.63333333333344</v>
      </c>
      <c r="J47" s="282">
        <v>264.43333333333339</v>
      </c>
      <c r="K47" s="282">
        <v>267.16666666666663</v>
      </c>
      <c r="L47" s="282">
        <v>269.33333333333337</v>
      </c>
      <c r="M47" s="283">
        <v>265</v>
      </c>
      <c r="N47" s="283">
        <v>260.10000000000002</v>
      </c>
      <c r="O47" s="283">
        <v>28525000</v>
      </c>
      <c r="P47" s="284">
        <v>8.30682219865677E-3</v>
      </c>
    </row>
    <row r="48" spans="1:16" ht="12.75" customHeight="1">
      <c r="A48" s="274">
        <v>38</v>
      </c>
      <c r="B48" s="288" t="s">
        <v>56</v>
      </c>
      <c r="C48" s="280" t="s">
        <v>83</v>
      </c>
      <c r="D48" s="281">
        <v>45225</v>
      </c>
      <c r="E48" s="280">
        <v>19242.7</v>
      </c>
      <c r="F48" s="280">
        <v>19196.366666666665</v>
      </c>
      <c r="G48" s="282">
        <v>19071.48333333333</v>
      </c>
      <c r="H48" s="282">
        <v>18900.266666666666</v>
      </c>
      <c r="I48" s="282">
        <v>18775.383333333331</v>
      </c>
      <c r="J48" s="282">
        <v>19367.583333333328</v>
      </c>
      <c r="K48" s="282">
        <v>19492.466666666667</v>
      </c>
      <c r="L48" s="282">
        <v>19663.683333333327</v>
      </c>
      <c r="M48" s="283">
        <v>19321.25</v>
      </c>
      <c r="N48" s="283">
        <v>19025.150000000001</v>
      </c>
      <c r="O48" s="283">
        <v>108400</v>
      </c>
      <c r="P48" s="284">
        <v>-7.4295473953885569E-2</v>
      </c>
    </row>
    <row r="49" spans="1:16" ht="12.75" customHeight="1">
      <c r="A49" s="274">
        <v>39</v>
      </c>
      <c r="B49" s="288" t="s">
        <v>84</v>
      </c>
      <c r="C49" s="280" t="s">
        <v>85</v>
      </c>
      <c r="D49" s="281">
        <v>45225</v>
      </c>
      <c r="E49" s="280">
        <v>341.25</v>
      </c>
      <c r="F49" s="280">
        <v>340.45</v>
      </c>
      <c r="G49" s="282">
        <v>337.9</v>
      </c>
      <c r="H49" s="282">
        <v>334.55</v>
      </c>
      <c r="I49" s="282">
        <v>332</v>
      </c>
      <c r="J49" s="282">
        <v>343.79999999999995</v>
      </c>
      <c r="K49" s="282">
        <v>346.35</v>
      </c>
      <c r="L49" s="282">
        <v>349.69999999999993</v>
      </c>
      <c r="M49" s="283">
        <v>343</v>
      </c>
      <c r="N49" s="283">
        <v>337.1</v>
      </c>
      <c r="O49" s="283">
        <v>28180800</v>
      </c>
      <c r="P49" s="284">
        <v>4.2979023670536914E-3</v>
      </c>
    </row>
    <row r="50" spans="1:16" ht="12.75" customHeight="1">
      <c r="A50" s="274">
        <v>40</v>
      </c>
      <c r="B50" s="288" t="s">
        <v>59</v>
      </c>
      <c r="C50" s="280" t="s">
        <v>86</v>
      </c>
      <c r="D50" s="281">
        <v>45225</v>
      </c>
      <c r="E50" s="280">
        <v>4541.5</v>
      </c>
      <c r="F50" s="280">
        <v>4536.7833333333338</v>
      </c>
      <c r="G50" s="282">
        <v>4519.7166666666672</v>
      </c>
      <c r="H50" s="282">
        <v>4497.9333333333334</v>
      </c>
      <c r="I50" s="282">
        <v>4480.8666666666668</v>
      </c>
      <c r="J50" s="282">
        <v>4558.5666666666675</v>
      </c>
      <c r="K50" s="282">
        <v>4575.633333333335</v>
      </c>
      <c r="L50" s="282">
        <v>4597.4166666666679</v>
      </c>
      <c r="M50" s="283">
        <v>4553.8500000000004</v>
      </c>
      <c r="N50" s="283">
        <v>4515</v>
      </c>
      <c r="O50" s="283">
        <v>1895800</v>
      </c>
      <c r="P50" s="284">
        <v>-9.4856661045531192E-4</v>
      </c>
    </row>
    <row r="51" spans="1:16" ht="12.75" customHeight="1">
      <c r="A51" s="274">
        <v>41</v>
      </c>
      <c r="B51" s="288" t="s">
        <v>87</v>
      </c>
      <c r="C51" s="285" t="s">
        <v>88</v>
      </c>
      <c r="D51" s="281">
        <v>45225</v>
      </c>
      <c r="E51" s="280">
        <v>517.70000000000005</v>
      </c>
      <c r="F51" s="280">
        <v>518.55000000000007</v>
      </c>
      <c r="G51" s="282">
        <v>510.50000000000011</v>
      </c>
      <c r="H51" s="282">
        <v>503.30000000000007</v>
      </c>
      <c r="I51" s="282">
        <v>495.25000000000011</v>
      </c>
      <c r="J51" s="282">
        <v>525.75000000000011</v>
      </c>
      <c r="K51" s="282">
        <v>533.80000000000007</v>
      </c>
      <c r="L51" s="282">
        <v>541.00000000000011</v>
      </c>
      <c r="M51" s="283">
        <v>526.6</v>
      </c>
      <c r="N51" s="283">
        <v>511.35</v>
      </c>
      <c r="O51" s="283">
        <v>8158000</v>
      </c>
      <c r="P51" s="284">
        <v>3.4440344403444036E-3</v>
      </c>
    </row>
    <row r="52" spans="1:16" ht="12.75" customHeight="1">
      <c r="A52" s="274">
        <v>42</v>
      </c>
      <c r="B52" s="288" t="s">
        <v>63</v>
      </c>
      <c r="C52" s="280" t="s">
        <v>89</v>
      </c>
      <c r="D52" s="281">
        <v>45225</v>
      </c>
      <c r="E52" s="280">
        <v>365.95</v>
      </c>
      <c r="F52" s="280">
        <v>367.7166666666667</v>
      </c>
      <c r="G52" s="282">
        <v>362.43333333333339</v>
      </c>
      <c r="H52" s="282">
        <v>358.91666666666669</v>
      </c>
      <c r="I52" s="282">
        <v>353.63333333333338</v>
      </c>
      <c r="J52" s="282">
        <v>371.23333333333341</v>
      </c>
      <c r="K52" s="282">
        <v>376.51666666666671</v>
      </c>
      <c r="L52" s="282">
        <v>380.03333333333342</v>
      </c>
      <c r="M52" s="283">
        <v>373</v>
      </c>
      <c r="N52" s="283">
        <v>364.2</v>
      </c>
      <c r="O52" s="283">
        <v>50147100</v>
      </c>
      <c r="P52" s="284">
        <v>1.6528925619834711E-2</v>
      </c>
    </row>
    <row r="53" spans="1:16" ht="12.75" customHeight="1">
      <c r="A53" s="274">
        <v>43</v>
      </c>
      <c r="B53" s="288" t="s">
        <v>68</v>
      </c>
      <c r="C53" s="287" t="s">
        <v>90</v>
      </c>
      <c r="D53" s="281">
        <v>45225</v>
      </c>
      <c r="E53" s="280">
        <v>751.4</v>
      </c>
      <c r="F53" s="280">
        <v>755.5</v>
      </c>
      <c r="G53" s="282">
        <v>743.95</v>
      </c>
      <c r="H53" s="282">
        <v>736.5</v>
      </c>
      <c r="I53" s="282">
        <v>724.95</v>
      </c>
      <c r="J53" s="282">
        <v>762.95</v>
      </c>
      <c r="K53" s="282">
        <v>774.5</v>
      </c>
      <c r="L53" s="282">
        <v>781.95</v>
      </c>
      <c r="M53" s="283">
        <v>767.05</v>
      </c>
      <c r="N53" s="283">
        <v>748.05</v>
      </c>
      <c r="O53" s="283">
        <v>4178850</v>
      </c>
      <c r="P53" s="284">
        <v>2.3155884459298164E-2</v>
      </c>
    </row>
    <row r="54" spans="1:16" ht="12.75" customHeight="1">
      <c r="A54" s="274">
        <v>44</v>
      </c>
      <c r="B54" s="288" t="s">
        <v>45</v>
      </c>
      <c r="C54" s="285" t="s">
        <v>91</v>
      </c>
      <c r="D54" s="281">
        <v>45225</v>
      </c>
      <c r="E54" s="280">
        <v>274.14999999999998</v>
      </c>
      <c r="F54" s="280">
        <v>273.0333333333333</v>
      </c>
      <c r="G54" s="282">
        <v>269.56666666666661</v>
      </c>
      <c r="H54" s="282">
        <v>264.98333333333329</v>
      </c>
      <c r="I54" s="282">
        <v>261.51666666666659</v>
      </c>
      <c r="J54" s="282">
        <v>277.61666666666662</v>
      </c>
      <c r="K54" s="282">
        <v>281.08333333333331</v>
      </c>
      <c r="L54" s="282">
        <v>285.66666666666663</v>
      </c>
      <c r="M54" s="283">
        <v>276.5</v>
      </c>
      <c r="N54" s="283">
        <v>268.45</v>
      </c>
      <c r="O54" s="283">
        <v>12870600</v>
      </c>
      <c r="P54" s="284">
        <v>6.0093896713615022E-2</v>
      </c>
    </row>
    <row r="55" spans="1:16" ht="12.75" customHeight="1">
      <c r="A55" s="274">
        <v>45</v>
      </c>
      <c r="B55" s="288" t="s">
        <v>68</v>
      </c>
      <c r="C55" s="280" t="s">
        <v>92</v>
      </c>
      <c r="D55" s="281">
        <v>45225</v>
      </c>
      <c r="E55" s="280">
        <v>1217.0999999999999</v>
      </c>
      <c r="F55" s="280">
        <v>1215.55</v>
      </c>
      <c r="G55" s="282">
        <v>1207.6999999999998</v>
      </c>
      <c r="H55" s="282">
        <v>1198.3</v>
      </c>
      <c r="I55" s="282">
        <v>1190.4499999999998</v>
      </c>
      <c r="J55" s="282">
        <v>1224.9499999999998</v>
      </c>
      <c r="K55" s="282">
        <v>1232.7999999999997</v>
      </c>
      <c r="L55" s="282">
        <v>1242.1999999999998</v>
      </c>
      <c r="M55" s="283">
        <v>1223.4000000000001</v>
      </c>
      <c r="N55" s="283">
        <v>1206.1500000000001</v>
      </c>
      <c r="O55" s="283">
        <v>13910000</v>
      </c>
      <c r="P55" s="284">
        <v>-2.0939644553932782E-2</v>
      </c>
    </row>
    <row r="56" spans="1:16" ht="12.75" customHeight="1">
      <c r="A56" s="274">
        <v>46</v>
      </c>
      <c r="B56" s="288" t="s">
        <v>43</v>
      </c>
      <c r="C56" s="280" t="s">
        <v>93</v>
      </c>
      <c r="D56" s="281">
        <v>45225</v>
      </c>
      <c r="E56" s="280">
        <v>1164.6500000000001</v>
      </c>
      <c r="F56" s="280">
        <v>1167.1000000000001</v>
      </c>
      <c r="G56" s="282">
        <v>1154.7500000000002</v>
      </c>
      <c r="H56" s="282">
        <v>1144.8500000000001</v>
      </c>
      <c r="I56" s="282">
        <v>1132.5000000000002</v>
      </c>
      <c r="J56" s="282">
        <v>1177.0000000000002</v>
      </c>
      <c r="K56" s="282">
        <v>1189.3500000000001</v>
      </c>
      <c r="L56" s="282">
        <v>1199.2500000000002</v>
      </c>
      <c r="M56" s="283">
        <v>1179.45</v>
      </c>
      <c r="N56" s="283">
        <v>1157.2</v>
      </c>
      <c r="O56" s="283">
        <v>9813700</v>
      </c>
      <c r="P56" s="284">
        <v>-1.455026455026455E-3</v>
      </c>
    </row>
    <row r="57" spans="1:16" ht="12.75" customHeight="1">
      <c r="A57" s="274">
        <v>47</v>
      </c>
      <c r="B57" s="288" t="s">
        <v>45</v>
      </c>
      <c r="C57" s="280" t="s">
        <v>94</v>
      </c>
      <c r="D57" s="281">
        <v>45225</v>
      </c>
      <c r="E57" s="280">
        <v>288.25</v>
      </c>
      <c r="F57" s="280">
        <v>287.2833333333333</v>
      </c>
      <c r="G57" s="282">
        <v>285.16666666666663</v>
      </c>
      <c r="H57" s="282">
        <v>282.08333333333331</v>
      </c>
      <c r="I57" s="282">
        <v>279.96666666666664</v>
      </c>
      <c r="J57" s="282">
        <v>290.36666666666662</v>
      </c>
      <c r="K57" s="282">
        <v>292.48333333333329</v>
      </c>
      <c r="L57" s="282">
        <v>295.56666666666661</v>
      </c>
      <c r="M57" s="283">
        <v>289.39999999999998</v>
      </c>
      <c r="N57" s="283">
        <v>284.2</v>
      </c>
      <c r="O57" s="283">
        <v>75112800</v>
      </c>
      <c r="P57" s="284">
        <v>-1.5144005727187621E-2</v>
      </c>
    </row>
    <row r="58" spans="1:16" ht="12.75" customHeight="1">
      <c r="A58" s="274">
        <v>48</v>
      </c>
      <c r="B58" s="288" t="s">
        <v>87</v>
      </c>
      <c r="C58" s="280" t="s">
        <v>95</v>
      </c>
      <c r="D58" s="281">
        <v>45225</v>
      </c>
      <c r="E58" s="280">
        <v>5149.3999999999996</v>
      </c>
      <c r="F58" s="280">
        <v>5173.8833333333332</v>
      </c>
      <c r="G58" s="282">
        <v>5109.2666666666664</v>
      </c>
      <c r="H58" s="282">
        <v>5069.1333333333332</v>
      </c>
      <c r="I58" s="282">
        <v>5004.5166666666664</v>
      </c>
      <c r="J58" s="282">
        <v>5214.0166666666664</v>
      </c>
      <c r="K58" s="282">
        <v>5278.6333333333332</v>
      </c>
      <c r="L58" s="282">
        <v>5318.7666666666664</v>
      </c>
      <c r="M58" s="283">
        <v>5238.5</v>
      </c>
      <c r="N58" s="283">
        <v>5133.75</v>
      </c>
      <c r="O58" s="283">
        <v>1345200</v>
      </c>
      <c r="P58" s="284">
        <v>2.7954825002795484E-3</v>
      </c>
    </row>
    <row r="59" spans="1:16" ht="12.75" customHeight="1">
      <c r="A59" s="274">
        <v>49</v>
      </c>
      <c r="B59" s="288" t="s">
        <v>59</v>
      </c>
      <c r="C59" s="280" t="s">
        <v>96</v>
      </c>
      <c r="D59" s="281">
        <v>45225</v>
      </c>
      <c r="E59" s="280">
        <v>1989.15</v>
      </c>
      <c r="F59" s="280">
        <v>1976.3</v>
      </c>
      <c r="G59" s="282">
        <v>1951.05</v>
      </c>
      <c r="H59" s="282">
        <v>1912.95</v>
      </c>
      <c r="I59" s="282">
        <v>1887.7</v>
      </c>
      <c r="J59" s="282">
        <v>2014.3999999999999</v>
      </c>
      <c r="K59" s="282">
        <v>2039.6499999999999</v>
      </c>
      <c r="L59" s="282">
        <v>2077.75</v>
      </c>
      <c r="M59" s="283">
        <v>2001.55</v>
      </c>
      <c r="N59" s="283">
        <v>1938.2</v>
      </c>
      <c r="O59" s="283">
        <v>3220350</v>
      </c>
      <c r="P59" s="284">
        <v>1.5002757859900717E-2</v>
      </c>
    </row>
    <row r="60" spans="1:16" ht="12.75" customHeight="1">
      <c r="A60" s="274">
        <v>50</v>
      </c>
      <c r="B60" s="288" t="s">
        <v>45</v>
      </c>
      <c r="C60" s="280" t="s">
        <v>97</v>
      </c>
      <c r="D60" s="281">
        <v>45225</v>
      </c>
      <c r="E60" s="280">
        <v>710.4</v>
      </c>
      <c r="F60" s="280">
        <v>708.75</v>
      </c>
      <c r="G60" s="282">
        <v>703.65</v>
      </c>
      <c r="H60" s="282">
        <v>696.9</v>
      </c>
      <c r="I60" s="282">
        <v>691.8</v>
      </c>
      <c r="J60" s="282">
        <v>715.5</v>
      </c>
      <c r="K60" s="282">
        <v>720.59999999999991</v>
      </c>
      <c r="L60" s="282">
        <v>727.35</v>
      </c>
      <c r="M60" s="283">
        <v>713.85</v>
      </c>
      <c r="N60" s="283">
        <v>702</v>
      </c>
      <c r="O60" s="283">
        <v>5811000</v>
      </c>
      <c r="P60" s="284">
        <v>-2.9397026891598465E-2</v>
      </c>
    </row>
    <row r="61" spans="1:16" ht="12.75" customHeight="1">
      <c r="A61" s="274">
        <v>51</v>
      </c>
      <c r="B61" s="288" t="s">
        <v>45</v>
      </c>
      <c r="C61" s="287" t="s">
        <v>98</v>
      </c>
      <c r="D61" s="281">
        <v>45225</v>
      </c>
      <c r="E61" s="280">
        <v>1164.5</v>
      </c>
      <c r="F61" s="280">
        <v>1167.1666666666667</v>
      </c>
      <c r="G61" s="282">
        <v>1151.3333333333335</v>
      </c>
      <c r="H61" s="282">
        <v>1138.1666666666667</v>
      </c>
      <c r="I61" s="282">
        <v>1122.3333333333335</v>
      </c>
      <c r="J61" s="282">
        <v>1180.3333333333335</v>
      </c>
      <c r="K61" s="282">
        <v>1196.166666666667</v>
      </c>
      <c r="L61" s="282">
        <v>1209.3333333333335</v>
      </c>
      <c r="M61" s="283">
        <v>1183</v>
      </c>
      <c r="N61" s="283">
        <v>1154</v>
      </c>
      <c r="O61" s="283">
        <v>1465800</v>
      </c>
      <c r="P61" s="284">
        <v>7.6997112608277194E-3</v>
      </c>
    </row>
    <row r="62" spans="1:16" ht="12.75" customHeight="1">
      <c r="A62" s="274">
        <v>52</v>
      </c>
      <c r="B62" s="288" t="s">
        <v>41</v>
      </c>
      <c r="C62" s="285" t="s">
        <v>99</v>
      </c>
      <c r="D62" s="281">
        <v>45225</v>
      </c>
      <c r="E62" s="280">
        <v>296.75</v>
      </c>
      <c r="F62" s="280">
        <v>297.51666666666665</v>
      </c>
      <c r="G62" s="282">
        <v>294.23333333333329</v>
      </c>
      <c r="H62" s="282">
        <v>291.71666666666664</v>
      </c>
      <c r="I62" s="282">
        <v>288.43333333333328</v>
      </c>
      <c r="J62" s="282">
        <v>300.0333333333333</v>
      </c>
      <c r="K62" s="282">
        <v>303.31666666666661</v>
      </c>
      <c r="L62" s="282">
        <v>305.83333333333331</v>
      </c>
      <c r="M62" s="283">
        <v>300.8</v>
      </c>
      <c r="N62" s="283">
        <v>295</v>
      </c>
      <c r="O62" s="283">
        <v>12756600</v>
      </c>
      <c r="P62" s="284">
        <v>1.8979151689432063E-2</v>
      </c>
    </row>
    <row r="63" spans="1:16" ht="12.75" customHeight="1">
      <c r="A63" s="274">
        <v>53</v>
      </c>
      <c r="B63" s="288" t="s">
        <v>63</v>
      </c>
      <c r="C63" s="280" t="s">
        <v>100</v>
      </c>
      <c r="D63" s="281">
        <v>45225</v>
      </c>
      <c r="E63" s="280">
        <v>126.1</v>
      </c>
      <c r="F63" s="280">
        <v>126.7</v>
      </c>
      <c r="G63" s="282">
        <v>124.85</v>
      </c>
      <c r="H63" s="282">
        <v>123.6</v>
      </c>
      <c r="I63" s="282">
        <v>121.74999999999999</v>
      </c>
      <c r="J63" s="282">
        <v>127.95</v>
      </c>
      <c r="K63" s="282">
        <v>129.80000000000001</v>
      </c>
      <c r="L63" s="282">
        <v>131.05000000000001</v>
      </c>
      <c r="M63" s="283">
        <v>128.55000000000001</v>
      </c>
      <c r="N63" s="283">
        <v>125.45</v>
      </c>
      <c r="O63" s="283">
        <v>47785000</v>
      </c>
      <c r="P63" s="284">
        <v>4.8836698858647935E-2</v>
      </c>
    </row>
    <row r="64" spans="1:16" ht="12.75" customHeight="1">
      <c r="A64" s="274">
        <v>54</v>
      </c>
      <c r="B64" s="288" t="s">
        <v>41</v>
      </c>
      <c r="C64" s="280" t="s">
        <v>101</v>
      </c>
      <c r="D64" s="281">
        <v>45225</v>
      </c>
      <c r="E64" s="280">
        <v>1699.6</v>
      </c>
      <c r="F64" s="280">
        <v>1699.8</v>
      </c>
      <c r="G64" s="282">
        <v>1686.8999999999999</v>
      </c>
      <c r="H64" s="282">
        <v>1674.1999999999998</v>
      </c>
      <c r="I64" s="282">
        <v>1661.2999999999997</v>
      </c>
      <c r="J64" s="282">
        <v>1712.5</v>
      </c>
      <c r="K64" s="282">
        <v>1725.4</v>
      </c>
      <c r="L64" s="282">
        <v>1738.1000000000001</v>
      </c>
      <c r="M64" s="283">
        <v>1712.7</v>
      </c>
      <c r="N64" s="283">
        <v>1687.1</v>
      </c>
      <c r="O64" s="283">
        <v>4939800</v>
      </c>
      <c r="P64" s="284">
        <v>-1.8712753277711561E-2</v>
      </c>
    </row>
    <row r="65" spans="1:16" ht="12.75" customHeight="1">
      <c r="A65" s="274">
        <v>55</v>
      </c>
      <c r="B65" s="288" t="s">
        <v>59</v>
      </c>
      <c r="C65" s="280" t="s">
        <v>102</v>
      </c>
      <c r="D65" s="281">
        <v>45225</v>
      </c>
      <c r="E65" s="280">
        <v>543.45000000000005</v>
      </c>
      <c r="F65" s="280">
        <v>544.51666666666665</v>
      </c>
      <c r="G65" s="282">
        <v>541.63333333333333</v>
      </c>
      <c r="H65" s="282">
        <v>539.81666666666672</v>
      </c>
      <c r="I65" s="282">
        <v>536.93333333333339</v>
      </c>
      <c r="J65" s="282">
        <v>546.33333333333326</v>
      </c>
      <c r="K65" s="282">
        <v>549.21666666666647</v>
      </c>
      <c r="L65" s="282">
        <v>551.03333333333319</v>
      </c>
      <c r="M65" s="283">
        <v>547.4</v>
      </c>
      <c r="N65" s="283">
        <v>542.70000000000005</v>
      </c>
      <c r="O65" s="283">
        <v>16898750</v>
      </c>
      <c r="P65" s="284">
        <v>2.3701347872179312E-2</v>
      </c>
    </row>
    <row r="66" spans="1:16" ht="12.75" customHeight="1">
      <c r="A66" s="274">
        <v>56</v>
      </c>
      <c r="B66" s="288" t="s">
        <v>49</v>
      </c>
      <c r="C66" s="285" t="s">
        <v>103</v>
      </c>
      <c r="D66" s="281">
        <v>45225</v>
      </c>
      <c r="E66" s="280">
        <v>2228.1999999999998</v>
      </c>
      <c r="F66" s="280">
        <v>2228.1</v>
      </c>
      <c r="G66" s="282">
        <v>2206.1999999999998</v>
      </c>
      <c r="H66" s="282">
        <v>2184.1999999999998</v>
      </c>
      <c r="I66" s="282">
        <v>2162.2999999999997</v>
      </c>
      <c r="J66" s="282">
        <v>2250.1</v>
      </c>
      <c r="K66" s="282">
        <v>2272.0000000000005</v>
      </c>
      <c r="L66" s="282">
        <v>2294</v>
      </c>
      <c r="M66" s="283">
        <v>2250</v>
      </c>
      <c r="N66" s="283">
        <v>2206.1</v>
      </c>
      <c r="O66" s="283">
        <v>1831000</v>
      </c>
      <c r="P66" s="284">
        <v>-4.079412564590699E-3</v>
      </c>
    </row>
    <row r="67" spans="1:16" ht="12.75" customHeight="1">
      <c r="A67" s="274">
        <v>57</v>
      </c>
      <c r="B67" s="288" t="s">
        <v>39</v>
      </c>
      <c r="C67" s="280" t="s">
        <v>104</v>
      </c>
      <c r="D67" s="281">
        <v>45225</v>
      </c>
      <c r="E67" s="280">
        <v>2077</v>
      </c>
      <c r="F67" s="280">
        <v>2084</v>
      </c>
      <c r="G67" s="282">
        <v>2064.1</v>
      </c>
      <c r="H67" s="282">
        <v>2051.1999999999998</v>
      </c>
      <c r="I67" s="282">
        <v>2031.2999999999997</v>
      </c>
      <c r="J67" s="282">
        <v>2096.9</v>
      </c>
      <c r="K67" s="282">
        <v>2116.7999999999997</v>
      </c>
      <c r="L67" s="282">
        <v>2129.7000000000003</v>
      </c>
      <c r="M67" s="283">
        <v>2103.9</v>
      </c>
      <c r="N67" s="283">
        <v>2071.1</v>
      </c>
      <c r="O67" s="283">
        <v>2288100</v>
      </c>
      <c r="P67" s="284">
        <v>2.8174710164464815E-2</v>
      </c>
    </row>
    <row r="68" spans="1:16" ht="12.75" customHeight="1">
      <c r="A68" s="274">
        <v>58</v>
      </c>
      <c r="B68" s="288" t="s">
        <v>45</v>
      </c>
      <c r="C68" s="285" t="s">
        <v>105</v>
      </c>
      <c r="D68" s="281">
        <v>45225</v>
      </c>
      <c r="E68" s="280">
        <v>141.94999999999999</v>
      </c>
      <c r="F68" s="280">
        <v>140.81666666666666</v>
      </c>
      <c r="G68" s="282">
        <v>136.68333333333334</v>
      </c>
      <c r="H68" s="282">
        <v>131.41666666666669</v>
      </c>
      <c r="I68" s="282">
        <v>127.28333333333336</v>
      </c>
      <c r="J68" s="282">
        <v>146.08333333333331</v>
      </c>
      <c r="K68" s="282">
        <v>150.21666666666664</v>
      </c>
      <c r="L68" s="282">
        <v>155.48333333333329</v>
      </c>
      <c r="M68" s="283">
        <v>144.94999999999999</v>
      </c>
      <c r="N68" s="283">
        <v>135.55000000000001</v>
      </c>
      <c r="O68" s="283">
        <v>12684000</v>
      </c>
      <c r="P68" s="284">
        <v>-9.5447284345047928E-2</v>
      </c>
    </row>
    <row r="69" spans="1:16" ht="12.75" customHeight="1">
      <c r="A69" s="274">
        <v>59</v>
      </c>
      <c r="B69" s="288" t="s">
        <v>43</v>
      </c>
      <c r="C69" s="280" t="s">
        <v>106</v>
      </c>
      <c r="D69" s="281">
        <v>45225</v>
      </c>
      <c r="E69" s="280">
        <v>3721.55</v>
      </c>
      <c r="F69" s="280">
        <v>3734.8666666666668</v>
      </c>
      <c r="G69" s="282">
        <v>3669.9333333333334</v>
      </c>
      <c r="H69" s="282">
        <v>3618.3166666666666</v>
      </c>
      <c r="I69" s="282">
        <v>3553.3833333333332</v>
      </c>
      <c r="J69" s="282">
        <v>3786.4833333333336</v>
      </c>
      <c r="K69" s="282">
        <v>3851.416666666667</v>
      </c>
      <c r="L69" s="282">
        <v>3903.0333333333338</v>
      </c>
      <c r="M69" s="283">
        <v>3799.8</v>
      </c>
      <c r="N69" s="283">
        <v>3683.25</v>
      </c>
      <c r="O69" s="283">
        <v>2320800</v>
      </c>
      <c r="P69" s="284">
        <v>3.1120331950207467E-3</v>
      </c>
    </row>
    <row r="70" spans="1:16" ht="12.75" customHeight="1">
      <c r="A70" s="274">
        <v>60</v>
      </c>
      <c r="B70" s="288" t="s">
        <v>45</v>
      </c>
      <c r="C70" s="287" t="s">
        <v>107</v>
      </c>
      <c r="D70" s="281">
        <v>45225</v>
      </c>
      <c r="E70" s="280">
        <v>5126.8500000000004</v>
      </c>
      <c r="F70" s="280">
        <v>5121.5666666666666</v>
      </c>
      <c r="G70" s="282">
        <v>5055.4833333333336</v>
      </c>
      <c r="H70" s="282">
        <v>4984.1166666666668</v>
      </c>
      <c r="I70" s="282">
        <v>4918.0333333333338</v>
      </c>
      <c r="J70" s="282">
        <v>5192.9333333333334</v>
      </c>
      <c r="K70" s="282">
        <v>5259.0166666666673</v>
      </c>
      <c r="L70" s="282">
        <v>5330.3833333333332</v>
      </c>
      <c r="M70" s="283">
        <v>5187.6499999999996</v>
      </c>
      <c r="N70" s="283">
        <v>5050.2</v>
      </c>
      <c r="O70" s="283">
        <v>1336600</v>
      </c>
      <c r="P70" s="284">
        <v>-1.3579335793357933E-2</v>
      </c>
    </row>
    <row r="71" spans="1:16" ht="12.75" customHeight="1">
      <c r="A71" s="274">
        <v>61</v>
      </c>
      <c r="B71" s="288" t="s">
        <v>108</v>
      </c>
      <c r="C71" s="280" t="s">
        <v>109</v>
      </c>
      <c r="D71" s="281">
        <v>45225</v>
      </c>
      <c r="E71" s="280">
        <v>542.20000000000005</v>
      </c>
      <c r="F71" s="280">
        <v>543.08333333333337</v>
      </c>
      <c r="G71" s="282">
        <v>536.51666666666677</v>
      </c>
      <c r="H71" s="282">
        <v>530.83333333333337</v>
      </c>
      <c r="I71" s="282">
        <v>524.26666666666677</v>
      </c>
      <c r="J71" s="282">
        <v>548.76666666666677</v>
      </c>
      <c r="K71" s="282">
        <v>555.33333333333337</v>
      </c>
      <c r="L71" s="282">
        <v>561.01666666666677</v>
      </c>
      <c r="M71" s="283">
        <v>549.65</v>
      </c>
      <c r="N71" s="283">
        <v>537.4</v>
      </c>
      <c r="O71" s="283">
        <v>35268750</v>
      </c>
      <c r="P71" s="284">
        <v>2.0627417275461968E-2</v>
      </c>
    </row>
    <row r="72" spans="1:16" ht="12.75" customHeight="1">
      <c r="A72" s="274">
        <v>62</v>
      </c>
      <c r="B72" s="288" t="s">
        <v>43</v>
      </c>
      <c r="C72" s="280" t="s">
        <v>110</v>
      </c>
      <c r="D72" s="281">
        <v>45225</v>
      </c>
      <c r="E72" s="280">
        <v>5513.45</v>
      </c>
      <c r="F72" s="280">
        <v>5487.4333333333334</v>
      </c>
      <c r="G72" s="282">
        <v>5440.2666666666664</v>
      </c>
      <c r="H72" s="282">
        <v>5367.083333333333</v>
      </c>
      <c r="I72" s="282">
        <v>5319.9166666666661</v>
      </c>
      <c r="J72" s="282">
        <v>5560.6166666666668</v>
      </c>
      <c r="K72" s="282">
        <v>5607.7833333333328</v>
      </c>
      <c r="L72" s="282">
        <v>5680.9666666666672</v>
      </c>
      <c r="M72" s="283">
        <v>5534.6</v>
      </c>
      <c r="N72" s="283">
        <v>5414.25</v>
      </c>
      <c r="O72" s="283">
        <v>2668750</v>
      </c>
      <c r="P72" s="284">
        <v>-2.4296794692084851E-3</v>
      </c>
    </row>
    <row r="73" spans="1:16" ht="12.75" customHeight="1">
      <c r="A73" s="274">
        <v>63</v>
      </c>
      <c r="B73" s="288" t="s">
        <v>56</v>
      </c>
      <c r="C73" s="280" t="s">
        <v>111</v>
      </c>
      <c r="D73" s="281">
        <v>45225</v>
      </c>
      <c r="E73" s="280">
        <v>3460.25</v>
      </c>
      <c r="F73" s="280">
        <v>3455.75</v>
      </c>
      <c r="G73" s="282">
        <v>3419.7</v>
      </c>
      <c r="H73" s="282">
        <v>3379.1499999999996</v>
      </c>
      <c r="I73" s="282">
        <v>3343.0999999999995</v>
      </c>
      <c r="J73" s="282">
        <v>3496.3</v>
      </c>
      <c r="K73" s="282">
        <v>3532.3500000000004</v>
      </c>
      <c r="L73" s="282">
        <v>3572.9000000000005</v>
      </c>
      <c r="M73" s="283">
        <v>3491.8</v>
      </c>
      <c r="N73" s="283">
        <v>3415.2</v>
      </c>
      <c r="O73" s="283">
        <v>3154375</v>
      </c>
      <c r="P73" s="284">
        <v>-2.2876348457743806E-2</v>
      </c>
    </row>
    <row r="74" spans="1:16" ht="12.75" customHeight="1">
      <c r="A74" s="274">
        <v>64</v>
      </c>
      <c r="B74" s="288" t="s">
        <v>56</v>
      </c>
      <c r="C74" s="280" t="s">
        <v>112</v>
      </c>
      <c r="D74" s="281">
        <v>45225</v>
      </c>
      <c r="E74" s="280">
        <v>3209.75</v>
      </c>
      <c r="F74" s="280">
        <v>3205.35</v>
      </c>
      <c r="G74" s="282">
        <v>3175.3999999999996</v>
      </c>
      <c r="H74" s="282">
        <v>3141.0499999999997</v>
      </c>
      <c r="I74" s="282">
        <v>3111.0999999999995</v>
      </c>
      <c r="J74" s="282">
        <v>3239.7</v>
      </c>
      <c r="K74" s="282">
        <v>3269.6499999999996</v>
      </c>
      <c r="L74" s="282">
        <v>3304</v>
      </c>
      <c r="M74" s="283">
        <v>3235.3</v>
      </c>
      <c r="N74" s="283">
        <v>3171</v>
      </c>
      <c r="O74" s="283">
        <v>1989350</v>
      </c>
      <c r="P74" s="284">
        <v>5.9796968432763173E-3</v>
      </c>
    </row>
    <row r="75" spans="1:16" ht="12.75" customHeight="1">
      <c r="A75" s="274">
        <v>65</v>
      </c>
      <c r="B75" s="288" t="s">
        <v>56</v>
      </c>
      <c r="C75" s="280" t="s">
        <v>113</v>
      </c>
      <c r="D75" s="281">
        <v>45225</v>
      </c>
      <c r="E75" s="280">
        <v>255.5</v>
      </c>
      <c r="F75" s="280">
        <v>256.08333333333331</v>
      </c>
      <c r="G75" s="282">
        <v>253.36666666666662</v>
      </c>
      <c r="H75" s="282">
        <v>251.23333333333329</v>
      </c>
      <c r="I75" s="282">
        <v>248.51666666666659</v>
      </c>
      <c r="J75" s="282">
        <v>258.21666666666664</v>
      </c>
      <c r="K75" s="282">
        <v>260.93333333333334</v>
      </c>
      <c r="L75" s="282">
        <v>263.06666666666666</v>
      </c>
      <c r="M75" s="283">
        <v>258.8</v>
      </c>
      <c r="N75" s="283">
        <v>253.95</v>
      </c>
      <c r="O75" s="283">
        <v>16491600</v>
      </c>
      <c r="P75" s="284">
        <v>2.9901079136690649E-2</v>
      </c>
    </row>
    <row r="76" spans="1:16" ht="12.75" customHeight="1">
      <c r="A76" s="274">
        <v>66</v>
      </c>
      <c r="B76" s="288" t="s">
        <v>63</v>
      </c>
      <c r="C76" s="280" t="s">
        <v>114</v>
      </c>
      <c r="D76" s="281">
        <v>45225</v>
      </c>
      <c r="E76" s="280">
        <v>145.1</v>
      </c>
      <c r="F76" s="280">
        <v>144.91666666666666</v>
      </c>
      <c r="G76" s="282">
        <v>143.83333333333331</v>
      </c>
      <c r="H76" s="282">
        <v>142.56666666666666</v>
      </c>
      <c r="I76" s="282">
        <v>141.48333333333332</v>
      </c>
      <c r="J76" s="282">
        <v>146.18333333333331</v>
      </c>
      <c r="K76" s="282">
        <v>147.26666666666662</v>
      </c>
      <c r="L76" s="282">
        <v>148.5333333333333</v>
      </c>
      <c r="M76" s="283">
        <v>146</v>
      </c>
      <c r="N76" s="283">
        <v>143.65</v>
      </c>
      <c r="O76" s="283">
        <v>111320000</v>
      </c>
      <c r="P76" s="284">
        <v>-3.089598352214212E-3</v>
      </c>
    </row>
    <row r="77" spans="1:16" ht="12.75" customHeight="1">
      <c r="A77" s="274">
        <v>67</v>
      </c>
      <c r="B77" s="288" t="s">
        <v>84</v>
      </c>
      <c r="C77" s="280" t="s">
        <v>115</v>
      </c>
      <c r="D77" s="281">
        <v>45225</v>
      </c>
      <c r="E77" s="280">
        <v>121.95</v>
      </c>
      <c r="F77" s="280">
        <v>122.28333333333335</v>
      </c>
      <c r="G77" s="282">
        <v>120.7166666666667</v>
      </c>
      <c r="H77" s="282">
        <v>119.48333333333335</v>
      </c>
      <c r="I77" s="282">
        <v>117.9166666666667</v>
      </c>
      <c r="J77" s="282">
        <v>123.51666666666669</v>
      </c>
      <c r="K77" s="282">
        <v>125.08333333333333</v>
      </c>
      <c r="L77" s="282">
        <v>126.31666666666669</v>
      </c>
      <c r="M77" s="283">
        <v>123.85</v>
      </c>
      <c r="N77" s="283">
        <v>121.05</v>
      </c>
      <c r="O77" s="283">
        <v>148550250</v>
      </c>
      <c r="P77" s="284">
        <v>5.4499287793398155E-3</v>
      </c>
    </row>
    <row r="78" spans="1:16" ht="12.75" customHeight="1">
      <c r="A78" s="274">
        <v>68</v>
      </c>
      <c r="B78" s="288" t="s">
        <v>43</v>
      </c>
      <c r="C78" s="280" t="s">
        <v>116</v>
      </c>
      <c r="D78" s="281">
        <v>45225</v>
      </c>
      <c r="E78" s="280">
        <v>787.75</v>
      </c>
      <c r="F78" s="280">
        <v>791.08333333333337</v>
      </c>
      <c r="G78" s="282">
        <v>781.16666666666674</v>
      </c>
      <c r="H78" s="282">
        <v>774.58333333333337</v>
      </c>
      <c r="I78" s="282">
        <v>764.66666666666674</v>
      </c>
      <c r="J78" s="282">
        <v>797.66666666666674</v>
      </c>
      <c r="K78" s="282">
        <v>807.58333333333348</v>
      </c>
      <c r="L78" s="282">
        <v>814.16666666666674</v>
      </c>
      <c r="M78" s="283">
        <v>801</v>
      </c>
      <c r="N78" s="283">
        <v>784.5</v>
      </c>
      <c r="O78" s="283">
        <v>8610100</v>
      </c>
      <c r="P78" s="284">
        <v>4.3952180028129395E-2</v>
      </c>
    </row>
    <row r="79" spans="1:16" ht="12.75" customHeight="1">
      <c r="A79" s="274">
        <v>69</v>
      </c>
      <c r="B79" s="288" t="s">
        <v>117</v>
      </c>
      <c r="C79" s="280" t="s">
        <v>118</v>
      </c>
      <c r="D79" s="281">
        <v>45225</v>
      </c>
      <c r="E79" s="280">
        <v>57.85</v>
      </c>
      <c r="F79" s="280">
        <v>58.85</v>
      </c>
      <c r="G79" s="282">
        <v>56.6</v>
      </c>
      <c r="H79" s="282">
        <v>55.35</v>
      </c>
      <c r="I79" s="282">
        <v>53.1</v>
      </c>
      <c r="J79" s="282">
        <v>60.1</v>
      </c>
      <c r="K79" s="282">
        <v>62.35</v>
      </c>
      <c r="L79" s="282">
        <v>63.6</v>
      </c>
      <c r="M79" s="283">
        <v>61.1</v>
      </c>
      <c r="N79" s="283">
        <v>57.6</v>
      </c>
      <c r="O79" s="283">
        <v>139365000</v>
      </c>
      <c r="P79" s="284">
        <v>1.674326986211425E-2</v>
      </c>
    </row>
    <row r="80" spans="1:16" ht="12.75" customHeight="1">
      <c r="A80" s="274">
        <v>70</v>
      </c>
      <c r="B80" s="288" t="s">
        <v>45</v>
      </c>
      <c r="C80" s="286" t="s">
        <v>119</v>
      </c>
      <c r="D80" s="281">
        <v>45225</v>
      </c>
      <c r="E80" s="280">
        <v>613.54999999999995</v>
      </c>
      <c r="F80" s="280">
        <v>611.30000000000007</v>
      </c>
      <c r="G80" s="282">
        <v>605.25000000000011</v>
      </c>
      <c r="H80" s="282">
        <v>596.95000000000005</v>
      </c>
      <c r="I80" s="282">
        <v>590.90000000000009</v>
      </c>
      <c r="J80" s="282">
        <v>619.60000000000014</v>
      </c>
      <c r="K80" s="282">
        <v>625.65000000000009</v>
      </c>
      <c r="L80" s="282">
        <v>633.95000000000016</v>
      </c>
      <c r="M80" s="283">
        <v>617.35</v>
      </c>
      <c r="N80" s="283">
        <v>603</v>
      </c>
      <c r="O80" s="283">
        <v>8899800</v>
      </c>
      <c r="P80" s="284">
        <v>-9.6918848546217271E-3</v>
      </c>
    </row>
    <row r="81" spans="1:16" ht="12.75" customHeight="1">
      <c r="A81" s="274">
        <v>71</v>
      </c>
      <c r="B81" s="288" t="s">
        <v>59</v>
      </c>
      <c r="C81" s="280" t="s">
        <v>120</v>
      </c>
      <c r="D81" s="281">
        <v>45225</v>
      </c>
      <c r="E81" s="280">
        <v>969.1</v>
      </c>
      <c r="F81" s="280">
        <v>971.06666666666661</v>
      </c>
      <c r="G81" s="282">
        <v>965.03333333333319</v>
      </c>
      <c r="H81" s="282">
        <v>960.96666666666658</v>
      </c>
      <c r="I81" s="282">
        <v>954.93333333333317</v>
      </c>
      <c r="J81" s="282">
        <v>975.13333333333321</v>
      </c>
      <c r="K81" s="282">
        <v>981.16666666666652</v>
      </c>
      <c r="L81" s="282">
        <v>985.23333333333323</v>
      </c>
      <c r="M81" s="283">
        <v>977.1</v>
      </c>
      <c r="N81" s="283">
        <v>967</v>
      </c>
      <c r="O81" s="283">
        <v>9966000</v>
      </c>
      <c r="P81" s="284">
        <v>5.6508577194752775E-3</v>
      </c>
    </row>
    <row r="82" spans="1:16" ht="12.75" customHeight="1">
      <c r="A82" s="274">
        <v>72</v>
      </c>
      <c r="B82" s="288" t="s">
        <v>108</v>
      </c>
      <c r="C82" s="280" t="s">
        <v>121</v>
      </c>
      <c r="D82" s="281">
        <v>45225</v>
      </c>
      <c r="E82" s="280">
        <v>1632.95</v>
      </c>
      <c r="F82" s="280">
        <v>1643.2333333333336</v>
      </c>
      <c r="G82" s="282">
        <v>1616.6166666666672</v>
      </c>
      <c r="H82" s="282">
        <v>1600.2833333333338</v>
      </c>
      <c r="I82" s="282">
        <v>1573.6666666666674</v>
      </c>
      <c r="J82" s="282">
        <v>1659.5666666666671</v>
      </c>
      <c r="K82" s="282">
        <v>1686.1833333333334</v>
      </c>
      <c r="L82" s="282">
        <v>1702.5166666666669</v>
      </c>
      <c r="M82" s="283">
        <v>1669.85</v>
      </c>
      <c r="N82" s="283">
        <v>1626.9</v>
      </c>
      <c r="O82" s="283">
        <v>4121575</v>
      </c>
      <c r="P82" s="284">
        <v>6.0289855072463766E-3</v>
      </c>
    </row>
    <row r="83" spans="1:16" ht="12.75" customHeight="1">
      <c r="A83" s="274">
        <v>73</v>
      </c>
      <c r="B83" s="288" t="s">
        <v>43</v>
      </c>
      <c r="C83" s="280" t="s">
        <v>122</v>
      </c>
      <c r="D83" s="281">
        <v>45225</v>
      </c>
      <c r="E83" s="280">
        <v>356.65</v>
      </c>
      <c r="F83" s="280">
        <v>358.55</v>
      </c>
      <c r="G83" s="282">
        <v>352.3</v>
      </c>
      <c r="H83" s="282">
        <v>347.95</v>
      </c>
      <c r="I83" s="282">
        <v>341.7</v>
      </c>
      <c r="J83" s="282">
        <v>362.90000000000003</v>
      </c>
      <c r="K83" s="282">
        <v>369.15000000000003</v>
      </c>
      <c r="L83" s="282">
        <v>373.50000000000006</v>
      </c>
      <c r="M83" s="283">
        <v>364.8</v>
      </c>
      <c r="N83" s="283">
        <v>354.2</v>
      </c>
      <c r="O83" s="283">
        <v>10088000</v>
      </c>
      <c r="P83" s="284">
        <v>-6.6962634110247873E-2</v>
      </c>
    </row>
    <row r="84" spans="1:16" ht="12.75" customHeight="1">
      <c r="A84" s="274">
        <v>74</v>
      </c>
      <c r="B84" s="288" t="s">
        <v>49</v>
      </c>
      <c r="C84" s="280" t="s">
        <v>123</v>
      </c>
      <c r="D84" s="281">
        <v>45225</v>
      </c>
      <c r="E84" s="280">
        <v>1892.25</v>
      </c>
      <c r="F84" s="280">
        <v>1889.6499999999999</v>
      </c>
      <c r="G84" s="282">
        <v>1879.2999999999997</v>
      </c>
      <c r="H84" s="282">
        <v>1866.35</v>
      </c>
      <c r="I84" s="282">
        <v>1855.9999999999998</v>
      </c>
      <c r="J84" s="282">
        <v>1902.5999999999997</v>
      </c>
      <c r="K84" s="282">
        <v>1912.9499999999996</v>
      </c>
      <c r="L84" s="282">
        <v>1925.8999999999996</v>
      </c>
      <c r="M84" s="283">
        <v>1900</v>
      </c>
      <c r="N84" s="283">
        <v>1876.7</v>
      </c>
      <c r="O84" s="283">
        <v>12103000</v>
      </c>
      <c r="P84" s="284">
        <v>-8.0585510180246813E-3</v>
      </c>
    </row>
    <row r="85" spans="1:16" ht="12.75" customHeight="1">
      <c r="A85" s="274">
        <v>75</v>
      </c>
      <c r="B85" s="288" t="s">
        <v>84</v>
      </c>
      <c r="C85" s="280" t="s">
        <v>124</v>
      </c>
      <c r="D85" s="281">
        <v>45225</v>
      </c>
      <c r="E85" s="280">
        <v>423.75</v>
      </c>
      <c r="F85" s="280">
        <v>422.76666666666665</v>
      </c>
      <c r="G85" s="282">
        <v>419.5333333333333</v>
      </c>
      <c r="H85" s="282">
        <v>415.31666666666666</v>
      </c>
      <c r="I85" s="282">
        <v>412.08333333333331</v>
      </c>
      <c r="J85" s="282">
        <v>426.98333333333329</v>
      </c>
      <c r="K85" s="282">
        <v>430.21666666666664</v>
      </c>
      <c r="L85" s="282">
        <v>434.43333333333328</v>
      </c>
      <c r="M85" s="283">
        <v>426</v>
      </c>
      <c r="N85" s="283">
        <v>418.55</v>
      </c>
      <c r="O85" s="283">
        <v>11922500</v>
      </c>
      <c r="P85" s="284">
        <v>2.8388182104931133E-3</v>
      </c>
    </row>
    <row r="86" spans="1:16" ht="12.75" customHeight="1">
      <c r="A86" s="274">
        <v>76</v>
      </c>
      <c r="B86" s="288" t="s">
        <v>45</v>
      </c>
      <c r="C86" s="287" t="s">
        <v>125</v>
      </c>
      <c r="D86" s="281">
        <v>45225</v>
      </c>
      <c r="E86" s="280">
        <v>1923.7</v>
      </c>
      <c r="F86" s="280">
        <v>1931.1833333333332</v>
      </c>
      <c r="G86" s="282">
        <v>1911.3666666666663</v>
      </c>
      <c r="H86" s="282">
        <v>1899.0333333333331</v>
      </c>
      <c r="I86" s="282">
        <v>1879.2166666666662</v>
      </c>
      <c r="J86" s="282">
        <v>1943.5166666666664</v>
      </c>
      <c r="K86" s="282">
        <v>1963.3333333333335</v>
      </c>
      <c r="L86" s="282">
        <v>1975.6666666666665</v>
      </c>
      <c r="M86" s="283">
        <v>1951</v>
      </c>
      <c r="N86" s="283">
        <v>1918.85</v>
      </c>
      <c r="O86" s="283">
        <v>9528600</v>
      </c>
      <c r="P86" s="284">
        <v>1.4371486969851814E-2</v>
      </c>
    </row>
    <row r="87" spans="1:16" ht="12.75" customHeight="1">
      <c r="A87" s="274">
        <v>77</v>
      </c>
      <c r="B87" s="288" t="s">
        <v>41</v>
      </c>
      <c r="C87" s="280" t="s">
        <v>126</v>
      </c>
      <c r="D87" s="281">
        <v>45225</v>
      </c>
      <c r="E87" s="280">
        <v>1389.75</v>
      </c>
      <c r="F87" s="280">
        <v>1391.7</v>
      </c>
      <c r="G87" s="282">
        <v>1381.0500000000002</v>
      </c>
      <c r="H87" s="282">
        <v>1372.3500000000001</v>
      </c>
      <c r="I87" s="282">
        <v>1361.7000000000003</v>
      </c>
      <c r="J87" s="282">
        <v>1400.4</v>
      </c>
      <c r="K87" s="282">
        <v>1411.0500000000002</v>
      </c>
      <c r="L87" s="282">
        <v>1419.75</v>
      </c>
      <c r="M87" s="283">
        <v>1402.35</v>
      </c>
      <c r="N87" s="283">
        <v>1383</v>
      </c>
      <c r="O87" s="283">
        <v>5763500</v>
      </c>
      <c r="P87" s="284">
        <v>-1.5459514861633071E-2</v>
      </c>
    </row>
    <row r="88" spans="1:16" ht="12.75" customHeight="1">
      <c r="A88" s="274">
        <v>78</v>
      </c>
      <c r="B88" s="288" t="s">
        <v>87</v>
      </c>
      <c r="C88" s="280" t="s">
        <v>127</v>
      </c>
      <c r="D88" s="281">
        <v>45225</v>
      </c>
      <c r="E88" s="280">
        <v>1244.8499999999999</v>
      </c>
      <c r="F88" s="280">
        <v>1243.5333333333333</v>
      </c>
      <c r="G88" s="282">
        <v>1226.2166666666667</v>
      </c>
      <c r="H88" s="282">
        <v>1207.5833333333335</v>
      </c>
      <c r="I88" s="282">
        <v>1190.2666666666669</v>
      </c>
      <c r="J88" s="282">
        <v>1262.1666666666665</v>
      </c>
      <c r="K88" s="282">
        <v>1279.4833333333331</v>
      </c>
      <c r="L88" s="282">
        <v>1298.1166666666663</v>
      </c>
      <c r="M88" s="283">
        <v>1260.8499999999999</v>
      </c>
      <c r="N88" s="283">
        <v>1224.9000000000001</v>
      </c>
      <c r="O88" s="283">
        <v>11565400</v>
      </c>
      <c r="P88" s="284">
        <v>6.9246699456381053E-2</v>
      </c>
    </row>
    <row r="89" spans="1:16" ht="12.75" customHeight="1">
      <c r="A89" s="274">
        <v>79</v>
      </c>
      <c r="B89" s="288" t="s">
        <v>68</v>
      </c>
      <c r="C89" s="280" t="s">
        <v>128</v>
      </c>
      <c r="D89" s="281">
        <v>45225</v>
      </c>
      <c r="E89" s="280">
        <v>2693.1</v>
      </c>
      <c r="F89" s="280">
        <v>2699.7499999999995</v>
      </c>
      <c r="G89" s="282">
        <v>2672.7999999999993</v>
      </c>
      <c r="H89" s="282">
        <v>2652.4999999999995</v>
      </c>
      <c r="I89" s="282">
        <v>2625.5499999999993</v>
      </c>
      <c r="J89" s="282">
        <v>2720.0499999999993</v>
      </c>
      <c r="K89" s="282">
        <v>2746.9999999999991</v>
      </c>
      <c r="L89" s="282">
        <v>2767.2999999999993</v>
      </c>
      <c r="M89" s="283">
        <v>2726.7</v>
      </c>
      <c r="N89" s="283">
        <v>2679.45</v>
      </c>
      <c r="O89" s="283">
        <v>4425600</v>
      </c>
      <c r="P89" s="284">
        <v>-1.2253096752594577E-2</v>
      </c>
    </row>
    <row r="90" spans="1:16" ht="12.75" customHeight="1">
      <c r="A90" s="274">
        <v>80</v>
      </c>
      <c r="B90" s="288" t="s">
        <v>63</v>
      </c>
      <c r="C90" s="280" t="s">
        <v>129</v>
      </c>
      <c r="D90" s="281">
        <v>45225</v>
      </c>
      <c r="E90" s="280">
        <v>1519.5</v>
      </c>
      <c r="F90" s="280">
        <v>1523.1333333333332</v>
      </c>
      <c r="G90" s="282">
        <v>1512.2666666666664</v>
      </c>
      <c r="H90" s="282">
        <v>1505.0333333333333</v>
      </c>
      <c r="I90" s="282">
        <v>1494.1666666666665</v>
      </c>
      <c r="J90" s="282">
        <v>1530.3666666666663</v>
      </c>
      <c r="K90" s="282">
        <v>1541.2333333333331</v>
      </c>
      <c r="L90" s="282">
        <v>1548.4666666666662</v>
      </c>
      <c r="M90" s="283">
        <v>1534</v>
      </c>
      <c r="N90" s="283">
        <v>1515.9</v>
      </c>
      <c r="O90" s="283">
        <v>159549500</v>
      </c>
      <c r="P90" s="284">
        <v>-1.4319841930975608E-3</v>
      </c>
    </row>
    <row r="91" spans="1:16" ht="12.75" customHeight="1">
      <c r="A91" s="274">
        <v>81</v>
      </c>
      <c r="B91" s="288" t="s">
        <v>68</v>
      </c>
      <c r="C91" s="280" t="s">
        <v>130</v>
      </c>
      <c r="D91" s="281">
        <v>45225</v>
      </c>
      <c r="E91" s="280">
        <v>618</v>
      </c>
      <c r="F91" s="280">
        <v>622.18333333333339</v>
      </c>
      <c r="G91" s="282">
        <v>612.66666666666674</v>
      </c>
      <c r="H91" s="282">
        <v>607.33333333333337</v>
      </c>
      <c r="I91" s="282">
        <v>597.81666666666672</v>
      </c>
      <c r="J91" s="282">
        <v>627.51666666666677</v>
      </c>
      <c r="K91" s="282">
        <v>637.03333333333342</v>
      </c>
      <c r="L91" s="282">
        <v>642.36666666666679</v>
      </c>
      <c r="M91" s="283">
        <v>631.70000000000005</v>
      </c>
      <c r="N91" s="283">
        <v>616.85</v>
      </c>
      <c r="O91" s="283">
        <v>16723300</v>
      </c>
      <c r="P91" s="284">
        <v>3.1831138862494911E-2</v>
      </c>
    </row>
    <row r="92" spans="1:16" ht="12.75" customHeight="1">
      <c r="A92" s="274">
        <v>82</v>
      </c>
      <c r="B92" s="288" t="s">
        <v>56</v>
      </c>
      <c r="C92" s="280" t="s">
        <v>131</v>
      </c>
      <c r="D92" s="281">
        <v>45225</v>
      </c>
      <c r="E92" s="280">
        <v>2951.75</v>
      </c>
      <c r="F92" s="280">
        <v>2974.4</v>
      </c>
      <c r="G92" s="282">
        <v>2897.5</v>
      </c>
      <c r="H92" s="282">
        <v>2843.25</v>
      </c>
      <c r="I92" s="282">
        <v>2766.35</v>
      </c>
      <c r="J92" s="282">
        <v>3028.65</v>
      </c>
      <c r="K92" s="282">
        <v>3105.5500000000006</v>
      </c>
      <c r="L92" s="282">
        <v>3159.8</v>
      </c>
      <c r="M92" s="283">
        <v>3051.3</v>
      </c>
      <c r="N92" s="283">
        <v>2920.15</v>
      </c>
      <c r="O92" s="283">
        <v>3983700</v>
      </c>
      <c r="P92" s="284">
        <v>7.8015911673973051E-2</v>
      </c>
    </row>
    <row r="93" spans="1:16" ht="12.75" customHeight="1">
      <c r="A93" s="274">
        <v>83</v>
      </c>
      <c r="B93" s="288" t="s">
        <v>132</v>
      </c>
      <c r="C93" s="280" t="s">
        <v>133</v>
      </c>
      <c r="D93" s="281">
        <v>45225</v>
      </c>
      <c r="E93" s="280">
        <v>471.8</v>
      </c>
      <c r="F93" s="280">
        <v>471.13333333333338</v>
      </c>
      <c r="G93" s="282">
        <v>467.26666666666677</v>
      </c>
      <c r="H93" s="282">
        <v>462.73333333333341</v>
      </c>
      <c r="I93" s="282">
        <v>458.86666666666679</v>
      </c>
      <c r="J93" s="282">
        <v>475.66666666666674</v>
      </c>
      <c r="K93" s="282">
        <v>479.53333333333342</v>
      </c>
      <c r="L93" s="282">
        <v>484.06666666666672</v>
      </c>
      <c r="M93" s="283">
        <v>475</v>
      </c>
      <c r="N93" s="283">
        <v>466.6</v>
      </c>
      <c r="O93" s="283">
        <v>22642200</v>
      </c>
      <c r="P93" s="284">
        <v>-2.5135623869801085E-2</v>
      </c>
    </row>
    <row r="94" spans="1:16" ht="12.75" customHeight="1">
      <c r="A94" s="274">
        <v>84</v>
      </c>
      <c r="B94" s="288" t="s">
        <v>132</v>
      </c>
      <c r="C94" s="286" t="s">
        <v>134</v>
      </c>
      <c r="D94" s="281">
        <v>45225</v>
      </c>
      <c r="E94" s="280">
        <v>149.75</v>
      </c>
      <c r="F94" s="280">
        <v>150.46666666666667</v>
      </c>
      <c r="G94" s="282">
        <v>147.43333333333334</v>
      </c>
      <c r="H94" s="282">
        <v>145.11666666666667</v>
      </c>
      <c r="I94" s="282">
        <v>142.08333333333334</v>
      </c>
      <c r="J94" s="282">
        <v>152.78333333333333</v>
      </c>
      <c r="K94" s="282">
        <v>155.81666666666669</v>
      </c>
      <c r="L94" s="282">
        <v>158.13333333333333</v>
      </c>
      <c r="M94" s="283">
        <v>153.5</v>
      </c>
      <c r="N94" s="283">
        <v>148.15</v>
      </c>
      <c r="O94" s="283">
        <v>36124800</v>
      </c>
      <c r="P94" s="284">
        <v>2.7434428700633104E-2</v>
      </c>
    </row>
    <row r="95" spans="1:16" ht="12.75" customHeight="1">
      <c r="A95" s="274">
        <v>85</v>
      </c>
      <c r="B95" s="288" t="s">
        <v>84</v>
      </c>
      <c r="C95" s="280" t="s">
        <v>135</v>
      </c>
      <c r="D95" s="281">
        <v>45225</v>
      </c>
      <c r="E95" s="280">
        <v>252.05</v>
      </c>
      <c r="F95" s="280">
        <v>251.86666666666667</v>
      </c>
      <c r="G95" s="282">
        <v>249.68333333333334</v>
      </c>
      <c r="H95" s="282">
        <v>247.31666666666666</v>
      </c>
      <c r="I95" s="282">
        <v>245.13333333333333</v>
      </c>
      <c r="J95" s="282">
        <v>254.23333333333335</v>
      </c>
      <c r="K95" s="282">
        <v>256.41666666666669</v>
      </c>
      <c r="L95" s="282">
        <v>258.78333333333336</v>
      </c>
      <c r="M95" s="283">
        <v>254.05</v>
      </c>
      <c r="N95" s="283">
        <v>249.5</v>
      </c>
      <c r="O95" s="283">
        <v>49661100</v>
      </c>
      <c r="P95" s="284">
        <v>-7.393416082029142E-3</v>
      </c>
    </row>
    <row r="96" spans="1:16" ht="12.75" customHeight="1">
      <c r="A96" s="274">
        <v>86</v>
      </c>
      <c r="B96" s="288" t="s">
        <v>59</v>
      </c>
      <c r="C96" s="280" t="s">
        <v>136</v>
      </c>
      <c r="D96" s="281">
        <v>45225</v>
      </c>
      <c r="E96" s="280">
        <v>2514.3000000000002</v>
      </c>
      <c r="F96" s="280">
        <v>2508.0499999999997</v>
      </c>
      <c r="G96" s="282">
        <v>2497.0999999999995</v>
      </c>
      <c r="H96" s="282">
        <v>2479.8999999999996</v>
      </c>
      <c r="I96" s="282">
        <v>2468.9499999999994</v>
      </c>
      <c r="J96" s="282">
        <v>2525.2499999999995</v>
      </c>
      <c r="K96" s="282">
        <v>2536.1999999999994</v>
      </c>
      <c r="L96" s="282">
        <v>2553.3999999999996</v>
      </c>
      <c r="M96" s="283">
        <v>2519</v>
      </c>
      <c r="N96" s="283">
        <v>2490.85</v>
      </c>
      <c r="O96" s="283">
        <v>9141300</v>
      </c>
      <c r="P96" s="284">
        <v>-4.5924225028702641E-4</v>
      </c>
    </row>
    <row r="97" spans="1:16" ht="12.75" customHeight="1">
      <c r="A97" s="274">
        <v>87</v>
      </c>
      <c r="B97" s="288" t="s">
        <v>68</v>
      </c>
      <c r="C97" s="280" t="s">
        <v>137</v>
      </c>
      <c r="D97" s="281">
        <v>45225</v>
      </c>
      <c r="E97" s="280">
        <v>173.15</v>
      </c>
      <c r="F97" s="280">
        <v>173.35</v>
      </c>
      <c r="G97" s="282">
        <v>168.7</v>
      </c>
      <c r="H97" s="282">
        <v>164.25</v>
      </c>
      <c r="I97" s="282">
        <v>159.6</v>
      </c>
      <c r="J97" s="282">
        <v>177.79999999999998</v>
      </c>
      <c r="K97" s="282">
        <v>182.45000000000002</v>
      </c>
      <c r="L97" s="282">
        <v>186.89999999999998</v>
      </c>
      <c r="M97" s="283">
        <v>178</v>
      </c>
      <c r="N97" s="283">
        <v>168.9</v>
      </c>
      <c r="O97" s="283">
        <v>58553100</v>
      </c>
      <c r="P97" s="284">
        <v>-1.1451696228689513E-2</v>
      </c>
    </row>
    <row r="98" spans="1:16" ht="12.75" customHeight="1">
      <c r="A98" s="274">
        <v>88</v>
      </c>
      <c r="B98" s="288" t="s">
        <v>63</v>
      </c>
      <c r="C98" s="280" t="s">
        <v>138</v>
      </c>
      <c r="D98" s="281">
        <v>45225</v>
      </c>
      <c r="E98" s="280">
        <v>939.9</v>
      </c>
      <c r="F98" s="280">
        <v>940.26666666666677</v>
      </c>
      <c r="G98" s="282">
        <v>937.03333333333353</v>
      </c>
      <c r="H98" s="282">
        <v>934.16666666666674</v>
      </c>
      <c r="I98" s="282">
        <v>930.93333333333351</v>
      </c>
      <c r="J98" s="282">
        <v>943.13333333333355</v>
      </c>
      <c r="K98" s="282">
        <v>946.3666666666669</v>
      </c>
      <c r="L98" s="282">
        <v>949.23333333333358</v>
      </c>
      <c r="M98" s="283">
        <v>943.5</v>
      </c>
      <c r="N98" s="283">
        <v>937.4</v>
      </c>
      <c r="O98" s="283">
        <v>96403300</v>
      </c>
      <c r="P98" s="284">
        <v>-2.2964613070745481E-2</v>
      </c>
    </row>
    <row r="99" spans="1:16" ht="12.75" customHeight="1">
      <c r="A99" s="274">
        <v>89</v>
      </c>
      <c r="B99" s="288" t="s">
        <v>68</v>
      </c>
      <c r="C99" s="280" t="s">
        <v>139</v>
      </c>
      <c r="D99" s="281">
        <v>45225</v>
      </c>
      <c r="E99" s="280">
        <v>1300.3499999999999</v>
      </c>
      <c r="F99" s="280">
        <v>1310.2333333333333</v>
      </c>
      <c r="G99" s="282">
        <v>1288.6166666666668</v>
      </c>
      <c r="H99" s="282">
        <v>1276.8833333333334</v>
      </c>
      <c r="I99" s="282">
        <v>1255.2666666666669</v>
      </c>
      <c r="J99" s="282">
        <v>1321.9666666666667</v>
      </c>
      <c r="K99" s="282">
        <v>1343.583333333333</v>
      </c>
      <c r="L99" s="282">
        <v>1355.3166666666666</v>
      </c>
      <c r="M99" s="283">
        <v>1331.85</v>
      </c>
      <c r="N99" s="283">
        <v>1298.5</v>
      </c>
      <c r="O99" s="283">
        <v>2917500</v>
      </c>
      <c r="P99" s="284">
        <v>-9.8421856439843882E-3</v>
      </c>
    </row>
    <row r="100" spans="1:16" ht="12.75" customHeight="1">
      <c r="A100" s="274">
        <v>90</v>
      </c>
      <c r="B100" s="288" t="s">
        <v>68</v>
      </c>
      <c r="C100" s="280" t="s">
        <v>140</v>
      </c>
      <c r="D100" s="281">
        <v>45225</v>
      </c>
      <c r="E100" s="280">
        <v>544.04999999999995</v>
      </c>
      <c r="F100" s="280">
        <v>549.0333333333333</v>
      </c>
      <c r="G100" s="282">
        <v>536.26666666666665</v>
      </c>
      <c r="H100" s="282">
        <v>528.48333333333335</v>
      </c>
      <c r="I100" s="282">
        <v>515.7166666666667</v>
      </c>
      <c r="J100" s="282">
        <v>556.81666666666661</v>
      </c>
      <c r="K100" s="282">
        <v>569.58333333333326</v>
      </c>
      <c r="L100" s="282">
        <v>577.36666666666656</v>
      </c>
      <c r="M100" s="283">
        <v>561.79999999999995</v>
      </c>
      <c r="N100" s="283">
        <v>541.25</v>
      </c>
      <c r="O100" s="283">
        <v>6675000</v>
      </c>
      <c r="P100" s="284">
        <v>-2.3051591657519209E-2</v>
      </c>
    </row>
    <row r="101" spans="1:16" ht="12.75" customHeight="1">
      <c r="A101" s="274">
        <v>91</v>
      </c>
      <c r="B101" s="288" t="s">
        <v>79</v>
      </c>
      <c r="C101" s="280" t="s">
        <v>141</v>
      </c>
      <c r="D101" s="281">
        <v>45225</v>
      </c>
      <c r="E101" s="280">
        <v>11</v>
      </c>
      <c r="F101" s="280">
        <v>11.016666666666666</v>
      </c>
      <c r="G101" s="282">
        <v>10.583333333333332</v>
      </c>
      <c r="H101" s="282">
        <v>10.166666666666666</v>
      </c>
      <c r="I101" s="282">
        <v>9.7333333333333325</v>
      </c>
      <c r="J101" s="282">
        <v>11.433333333333332</v>
      </c>
      <c r="K101" s="282">
        <v>11.866666666666665</v>
      </c>
      <c r="L101" s="282">
        <v>12.283333333333331</v>
      </c>
      <c r="M101" s="283">
        <v>11.45</v>
      </c>
      <c r="N101" s="283">
        <v>10.6</v>
      </c>
      <c r="O101" s="283">
        <v>1588240000</v>
      </c>
      <c r="P101" s="284">
        <v>3.3364563814282738E-2</v>
      </c>
    </row>
    <row r="102" spans="1:16" ht="12.75" customHeight="1">
      <c r="A102" s="274">
        <v>92</v>
      </c>
      <c r="B102" s="288" t="s">
        <v>68</v>
      </c>
      <c r="C102" s="286" t="s">
        <v>142</v>
      </c>
      <c r="D102" s="281">
        <v>45225</v>
      </c>
      <c r="E102" s="280">
        <v>122.75</v>
      </c>
      <c r="F102" s="280">
        <v>122.73333333333333</v>
      </c>
      <c r="G102" s="282">
        <v>121.46666666666667</v>
      </c>
      <c r="H102" s="282">
        <v>120.18333333333334</v>
      </c>
      <c r="I102" s="282">
        <v>118.91666666666667</v>
      </c>
      <c r="J102" s="282">
        <v>124.01666666666667</v>
      </c>
      <c r="K102" s="282">
        <v>125.28333333333335</v>
      </c>
      <c r="L102" s="282">
        <v>126.56666666666666</v>
      </c>
      <c r="M102" s="283">
        <v>124</v>
      </c>
      <c r="N102" s="283">
        <v>121.45</v>
      </c>
      <c r="O102" s="283">
        <v>89970000</v>
      </c>
      <c r="P102" s="284">
        <v>-3.2129403944161313E-3</v>
      </c>
    </row>
    <row r="103" spans="1:16" ht="12.75" customHeight="1">
      <c r="A103" s="274">
        <v>93</v>
      </c>
      <c r="B103" s="288" t="s">
        <v>63</v>
      </c>
      <c r="C103" s="280" t="s">
        <v>143</v>
      </c>
      <c r="D103" s="281">
        <v>45225</v>
      </c>
      <c r="E103" s="280">
        <v>89.4</v>
      </c>
      <c r="F103" s="280">
        <v>89.350000000000009</v>
      </c>
      <c r="G103" s="282">
        <v>88.700000000000017</v>
      </c>
      <c r="H103" s="282">
        <v>88.000000000000014</v>
      </c>
      <c r="I103" s="282">
        <v>87.350000000000023</v>
      </c>
      <c r="J103" s="282">
        <v>90.050000000000011</v>
      </c>
      <c r="K103" s="282">
        <v>90.700000000000017</v>
      </c>
      <c r="L103" s="282">
        <v>91.4</v>
      </c>
      <c r="M103" s="283">
        <v>90</v>
      </c>
      <c r="N103" s="283">
        <v>88.65</v>
      </c>
      <c r="O103" s="283">
        <v>318645000</v>
      </c>
      <c r="P103" s="284">
        <v>2.1101711209382812E-2</v>
      </c>
    </row>
    <row r="104" spans="1:16" ht="12.75" customHeight="1">
      <c r="A104" s="274">
        <v>94</v>
      </c>
      <c r="B104" s="288" t="s">
        <v>45</v>
      </c>
      <c r="C104" s="287" t="s">
        <v>144</v>
      </c>
      <c r="D104" s="281">
        <v>45225</v>
      </c>
      <c r="E104" s="280">
        <v>131.85</v>
      </c>
      <c r="F104" s="280">
        <v>131.76666666666665</v>
      </c>
      <c r="G104" s="282">
        <v>130.33333333333331</v>
      </c>
      <c r="H104" s="282">
        <v>128.81666666666666</v>
      </c>
      <c r="I104" s="282">
        <v>127.38333333333333</v>
      </c>
      <c r="J104" s="282">
        <v>133.2833333333333</v>
      </c>
      <c r="K104" s="282">
        <v>134.71666666666664</v>
      </c>
      <c r="L104" s="282">
        <v>136.23333333333329</v>
      </c>
      <c r="M104" s="283">
        <v>133.19999999999999</v>
      </c>
      <c r="N104" s="283">
        <v>130.25</v>
      </c>
      <c r="O104" s="283">
        <v>60045000</v>
      </c>
      <c r="P104" s="284">
        <v>-2.0972179761540814E-2</v>
      </c>
    </row>
    <row r="105" spans="1:16" ht="12.75" customHeight="1">
      <c r="A105" s="274">
        <v>95</v>
      </c>
      <c r="B105" s="288" t="s">
        <v>84</v>
      </c>
      <c r="C105" s="280" t="s">
        <v>145</v>
      </c>
      <c r="D105" s="281">
        <v>45225</v>
      </c>
      <c r="E105" s="280">
        <v>461.05</v>
      </c>
      <c r="F105" s="280">
        <v>457.5333333333333</v>
      </c>
      <c r="G105" s="282">
        <v>452.51666666666659</v>
      </c>
      <c r="H105" s="282">
        <v>443.98333333333329</v>
      </c>
      <c r="I105" s="282">
        <v>438.96666666666658</v>
      </c>
      <c r="J105" s="282">
        <v>466.06666666666661</v>
      </c>
      <c r="K105" s="282">
        <v>471.08333333333326</v>
      </c>
      <c r="L105" s="282">
        <v>479.61666666666662</v>
      </c>
      <c r="M105" s="283">
        <v>462.55</v>
      </c>
      <c r="N105" s="283">
        <v>449</v>
      </c>
      <c r="O105" s="283">
        <v>10993125</v>
      </c>
      <c r="P105" s="284">
        <v>-6.0185729399318211E-2</v>
      </c>
    </row>
    <row r="106" spans="1:16" ht="12.75" customHeight="1">
      <c r="A106" s="274">
        <v>96</v>
      </c>
      <c r="B106" s="288" t="s">
        <v>117</v>
      </c>
      <c r="C106" s="287" t="s">
        <v>146</v>
      </c>
      <c r="D106" s="281">
        <v>45225</v>
      </c>
      <c r="E106" s="280">
        <v>417.3</v>
      </c>
      <c r="F106" s="280">
        <v>418.7</v>
      </c>
      <c r="G106" s="282">
        <v>413.95</v>
      </c>
      <c r="H106" s="282">
        <v>410.6</v>
      </c>
      <c r="I106" s="282">
        <v>405.85</v>
      </c>
      <c r="J106" s="282">
        <v>422.04999999999995</v>
      </c>
      <c r="K106" s="282">
        <v>426.79999999999995</v>
      </c>
      <c r="L106" s="282">
        <v>430.14999999999992</v>
      </c>
      <c r="M106" s="283">
        <v>423.45</v>
      </c>
      <c r="N106" s="283">
        <v>415.35</v>
      </c>
      <c r="O106" s="283">
        <v>20360000</v>
      </c>
      <c r="P106" s="284">
        <v>1.0020835400337335E-2</v>
      </c>
    </row>
    <row r="107" spans="1:16" ht="12.75" customHeight="1">
      <c r="A107" s="274">
        <v>97</v>
      </c>
      <c r="B107" s="288" t="s">
        <v>49</v>
      </c>
      <c r="C107" s="285" t="s">
        <v>147</v>
      </c>
      <c r="D107" s="281">
        <v>45225</v>
      </c>
      <c r="E107" s="280">
        <v>225.85</v>
      </c>
      <c r="F107" s="280">
        <v>226.65</v>
      </c>
      <c r="G107" s="282">
        <v>223.70000000000002</v>
      </c>
      <c r="H107" s="282">
        <v>221.55</v>
      </c>
      <c r="I107" s="282">
        <v>218.60000000000002</v>
      </c>
      <c r="J107" s="282">
        <v>228.8</v>
      </c>
      <c r="K107" s="282">
        <v>231.75</v>
      </c>
      <c r="L107" s="282">
        <v>233.9</v>
      </c>
      <c r="M107" s="283">
        <v>229.6</v>
      </c>
      <c r="N107" s="283">
        <v>224.5</v>
      </c>
      <c r="O107" s="283">
        <v>20819100</v>
      </c>
      <c r="P107" s="284">
        <v>4.4522042776080316E-2</v>
      </c>
    </row>
    <row r="108" spans="1:16" ht="12.75" customHeight="1">
      <c r="A108" s="274">
        <v>98</v>
      </c>
      <c r="B108" s="288" t="s">
        <v>45</v>
      </c>
      <c r="C108" s="287" t="s">
        <v>148</v>
      </c>
      <c r="D108" s="281">
        <v>45225</v>
      </c>
      <c r="E108" s="280">
        <v>2805.75</v>
      </c>
      <c r="F108" s="280">
        <v>2816.15</v>
      </c>
      <c r="G108" s="282">
        <v>2781.7000000000003</v>
      </c>
      <c r="H108" s="282">
        <v>2757.65</v>
      </c>
      <c r="I108" s="282">
        <v>2723.2000000000003</v>
      </c>
      <c r="J108" s="282">
        <v>2840.2000000000003</v>
      </c>
      <c r="K108" s="282">
        <v>2874.65</v>
      </c>
      <c r="L108" s="282">
        <v>2898.7000000000003</v>
      </c>
      <c r="M108" s="283">
        <v>2850.6</v>
      </c>
      <c r="N108" s="283">
        <v>2792.1</v>
      </c>
      <c r="O108" s="283">
        <v>626100</v>
      </c>
      <c r="P108" s="284">
        <v>4.3499999999999997E-2</v>
      </c>
    </row>
    <row r="109" spans="1:16" ht="12.75" customHeight="1">
      <c r="A109" s="274">
        <v>99</v>
      </c>
      <c r="B109" s="288" t="s">
        <v>45</v>
      </c>
      <c r="C109" s="280" t="s">
        <v>149</v>
      </c>
      <c r="D109" s="281">
        <v>45225</v>
      </c>
      <c r="E109" s="280">
        <v>2479.9</v>
      </c>
      <c r="F109" s="280">
        <v>2479.4833333333331</v>
      </c>
      <c r="G109" s="282">
        <v>2452.4666666666662</v>
      </c>
      <c r="H109" s="282">
        <v>2425.0333333333333</v>
      </c>
      <c r="I109" s="282">
        <v>2398.0166666666664</v>
      </c>
      <c r="J109" s="282">
        <v>2506.9166666666661</v>
      </c>
      <c r="K109" s="282">
        <v>2533.9333333333334</v>
      </c>
      <c r="L109" s="282">
        <v>2561.3666666666659</v>
      </c>
      <c r="M109" s="283">
        <v>2506.5</v>
      </c>
      <c r="N109" s="283">
        <v>2452.0500000000002</v>
      </c>
      <c r="O109" s="283">
        <v>4484700</v>
      </c>
      <c r="P109" s="284">
        <v>-1.3853156540668909E-2</v>
      </c>
    </row>
    <row r="110" spans="1:16" ht="12.75" customHeight="1">
      <c r="A110" s="274">
        <v>100</v>
      </c>
      <c r="B110" s="288" t="s">
        <v>63</v>
      </c>
      <c r="C110" s="280" t="s">
        <v>150</v>
      </c>
      <c r="D110" s="281">
        <v>45225</v>
      </c>
      <c r="E110" s="280">
        <v>1433.2</v>
      </c>
      <c r="F110" s="280">
        <v>1432.6666666666667</v>
      </c>
      <c r="G110" s="282">
        <v>1414.7333333333336</v>
      </c>
      <c r="H110" s="282">
        <v>1396.2666666666669</v>
      </c>
      <c r="I110" s="282">
        <v>1378.3333333333337</v>
      </c>
      <c r="J110" s="282">
        <v>1451.1333333333334</v>
      </c>
      <c r="K110" s="282">
        <v>1469.0666666666664</v>
      </c>
      <c r="L110" s="282">
        <v>1487.5333333333333</v>
      </c>
      <c r="M110" s="283">
        <v>1450.6</v>
      </c>
      <c r="N110" s="283">
        <v>1414.2</v>
      </c>
      <c r="O110" s="283">
        <v>24325500</v>
      </c>
      <c r="P110" s="284">
        <v>-5.2751027418266577E-3</v>
      </c>
    </row>
    <row r="111" spans="1:16" ht="12.75" customHeight="1">
      <c r="A111" s="274">
        <v>101</v>
      </c>
      <c r="B111" s="288" t="s">
        <v>79</v>
      </c>
      <c r="C111" s="280" t="s">
        <v>151</v>
      </c>
      <c r="D111" s="281">
        <v>45225</v>
      </c>
      <c r="E111" s="280">
        <v>179.6</v>
      </c>
      <c r="F111" s="280">
        <v>180.1</v>
      </c>
      <c r="G111" s="282">
        <v>176.95</v>
      </c>
      <c r="H111" s="282">
        <v>174.29999999999998</v>
      </c>
      <c r="I111" s="282">
        <v>171.14999999999998</v>
      </c>
      <c r="J111" s="282">
        <v>182.75</v>
      </c>
      <c r="K111" s="282">
        <v>185.90000000000003</v>
      </c>
      <c r="L111" s="282">
        <v>188.55</v>
      </c>
      <c r="M111" s="283">
        <v>183.25</v>
      </c>
      <c r="N111" s="283">
        <v>177.45</v>
      </c>
      <c r="O111" s="283">
        <v>85506600</v>
      </c>
      <c r="P111" s="284">
        <v>-1.0544124011488375E-2</v>
      </c>
    </row>
    <row r="112" spans="1:16" ht="12.75" customHeight="1">
      <c r="A112" s="274">
        <v>102</v>
      </c>
      <c r="B112" s="288" t="s">
        <v>87</v>
      </c>
      <c r="C112" s="280" t="s">
        <v>152</v>
      </c>
      <c r="D112" s="281">
        <v>45225</v>
      </c>
      <c r="E112" s="280">
        <v>1468.55</v>
      </c>
      <c r="F112" s="280">
        <v>1470.1166666666668</v>
      </c>
      <c r="G112" s="282">
        <v>1455.7333333333336</v>
      </c>
      <c r="H112" s="282">
        <v>1442.9166666666667</v>
      </c>
      <c r="I112" s="282">
        <v>1428.5333333333335</v>
      </c>
      <c r="J112" s="282">
        <v>1482.9333333333336</v>
      </c>
      <c r="K112" s="282">
        <v>1497.3166666666668</v>
      </c>
      <c r="L112" s="282">
        <v>1510.1333333333337</v>
      </c>
      <c r="M112" s="283">
        <v>1484.5</v>
      </c>
      <c r="N112" s="283">
        <v>1457.3</v>
      </c>
      <c r="O112" s="283">
        <v>23359600</v>
      </c>
      <c r="P112" s="284">
        <v>1.2658447346061141E-2</v>
      </c>
    </row>
    <row r="113" spans="1:16" ht="12.75" customHeight="1">
      <c r="A113" s="274">
        <v>103</v>
      </c>
      <c r="B113" s="288" t="s">
        <v>84</v>
      </c>
      <c r="C113" s="280" t="s">
        <v>154</v>
      </c>
      <c r="D113" s="281">
        <v>45225</v>
      </c>
      <c r="E113" s="280">
        <v>87.8</v>
      </c>
      <c r="F113" s="280">
        <v>87.983333333333334</v>
      </c>
      <c r="G113" s="282">
        <v>87.066666666666663</v>
      </c>
      <c r="H113" s="282">
        <v>86.333333333333329</v>
      </c>
      <c r="I113" s="282">
        <v>85.416666666666657</v>
      </c>
      <c r="J113" s="282">
        <v>88.716666666666669</v>
      </c>
      <c r="K113" s="282">
        <v>89.633333333333326</v>
      </c>
      <c r="L113" s="282">
        <v>90.366666666666674</v>
      </c>
      <c r="M113" s="283">
        <v>88.9</v>
      </c>
      <c r="N113" s="283">
        <v>87.25</v>
      </c>
      <c r="O113" s="283">
        <v>123357000</v>
      </c>
      <c r="P113" s="284">
        <v>9.4143928514440721E-3</v>
      </c>
    </row>
    <row r="114" spans="1:16" ht="12.75" customHeight="1">
      <c r="A114" s="274">
        <v>104</v>
      </c>
      <c r="B114" s="288" t="s">
        <v>43</v>
      </c>
      <c r="C114" s="287" t="s">
        <v>155</v>
      </c>
      <c r="D114" s="281">
        <v>45225</v>
      </c>
      <c r="E114" s="280">
        <v>934.7</v>
      </c>
      <c r="F114" s="280">
        <v>938.86666666666667</v>
      </c>
      <c r="G114" s="282">
        <v>921.73333333333335</v>
      </c>
      <c r="H114" s="282">
        <v>908.76666666666665</v>
      </c>
      <c r="I114" s="282">
        <v>891.63333333333333</v>
      </c>
      <c r="J114" s="282">
        <v>951.83333333333337</v>
      </c>
      <c r="K114" s="282">
        <v>968.96666666666681</v>
      </c>
      <c r="L114" s="282">
        <v>981.93333333333339</v>
      </c>
      <c r="M114" s="283">
        <v>956</v>
      </c>
      <c r="N114" s="283">
        <v>925.9</v>
      </c>
      <c r="O114" s="283">
        <v>1897350</v>
      </c>
      <c r="P114" s="284">
        <v>0.12398921832884097</v>
      </c>
    </row>
    <row r="115" spans="1:16" ht="12.75" customHeight="1">
      <c r="A115" s="274">
        <v>105</v>
      </c>
      <c r="B115" s="288" t="s">
        <v>45</v>
      </c>
      <c r="C115" s="280" t="s">
        <v>156</v>
      </c>
      <c r="D115" s="281">
        <v>45225</v>
      </c>
      <c r="E115" s="280">
        <v>705.8</v>
      </c>
      <c r="F115" s="280">
        <v>706.69999999999993</v>
      </c>
      <c r="G115" s="282">
        <v>701.09999999999991</v>
      </c>
      <c r="H115" s="282">
        <v>696.4</v>
      </c>
      <c r="I115" s="282">
        <v>690.8</v>
      </c>
      <c r="J115" s="282">
        <v>711.39999999999986</v>
      </c>
      <c r="K115" s="282">
        <v>717</v>
      </c>
      <c r="L115" s="282">
        <v>721.69999999999982</v>
      </c>
      <c r="M115" s="283">
        <v>712.3</v>
      </c>
      <c r="N115" s="283">
        <v>702</v>
      </c>
      <c r="O115" s="283">
        <v>12344500</v>
      </c>
      <c r="P115" s="284">
        <v>5.3445450010689089E-3</v>
      </c>
    </row>
    <row r="116" spans="1:16" ht="12.75" customHeight="1">
      <c r="A116" s="274">
        <v>106</v>
      </c>
      <c r="B116" s="288" t="s">
        <v>59</v>
      </c>
      <c r="C116" s="280" t="s">
        <v>157</v>
      </c>
      <c r="D116" s="281">
        <v>45225</v>
      </c>
      <c r="E116" s="280">
        <v>441.7</v>
      </c>
      <c r="F116" s="280">
        <v>441.16666666666669</v>
      </c>
      <c r="G116" s="282">
        <v>438.53333333333336</v>
      </c>
      <c r="H116" s="282">
        <v>435.36666666666667</v>
      </c>
      <c r="I116" s="282">
        <v>432.73333333333335</v>
      </c>
      <c r="J116" s="282">
        <v>444.33333333333337</v>
      </c>
      <c r="K116" s="282">
        <v>446.9666666666667</v>
      </c>
      <c r="L116" s="282">
        <v>450.13333333333338</v>
      </c>
      <c r="M116" s="283">
        <v>443.8</v>
      </c>
      <c r="N116" s="283">
        <v>438</v>
      </c>
      <c r="O116" s="283">
        <v>64262400</v>
      </c>
      <c r="P116" s="284">
        <v>-5.0781540290817211E-3</v>
      </c>
    </row>
    <row r="117" spans="1:16" ht="12.75" customHeight="1">
      <c r="A117" s="274">
        <v>107</v>
      </c>
      <c r="B117" s="288" t="s">
        <v>132</v>
      </c>
      <c r="C117" s="280" t="s">
        <v>158</v>
      </c>
      <c r="D117" s="281">
        <v>45225</v>
      </c>
      <c r="E117" s="280">
        <v>677.7</v>
      </c>
      <c r="F117" s="280">
        <v>675.16666666666663</v>
      </c>
      <c r="G117" s="282">
        <v>668.0333333333333</v>
      </c>
      <c r="H117" s="282">
        <v>658.36666666666667</v>
      </c>
      <c r="I117" s="282">
        <v>651.23333333333335</v>
      </c>
      <c r="J117" s="282">
        <v>684.83333333333326</v>
      </c>
      <c r="K117" s="282">
        <v>691.9666666666667</v>
      </c>
      <c r="L117" s="282">
        <v>701.63333333333321</v>
      </c>
      <c r="M117" s="283">
        <v>682.3</v>
      </c>
      <c r="N117" s="283">
        <v>665.5</v>
      </c>
      <c r="O117" s="283">
        <v>24616250</v>
      </c>
      <c r="P117" s="284">
        <v>-8.2091055600322319E-3</v>
      </c>
    </row>
    <row r="118" spans="1:16" ht="12.75" customHeight="1">
      <c r="A118" s="274">
        <v>108</v>
      </c>
      <c r="B118" s="288" t="s">
        <v>49</v>
      </c>
      <c r="C118" s="285" t="s">
        <v>159</v>
      </c>
      <c r="D118" s="281">
        <v>45225</v>
      </c>
      <c r="E118" s="280">
        <v>3099.4</v>
      </c>
      <c r="F118" s="280">
        <v>3101.5166666666664</v>
      </c>
      <c r="G118" s="282">
        <v>3073.8833333333328</v>
      </c>
      <c r="H118" s="282">
        <v>3048.3666666666663</v>
      </c>
      <c r="I118" s="282">
        <v>3020.7333333333327</v>
      </c>
      <c r="J118" s="282">
        <v>3127.0333333333328</v>
      </c>
      <c r="K118" s="282">
        <v>3154.6666666666661</v>
      </c>
      <c r="L118" s="282">
        <v>3180.1833333333329</v>
      </c>
      <c r="M118" s="283">
        <v>3129.15</v>
      </c>
      <c r="N118" s="283">
        <v>3076</v>
      </c>
      <c r="O118" s="283">
        <v>770500</v>
      </c>
      <c r="P118" s="284">
        <v>-1.2961762799740765E-3</v>
      </c>
    </row>
    <row r="119" spans="1:16" ht="12.75" customHeight="1">
      <c r="A119" s="274">
        <v>109</v>
      </c>
      <c r="B119" s="288" t="s">
        <v>132</v>
      </c>
      <c r="C119" s="280" t="s">
        <v>160</v>
      </c>
      <c r="D119" s="281">
        <v>45225</v>
      </c>
      <c r="E119" s="280">
        <v>760.55</v>
      </c>
      <c r="F119" s="280">
        <v>758.56666666666661</v>
      </c>
      <c r="G119" s="282">
        <v>753.18333333333317</v>
      </c>
      <c r="H119" s="282">
        <v>745.81666666666661</v>
      </c>
      <c r="I119" s="282">
        <v>740.43333333333317</v>
      </c>
      <c r="J119" s="282">
        <v>765.93333333333317</v>
      </c>
      <c r="K119" s="282">
        <v>771.31666666666661</v>
      </c>
      <c r="L119" s="282">
        <v>778.68333333333317</v>
      </c>
      <c r="M119" s="283">
        <v>763.95</v>
      </c>
      <c r="N119" s="283">
        <v>751.2</v>
      </c>
      <c r="O119" s="283">
        <v>19006650</v>
      </c>
      <c r="P119" s="284">
        <v>-5.2285734473256551E-3</v>
      </c>
    </row>
    <row r="120" spans="1:16" ht="12.75" customHeight="1">
      <c r="A120" s="274">
        <v>110</v>
      </c>
      <c r="B120" s="288" t="s">
        <v>45</v>
      </c>
      <c r="C120" s="280" t="s">
        <v>161</v>
      </c>
      <c r="D120" s="281">
        <v>45225</v>
      </c>
      <c r="E120" s="280">
        <v>532.85</v>
      </c>
      <c r="F120" s="280">
        <v>531.35</v>
      </c>
      <c r="G120" s="282">
        <v>525.55000000000007</v>
      </c>
      <c r="H120" s="282">
        <v>518.25</v>
      </c>
      <c r="I120" s="282">
        <v>512.45000000000005</v>
      </c>
      <c r="J120" s="282">
        <v>538.65000000000009</v>
      </c>
      <c r="K120" s="282">
        <v>544.45000000000005</v>
      </c>
      <c r="L120" s="282">
        <v>551.75000000000011</v>
      </c>
      <c r="M120" s="283">
        <v>537.15</v>
      </c>
      <c r="N120" s="283">
        <v>524.04999999999995</v>
      </c>
      <c r="O120" s="283">
        <v>22120000</v>
      </c>
      <c r="P120" s="284">
        <v>5.1118936726116098E-3</v>
      </c>
    </row>
    <row r="121" spans="1:16" ht="12.75" customHeight="1">
      <c r="A121" s="274">
        <v>111</v>
      </c>
      <c r="B121" s="288" t="s">
        <v>63</v>
      </c>
      <c r="C121" s="280" t="s">
        <v>162</v>
      </c>
      <c r="D121" s="281">
        <v>45225</v>
      </c>
      <c r="E121" s="280">
        <v>1723.9</v>
      </c>
      <c r="F121" s="280">
        <v>1728.7666666666667</v>
      </c>
      <c r="G121" s="282">
        <v>1717.5333333333333</v>
      </c>
      <c r="H121" s="282">
        <v>1711.1666666666667</v>
      </c>
      <c r="I121" s="282">
        <v>1699.9333333333334</v>
      </c>
      <c r="J121" s="282">
        <v>1735.1333333333332</v>
      </c>
      <c r="K121" s="282">
        <v>1746.3666666666663</v>
      </c>
      <c r="L121" s="282">
        <v>1752.7333333333331</v>
      </c>
      <c r="M121" s="283">
        <v>1740</v>
      </c>
      <c r="N121" s="283">
        <v>1722.4</v>
      </c>
      <c r="O121" s="283">
        <v>34790800</v>
      </c>
      <c r="P121" s="284">
        <v>-8.0856693200738999E-3</v>
      </c>
    </row>
    <row r="122" spans="1:16" ht="12.75" customHeight="1">
      <c r="A122" s="274">
        <v>112</v>
      </c>
      <c r="B122" s="288" t="s">
        <v>68</v>
      </c>
      <c r="C122" s="280" t="s">
        <v>163</v>
      </c>
      <c r="D122" s="281">
        <v>45225</v>
      </c>
      <c r="E122" s="280">
        <v>131.5</v>
      </c>
      <c r="F122" s="280">
        <v>132.91666666666666</v>
      </c>
      <c r="G122" s="282">
        <v>129.2833333333333</v>
      </c>
      <c r="H122" s="282">
        <v>127.06666666666663</v>
      </c>
      <c r="I122" s="282">
        <v>123.43333333333328</v>
      </c>
      <c r="J122" s="282">
        <v>135.13333333333333</v>
      </c>
      <c r="K122" s="282">
        <v>138.76666666666671</v>
      </c>
      <c r="L122" s="282">
        <v>140.98333333333335</v>
      </c>
      <c r="M122" s="283">
        <v>136.55000000000001</v>
      </c>
      <c r="N122" s="283">
        <v>130.69999999999999</v>
      </c>
      <c r="O122" s="283">
        <v>81137008</v>
      </c>
      <c r="P122" s="284">
        <v>5.4144927536231881E-2</v>
      </c>
    </row>
    <row r="123" spans="1:16" ht="12.75" customHeight="1">
      <c r="A123" s="274">
        <v>113</v>
      </c>
      <c r="B123" s="288" t="s">
        <v>45</v>
      </c>
      <c r="C123" s="280" t="s">
        <v>164</v>
      </c>
      <c r="D123" s="281">
        <v>45225</v>
      </c>
      <c r="E123" s="280">
        <v>2489.1999999999998</v>
      </c>
      <c r="F123" s="280">
        <v>2485.5333333333333</v>
      </c>
      <c r="G123" s="282">
        <v>2448.9166666666665</v>
      </c>
      <c r="H123" s="282">
        <v>2408.6333333333332</v>
      </c>
      <c r="I123" s="282">
        <v>2372.0166666666664</v>
      </c>
      <c r="J123" s="282">
        <v>2525.8166666666666</v>
      </c>
      <c r="K123" s="282">
        <v>2562.4333333333334</v>
      </c>
      <c r="L123" s="282">
        <v>2602.7166666666667</v>
      </c>
      <c r="M123" s="283">
        <v>2522.15</v>
      </c>
      <c r="N123" s="283">
        <v>2445.25</v>
      </c>
      <c r="O123" s="283">
        <v>960300</v>
      </c>
      <c r="P123" s="284">
        <v>-3.9892021595680865E-2</v>
      </c>
    </row>
    <row r="124" spans="1:16" ht="12.75" customHeight="1">
      <c r="A124" s="274">
        <v>114</v>
      </c>
      <c r="B124" s="288" t="s">
        <v>43</v>
      </c>
      <c r="C124" s="285" t="s">
        <v>165</v>
      </c>
      <c r="D124" s="281">
        <v>45225</v>
      </c>
      <c r="E124" s="280">
        <v>398.55</v>
      </c>
      <c r="F124" s="280">
        <v>397.3</v>
      </c>
      <c r="G124" s="282">
        <v>393.3</v>
      </c>
      <c r="H124" s="282">
        <v>388.05</v>
      </c>
      <c r="I124" s="282">
        <v>384.05</v>
      </c>
      <c r="J124" s="282">
        <v>402.55</v>
      </c>
      <c r="K124" s="282">
        <v>406.55</v>
      </c>
      <c r="L124" s="282">
        <v>411.8</v>
      </c>
      <c r="M124" s="283">
        <v>401.3</v>
      </c>
      <c r="N124" s="283">
        <v>392.05</v>
      </c>
      <c r="O124" s="283">
        <v>13270200</v>
      </c>
      <c r="P124" s="284">
        <v>-2.2294589178356715E-2</v>
      </c>
    </row>
    <row r="125" spans="1:16" ht="12.75" customHeight="1">
      <c r="A125" s="274">
        <v>115</v>
      </c>
      <c r="B125" s="288" t="s">
        <v>68</v>
      </c>
      <c r="C125" s="280" t="s">
        <v>166</v>
      </c>
      <c r="D125" s="281">
        <v>45225</v>
      </c>
      <c r="E125" s="280">
        <v>466.95</v>
      </c>
      <c r="F125" s="280">
        <v>464.9666666666667</v>
      </c>
      <c r="G125" s="282">
        <v>461.18333333333339</v>
      </c>
      <c r="H125" s="282">
        <v>455.41666666666669</v>
      </c>
      <c r="I125" s="282">
        <v>451.63333333333338</v>
      </c>
      <c r="J125" s="282">
        <v>470.73333333333341</v>
      </c>
      <c r="K125" s="282">
        <v>474.51666666666671</v>
      </c>
      <c r="L125" s="282">
        <v>480.28333333333342</v>
      </c>
      <c r="M125" s="283">
        <v>468.75</v>
      </c>
      <c r="N125" s="283">
        <v>459.2</v>
      </c>
      <c r="O125" s="283">
        <v>23334000</v>
      </c>
      <c r="P125" s="284">
        <v>-2.2291125450431576E-2</v>
      </c>
    </row>
    <row r="126" spans="1:16" ht="12.75" customHeight="1">
      <c r="A126" s="274">
        <v>116</v>
      </c>
      <c r="B126" s="288" t="s">
        <v>41</v>
      </c>
      <c r="C126" s="280" t="s">
        <v>167</v>
      </c>
      <c r="D126" s="281">
        <v>45225</v>
      </c>
      <c r="E126" s="280">
        <v>3080.1</v>
      </c>
      <c r="F126" s="280">
        <v>3076.2000000000003</v>
      </c>
      <c r="G126" s="282">
        <v>3064.9000000000005</v>
      </c>
      <c r="H126" s="282">
        <v>3049.7000000000003</v>
      </c>
      <c r="I126" s="282">
        <v>3038.4000000000005</v>
      </c>
      <c r="J126" s="282">
        <v>3091.4000000000005</v>
      </c>
      <c r="K126" s="282">
        <v>3102.7000000000007</v>
      </c>
      <c r="L126" s="282">
        <v>3117.9000000000005</v>
      </c>
      <c r="M126" s="283">
        <v>3087.5</v>
      </c>
      <c r="N126" s="283">
        <v>3061</v>
      </c>
      <c r="O126" s="283">
        <v>9050100</v>
      </c>
      <c r="P126" s="284">
        <v>-3.3449745282112073E-2</v>
      </c>
    </row>
    <row r="127" spans="1:16" ht="12.75" customHeight="1">
      <c r="A127" s="274">
        <v>117</v>
      </c>
      <c r="B127" s="288" t="s">
        <v>87</v>
      </c>
      <c r="C127" s="280" t="s">
        <v>168</v>
      </c>
      <c r="D127" s="281">
        <v>45225</v>
      </c>
      <c r="E127" s="280">
        <v>5225.8500000000004</v>
      </c>
      <c r="F127" s="280">
        <v>5225.5999999999995</v>
      </c>
      <c r="G127" s="282">
        <v>5191.1999999999989</v>
      </c>
      <c r="H127" s="282">
        <v>5156.5499999999993</v>
      </c>
      <c r="I127" s="282">
        <v>5122.1499999999987</v>
      </c>
      <c r="J127" s="282">
        <v>5260.2499999999991</v>
      </c>
      <c r="K127" s="282">
        <v>5294.6499999999987</v>
      </c>
      <c r="L127" s="282">
        <v>5329.2999999999993</v>
      </c>
      <c r="M127" s="283">
        <v>5260</v>
      </c>
      <c r="N127" s="283">
        <v>5190.95</v>
      </c>
      <c r="O127" s="283">
        <v>1817550</v>
      </c>
      <c r="P127" s="284">
        <v>1.7807643847123057E-2</v>
      </c>
    </row>
    <row r="128" spans="1:16" ht="12.75" customHeight="1">
      <c r="A128" s="274">
        <v>118</v>
      </c>
      <c r="B128" s="288" t="s">
        <v>87</v>
      </c>
      <c r="C128" s="280" t="s">
        <v>169</v>
      </c>
      <c r="D128" s="281">
        <v>45225</v>
      </c>
      <c r="E128" s="280">
        <v>4713.05</v>
      </c>
      <c r="F128" s="280">
        <v>4691.2666666666664</v>
      </c>
      <c r="G128" s="282">
        <v>4632.5333333333328</v>
      </c>
      <c r="H128" s="282">
        <v>4552.0166666666664</v>
      </c>
      <c r="I128" s="282">
        <v>4493.2833333333328</v>
      </c>
      <c r="J128" s="282">
        <v>4771.7833333333328</v>
      </c>
      <c r="K128" s="282">
        <v>4830.5166666666664</v>
      </c>
      <c r="L128" s="282">
        <v>4911.0333333333328</v>
      </c>
      <c r="M128" s="283">
        <v>4750</v>
      </c>
      <c r="N128" s="283">
        <v>4610.75</v>
      </c>
      <c r="O128" s="283">
        <v>656800</v>
      </c>
      <c r="P128" s="284">
        <v>4.6860057379662097E-2</v>
      </c>
    </row>
    <row r="129" spans="1:16" ht="12.75" customHeight="1">
      <c r="A129" s="274">
        <v>119</v>
      </c>
      <c r="B129" s="288" t="s">
        <v>43</v>
      </c>
      <c r="C129" s="280" t="s">
        <v>170</v>
      </c>
      <c r="D129" s="281">
        <v>45225</v>
      </c>
      <c r="E129" s="280">
        <v>1154.3499999999999</v>
      </c>
      <c r="F129" s="280">
        <v>1154.6666666666667</v>
      </c>
      <c r="G129" s="282">
        <v>1144.6833333333334</v>
      </c>
      <c r="H129" s="282">
        <v>1135.0166666666667</v>
      </c>
      <c r="I129" s="282">
        <v>1125.0333333333333</v>
      </c>
      <c r="J129" s="282">
        <v>1164.3333333333335</v>
      </c>
      <c r="K129" s="282">
        <v>1174.3166666666666</v>
      </c>
      <c r="L129" s="282">
        <v>1183.9833333333336</v>
      </c>
      <c r="M129" s="283">
        <v>1164.6500000000001</v>
      </c>
      <c r="N129" s="283">
        <v>1145</v>
      </c>
      <c r="O129" s="283">
        <v>5535200</v>
      </c>
      <c r="P129" s="284">
        <v>3.5444598551394669E-3</v>
      </c>
    </row>
    <row r="130" spans="1:16" ht="12.75" customHeight="1">
      <c r="A130" s="274">
        <v>120</v>
      </c>
      <c r="B130" s="288" t="s">
        <v>56</v>
      </c>
      <c r="C130" s="280" t="s">
        <v>171</v>
      </c>
      <c r="D130" s="281">
        <v>45225</v>
      </c>
      <c r="E130" s="280">
        <v>1521.65</v>
      </c>
      <c r="F130" s="280">
        <v>1528.8500000000001</v>
      </c>
      <c r="G130" s="282">
        <v>1513.0000000000002</v>
      </c>
      <c r="H130" s="282">
        <v>1504.3500000000001</v>
      </c>
      <c r="I130" s="282">
        <v>1488.5000000000002</v>
      </c>
      <c r="J130" s="282">
        <v>1537.5000000000002</v>
      </c>
      <c r="K130" s="282">
        <v>1553.3500000000001</v>
      </c>
      <c r="L130" s="282">
        <v>1562.0000000000002</v>
      </c>
      <c r="M130" s="283">
        <v>1544.7</v>
      </c>
      <c r="N130" s="283">
        <v>1520.2</v>
      </c>
      <c r="O130" s="283">
        <v>15325100</v>
      </c>
      <c r="P130" s="284">
        <v>2.8129989668451205E-2</v>
      </c>
    </row>
    <row r="131" spans="1:16" ht="12.75" customHeight="1">
      <c r="A131" s="274">
        <v>121</v>
      </c>
      <c r="B131" s="288" t="s">
        <v>68</v>
      </c>
      <c r="C131" s="280" t="s">
        <v>172</v>
      </c>
      <c r="D131" s="281">
        <v>45225</v>
      </c>
      <c r="E131" s="280">
        <v>283.85000000000002</v>
      </c>
      <c r="F131" s="280">
        <v>284.66666666666669</v>
      </c>
      <c r="G131" s="282">
        <v>281.33333333333337</v>
      </c>
      <c r="H131" s="282">
        <v>278.81666666666666</v>
      </c>
      <c r="I131" s="282">
        <v>275.48333333333335</v>
      </c>
      <c r="J131" s="282">
        <v>287.18333333333339</v>
      </c>
      <c r="K131" s="282">
        <v>290.51666666666677</v>
      </c>
      <c r="L131" s="282">
        <v>293.03333333333342</v>
      </c>
      <c r="M131" s="283">
        <v>288</v>
      </c>
      <c r="N131" s="283">
        <v>282.14999999999998</v>
      </c>
      <c r="O131" s="283">
        <v>44628000</v>
      </c>
      <c r="P131" s="284">
        <v>6.3077656026679377E-2</v>
      </c>
    </row>
    <row r="132" spans="1:16" ht="12.75" customHeight="1">
      <c r="A132" s="274">
        <v>122</v>
      </c>
      <c r="B132" s="288" t="s">
        <v>68</v>
      </c>
      <c r="C132" s="280" t="s">
        <v>173</v>
      </c>
      <c r="D132" s="281">
        <v>45225</v>
      </c>
      <c r="E132" s="280">
        <v>139.94999999999999</v>
      </c>
      <c r="F132" s="280">
        <v>139.85</v>
      </c>
      <c r="G132" s="282">
        <v>138.19999999999999</v>
      </c>
      <c r="H132" s="282">
        <v>136.44999999999999</v>
      </c>
      <c r="I132" s="282">
        <v>134.79999999999998</v>
      </c>
      <c r="J132" s="282">
        <v>141.6</v>
      </c>
      <c r="K132" s="282">
        <v>143.25000000000003</v>
      </c>
      <c r="L132" s="282">
        <v>145</v>
      </c>
      <c r="M132" s="283">
        <v>141.5</v>
      </c>
      <c r="N132" s="283">
        <v>138.1</v>
      </c>
      <c r="O132" s="283">
        <v>72324000</v>
      </c>
      <c r="P132" s="284">
        <v>-7.7378992426736914E-3</v>
      </c>
    </row>
    <row r="133" spans="1:16" ht="12.75" customHeight="1">
      <c r="A133" s="274">
        <v>123</v>
      </c>
      <c r="B133" s="288" t="s">
        <v>59</v>
      </c>
      <c r="C133" s="280" t="s">
        <v>174</v>
      </c>
      <c r="D133" s="281">
        <v>45225</v>
      </c>
      <c r="E133" s="280">
        <v>540.45000000000005</v>
      </c>
      <c r="F133" s="280">
        <v>539.38333333333333</v>
      </c>
      <c r="G133" s="282">
        <v>536.16666666666663</v>
      </c>
      <c r="H133" s="282">
        <v>531.88333333333333</v>
      </c>
      <c r="I133" s="282">
        <v>528.66666666666663</v>
      </c>
      <c r="J133" s="282">
        <v>543.66666666666663</v>
      </c>
      <c r="K133" s="282">
        <v>546.88333333333333</v>
      </c>
      <c r="L133" s="282">
        <v>551.16666666666663</v>
      </c>
      <c r="M133" s="283">
        <v>542.6</v>
      </c>
      <c r="N133" s="283">
        <v>535.1</v>
      </c>
      <c r="O133" s="283">
        <v>13326000</v>
      </c>
      <c r="P133" s="284">
        <v>-4.2144906743185077E-3</v>
      </c>
    </row>
    <row r="134" spans="1:16" ht="12.75" customHeight="1">
      <c r="A134" s="274">
        <v>124</v>
      </c>
      <c r="B134" s="288" t="s">
        <v>56</v>
      </c>
      <c r="C134" s="280" t="s">
        <v>175</v>
      </c>
      <c r="D134" s="281">
        <v>45225</v>
      </c>
      <c r="E134" s="280">
        <v>10254.65</v>
      </c>
      <c r="F134" s="280">
        <v>10274.933333333332</v>
      </c>
      <c r="G134" s="282">
        <v>10198.666666666664</v>
      </c>
      <c r="H134" s="282">
        <v>10142.683333333332</v>
      </c>
      <c r="I134" s="282">
        <v>10066.416666666664</v>
      </c>
      <c r="J134" s="282">
        <v>10330.916666666664</v>
      </c>
      <c r="K134" s="282">
        <v>10407.183333333331</v>
      </c>
      <c r="L134" s="282">
        <v>10463.166666666664</v>
      </c>
      <c r="M134" s="283">
        <v>10351.200000000001</v>
      </c>
      <c r="N134" s="283">
        <v>10218.950000000001</v>
      </c>
      <c r="O134" s="283">
        <v>2606700</v>
      </c>
      <c r="P134" s="284">
        <v>1.0753101117554438E-3</v>
      </c>
    </row>
    <row r="135" spans="1:16" ht="12.75" customHeight="1">
      <c r="A135" s="274">
        <v>125</v>
      </c>
      <c r="B135" s="288" t="s">
        <v>59</v>
      </c>
      <c r="C135" s="280" t="s">
        <v>176</v>
      </c>
      <c r="D135" s="281">
        <v>45225</v>
      </c>
      <c r="E135" s="280">
        <v>1015.5</v>
      </c>
      <c r="F135" s="280">
        <v>1018.5499999999998</v>
      </c>
      <c r="G135" s="282">
        <v>1004.1499999999996</v>
      </c>
      <c r="H135" s="282">
        <v>992.79999999999984</v>
      </c>
      <c r="I135" s="282">
        <v>978.39999999999964</v>
      </c>
      <c r="J135" s="282">
        <v>1029.8999999999996</v>
      </c>
      <c r="K135" s="282">
        <v>1044.3</v>
      </c>
      <c r="L135" s="282">
        <v>1055.6499999999996</v>
      </c>
      <c r="M135" s="283">
        <v>1032.95</v>
      </c>
      <c r="N135" s="283">
        <v>1007.2</v>
      </c>
      <c r="O135" s="283">
        <v>10076500</v>
      </c>
      <c r="P135" s="284">
        <v>-1.9347366986851966E-2</v>
      </c>
    </row>
    <row r="136" spans="1:16" ht="12.75" customHeight="1">
      <c r="A136" s="274">
        <v>126</v>
      </c>
      <c r="B136" s="288" t="s">
        <v>45</v>
      </c>
      <c r="C136" s="287" t="s">
        <v>177</v>
      </c>
      <c r="D136" s="281">
        <v>45225</v>
      </c>
      <c r="E136" s="280">
        <v>2069.65</v>
      </c>
      <c r="F136" s="280">
        <v>2088.4166666666665</v>
      </c>
      <c r="G136" s="282">
        <v>2031.2333333333331</v>
      </c>
      <c r="H136" s="282">
        <v>1992.8166666666666</v>
      </c>
      <c r="I136" s="282">
        <v>1935.6333333333332</v>
      </c>
      <c r="J136" s="282">
        <v>2126.833333333333</v>
      </c>
      <c r="K136" s="282">
        <v>2184.0166666666664</v>
      </c>
      <c r="L136" s="282">
        <v>2222.4333333333329</v>
      </c>
      <c r="M136" s="283">
        <v>2145.6</v>
      </c>
      <c r="N136" s="283">
        <v>2050</v>
      </c>
      <c r="O136" s="283">
        <v>3196000</v>
      </c>
      <c r="P136" s="284">
        <v>4.0906722251172485E-2</v>
      </c>
    </row>
    <row r="137" spans="1:16" ht="12.75" customHeight="1">
      <c r="A137" s="274">
        <v>127</v>
      </c>
      <c r="B137" s="288" t="s">
        <v>43</v>
      </c>
      <c r="C137" s="287" t="s">
        <v>178</v>
      </c>
      <c r="D137" s="281">
        <v>45225</v>
      </c>
      <c r="E137" s="280">
        <v>1505.7</v>
      </c>
      <c r="F137" s="280">
        <v>1500.1833333333332</v>
      </c>
      <c r="G137" s="282">
        <v>1476.3666666666663</v>
      </c>
      <c r="H137" s="282">
        <v>1447.0333333333331</v>
      </c>
      <c r="I137" s="282">
        <v>1423.2166666666662</v>
      </c>
      <c r="J137" s="282">
        <v>1529.5166666666664</v>
      </c>
      <c r="K137" s="282">
        <v>1553.3333333333335</v>
      </c>
      <c r="L137" s="282">
        <v>1582.6666666666665</v>
      </c>
      <c r="M137" s="283">
        <v>1524</v>
      </c>
      <c r="N137" s="283">
        <v>1470.85</v>
      </c>
      <c r="O137" s="283">
        <v>1700400</v>
      </c>
      <c r="P137" s="284">
        <v>4.9370525796099726E-2</v>
      </c>
    </row>
    <row r="138" spans="1:16" ht="12.75" customHeight="1">
      <c r="A138" s="274">
        <v>128</v>
      </c>
      <c r="B138" s="288" t="s">
        <v>68</v>
      </c>
      <c r="C138" s="280" t="s">
        <v>179</v>
      </c>
      <c r="D138" s="281">
        <v>45225</v>
      </c>
      <c r="E138" s="280">
        <v>899.8</v>
      </c>
      <c r="F138" s="280">
        <v>905.68333333333339</v>
      </c>
      <c r="G138" s="282">
        <v>891.11666666666679</v>
      </c>
      <c r="H138" s="282">
        <v>882.43333333333339</v>
      </c>
      <c r="I138" s="282">
        <v>867.86666666666679</v>
      </c>
      <c r="J138" s="282">
        <v>914.36666666666679</v>
      </c>
      <c r="K138" s="282">
        <v>928.93333333333339</v>
      </c>
      <c r="L138" s="282">
        <v>937.61666666666679</v>
      </c>
      <c r="M138" s="283">
        <v>920.25</v>
      </c>
      <c r="N138" s="283">
        <v>897</v>
      </c>
      <c r="O138" s="283">
        <v>8964000</v>
      </c>
      <c r="P138" s="284">
        <v>1.161543959971408E-3</v>
      </c>
    </row>
    <row r="139" spans="1:16" ht="12.75" customHeight="1">
      <c r="A139" s="274">
        <v>129</v>
      </c>
      <c r="B139" s="288" t="s">
        <v>84</v>
      </c>
      <c r="C139" s="280" t="s">
        <v>180</v>
      </c>
      <c r="D139" s="281">
        <v>45225</v>
      </c>
      <c r="E139" s="280">
        <v>1114.3</v>
      </c>
      <c r="F139" s="280">
        <v>1111.4833333333333</v>
      </c>
      <c r="G139" s="282">
        <v>1100.9166666666667</v>
      </c>
      <c r="H139" s="282">
        <v>1087.5333333333333</v>
      </c>
      <c r="I139" s="282">
        <v>1076.9666666666667</v>
      </c>
      <c r="J139" s="282">
        <v>1124.8666666666668</v>
      </c>
      <c r="K139" s="282">
        <v>1135.4333333333334</v>
      </c>
      <c r="L139" s="282">
        <v>1148.8166666666668</v>
      </c>
      <c r="M139" s="283">
        <v>1122.05</v>
      </c>
      <c r="N139" s="283">
        <v>1098.0999999999999</v>
      </c>
      <c r="O139" s="283">
        <v>2570400</v>
      </c>
      <c r="P139" s="284">
        <v>-3.6003600360036005E-2</v>
      </c>
    </row>
    <row r="140" spans="1:16" ht="12.75" customHeight="1">
      <c r="A140" s="274">
        <v>130</v>
      </c>
      <c r="B140" s="288" t="s">
        <v>56</v>
      </c>
      <c r="C140" s="285" t="s">
        <v>181</v>
      </c>
      <c r="D140" s="281">
        <v>45225</v>
      </c>
      <c r="E140" s="280">
        <v>90.85</v>
      </c>
      <c r="F140" s="280">
        <v>91.033333333333346</v>
      </c>
      <c r="G140" s="282">
        <v>90.216666666666697</v>
      </c>
      <c r="H140" s="282">
        <v>89.583333333333357</v>
      </c>
      <c r="I140" s="282">
        <v>88.766666666666708</v>
      </c>
      <c r="J140" s="282">
        <v>91.666666666666686</v>
      </c>
      <c r="K140" s="282">
        <v>92.48333333333332</v>
      </c>
      <c r="L140" s="282">
        <v>93.116666666666674</v>
      </c>
      <c r="M140" s="283">
        <v>91.85</v>
      </c>
      <c r="N140" s="283">
        <v>90.4</v>
      </c>
      <c r="O140" s="283">
        <v>82587200</v>
      </c>
      <c r="P140" s="284">
        <v>-2.8289755679382768E-3</v>
      </c>
    </row>
    <row r="141" spans="1:16" ht="12.75" customHeight="1">
      <c r="A141" s="274">
        <v>131</v>
      </c>
      <c r="B141" s="288" t="s">
        <v>87</v>
      </c>
      <c r="C141" s="280" t="s">
        <v>182</v>
      </c>
      <c r="D141" s="281">
        <v>45225</v>
      </c>
      <c r="E141" s="280">
        <v>2461.3000000000002</v>
      </c>
      <c r="F141" s="280">
        <v>2466.0666666666666</v>
      </c>
      <c r="G141" s="282">
        <v>2439.0333333333333</v>
      </c>
      <c r="H141" s="282">
        <v>2416.7666666666669</v>
      </c>
      <c r="I141" s="282">
        <v>2389.7333333333336</v>
      </c>
      <c r="J141" s="282">
        <v>2488.333333333333</v>
      </c>
      <c r="K141" s="282">
        <v>2515.3666666666659</v>
      </c>
      <c r="L141" s="282">
        <v>2537.6333333333328</v>
      </c>
      <c r="M141" s="283">
        <v>2493.1</v>
      </c>
      <c r="N141" s="283">
        <v>2443.8000000000002</v>
      </c>
      <c r="O141" s="283">
        <v>2544575</v>
      </c>
      <c r="P141" s="284">
        <v>2.4922463447053612E-2</v>
      </c>
    </row>
    <row r="142" spans="1:16" ht="12.75" customHeight="1">
      <c r="A142" s="274">
        <v>132</v>
      </c>
      <c r="B142" s="288" t="s">
        <v>56</v>
      </c>
      <c r="C142" s="280" t="s">
        <v>183</v>
      </c>
      <c r="D142" s="281">
        <v>45225</v>
      </c>
      <c r="E142" s="280">
        <v>107601.7</v>
      </c>
      <c r="F142" s="280">
        <v>107476.81666666667</v>
      </c>
      <c r="G142" s="282">
        <v>106828.63333333333</v>
      </c>
      <c r="H142" s="282">
        <v>106055.56666666667</v>
      </c>
      <c r="I142" s="282">
        <v>105407.38333333333</v>
      </c>
      <c r="J142" s="282">
        <v>108249.88333333333</v>
      </c>
      <c r="K142" s="282">
        <v>108898.06666666665</v>
      </c>
      <c r="L142" s="282">
        <v>109671.13333333333</v>
      </c>
      <c r="M142" s="283">
        <v>108125</v>
      </c>
      <c r="N142" s="283">
        <v>106703.75</v>
      </c>
      <c r="O142" s="283">
        <v>42110</v>
      </c>
      <c r="P142" s="284">
        <v>-2.3196474135931337E-2</v>
      </c>
    </row>
    <row r="143" spans="1:16" ht="12.75" customHeight="1">
      <c r="A143" s="274">
        <v>133</v>
      </c>
      <c r="B143" s="288" t="s">
        <v>68</v>
      </c>
      <c r="C143" s="280" t="s">
        <v>184</v>
      </c>
      <c r="D143" s="281">
        <v>45225</v>
      </c>
      <c r="E143" s="280">
        <v>1192.25</v>
      </c>
      <c r="F143" s="280">
        <v>1194.2333333333333</v>
      </c>
      <c r="G143" s="282">
        <v>1184.4666666666667</v>
      </c>
      <c r="H143" s="282">
        <v>1176.6833333333334</v>
      </c>
      <c r="I143" s="282">
        <v>1166.9166666666667</v>
      </c>
      <c r="J143" s="282">
        <v>1202.0166666666667</v>
      </c>
      <c r="K143" s="282">
        <v>1211.7833333333335</v>
      </c>
      <c r="L143" s="282">
        <v>1219.5666666666666</v>
      </c>
      <c r="M143" s="283">
        <v>1204</v>
      </c>
      <c r="N143" s="283">
        <v>1186.45</v>
      </c>
      <c r="O143" s="283">
        <v>7026800</v>
      </c>
      <c r="P143" s="284">
        <v>6.2656641604010022E-4</v>
      </c>
    </row>
    <row r="144" spans="1:16" ht="12.75" customHeight="1">
      <c r="A144" s="274">
        <v>134</v>
      </c>
      <c r="B144" s="288" t="s">
        <v>132</v>
      </c>
      <c r="C144" s="280" t="s">
        <v>185</v>
      </c>
      <c r="D144" s="281">
        <v>45225</v>
      </c>
      <c r="E144" s="280">
        <v>93.8</v>
      </c>
      <c r="F144" s="280">
        <v>93.899999999999991</v>
      </c>
      <c r="G144" s="282">
        <v>92.59999999999998</v>
      </c>
      <c r="H144" s="282">
        <v>91.399999999999991</v>
      </c>
      <c r="I144" s="282">
        <v>90.09999999999998</v>
      </c>
      <c r="J144" s="282">
        <v>95.09999999999998</v>
      </c>
      <c r="K144" s="282">
        <v>96.399999999999991</v>
      </c>
      <c r="L144" s="282">
        <v>97.59999999999998</v>
      </c>
      <c r="M144" s="283">
        <v>95.2</v>
      </c>
      <c r="N144" s="283">
        <v>92.7</v>
      </c>
      <c r="O144" s="283">
        <v>60270000</v>
      </c>
      <c r="P144" s="284">
        <v>0</v>
      </c>
    </row>
    <row r="145" spans="1:16" ht="12.75" customHeight="1">
      <c r="A145" s="274">
        <v>135</v>
      </c>
      <c r="B145" s="288" t="s">
        <v>45</v>
      </c>
      <c r="C145" s="280" t="s">
        <v>186</v>
      </c>
      <c r="D145" s="281">
        <v>45225</v>
      </c>
      <c r="E145" s="280">
        <v>4216.1499999999996</v>
      </c>
      <c r="F145" s="280">
        <v>4213.0666666666666</v>
      </c>
      <c r="G145" s="282">
        <v>4174.4333333333334</v>
      </c>
      <c r="H145" s="282">
        <v>4132.7166666666672</v>
      </c>
      <c r="I145" s="282">
        <v>4094.0833333333339</v>
      </c>
      <c r="J145" s="282">
        <v>4254.7833333333328</v>
      </c>
      <c r="K145" s="282">
        <v>4293.4166666666661</v>
      </c>
      <c r="L145" s="282">
        <v>4335.1333333333323</v>
      </c>
      <c r="M145" s="283">
        <v>4251.7</v>
      </c>
      <c r="N145" s="283">
        <v>4171.3500000000004</v>
      </c>
      <c r="O145" s="283">
        <v>1584150</v>
      </c>
      <c r="P145" s="284">
        <v>5.9053243166015809E-3</v>
      </c>
    </row>
    <row r="146" spans="1:16" ht="12.75" customHeight="1">
      <c r="A146" s="274">
        <v>136</v>
      </c>
      <c r="B146" s="288" t="s">
        <v>39</v>
      </c>
      <c r="C146" s="280" t="s">
        <v>187</v>
      </c>
      <c r="D146" s="281">
        <v>45225</v>
      </c>
      <c r="E146" s="280">
        <v>3724.65</v>
      </c>
      <c r="F146" s="280">
        <v>3715.4666666666667</v>
      </c>
      <c r="G146" s="282">
        <v>3690.9333333333334</v>
      </c>
      <c r="H146" s="282">
        <v>3657.2166666666667</v>
      </c>
      <c r="I146" s="282">
        <v>3632.6833333333334</v>
      </c>
      <c r="J146" s="282">
        <v>3749.1833333333334</v>
      </c>
      <c r="K146" s="282">
        <v>3773.7166666666672</v>
      </c>
      <c r="L146" s="282">
        <v>3807.4333333333334</v>
      </c>
      <c r="M146" s="283">
        <v>3740</v>
      </c>
      <c r="N146" s="283">
        <v>3681.75</v>
      </c>
      <c r="O146" s="283">
        <v>1271400</v>
      </c>
      <c r="P146" s="284">
        <v>-2.5971041139967822E-2</v>
      </c>
    </row>
    <row r="147" spans="1:16" ht="12.75" customHeight="1">
      <c r="A147" s="274">
        <v>137</v>
      </c>
      <c r="B147" s="288" t="s">
        <v>59</v>
      </c>
      <c r="C147" s="280" t="s">
        <v>188</v>
      </c>
      <c r="D147" s="281">
        <v>45225</v>
      </c>
      <c r="E147" s="280">
        <v>22979.3</v>
      </c>
      <c r="F147" s="280">
        <v>22964.166666666668</v>
      </c>
      <c r="G147" s="282">
        <v>22853.883333333335</v>
      </c>
      <c r="H147" s="282">
        <v>22728.466666666667</v>
      </c>
      <c r="I147" s="282">
        <v>22618.183333333334</v>
      </c>
      <c r="J147" s="282">
        <v>23089.583333333336</v>
      </c>
      <c r="K147" s="282">
        <v>23199.866666666669</v>
      </c>
      <c r="L147" s="282">
        <v>23325.283333333336</v>
      </c>
      <c r="M147" s="283">
        <v>23074.45</v>
      </c>
      <c r="N147" s="283">
        <v>22838.75</v>
      </c>
      <c r="O147" s="283">
        <v>326880</v>
      </c>
      <c r="P147" s="284">
        <v>0</v>
      </c>
    </row>
    <row r="148" spans="1:16" ht="12.75" customHeight="1">
      <c r="A148" s="274">
        <v>138</v>
      </c>
      <c r="B148" s="288" t="s">
        <v>132</v>
      </c>
      <c r="C148" s="280" t="s">
        <v>189</v>
      </c>
      <c r="D148" s="281">
        <v>45225</v>
      </c>
      <c r="E148" s="280">
        <v>143.30000000000001</v>
      </c>
      <c r="F148" s="280">
        <v>143.03333333333333</v>
      </c>
      <c r="G148" s="282">
        <v>141.56666666666666</v>
      </c>
      <c r="H148" s="282">
        <v>139.83333333333334</v>
      </c>
      <c r="I148" s="282">
        <v>138.36666666666667</v>
      </c>
      <c r="J148" s="282">
        <v>144.76666666666665</v>
      </c>
      <c r="K148" s="282">
        <v>146.23333333333329</v>
      </c>
      <c r="L148" s="282">
        <v>147.96666666666664</v>
      </c>
      <c r="M148" s="283">
        <v>144.5</v>
      </c>
      <c r="N148" s="283">
        <v>141.30000000000001</v>
      </c>
      <c r="O148" s="283">
        <v>110821500</v>
      </c>
      <c r="P148" s="284">
        <v>1.8713640616736505E-3</v>
      </c>
    </row>
    <row r="149" spans="1:16" ht="12.75" customHeight="1">
      <c r="A149" s="274">
        <v>139</v>
      </c>
      <c r="B149" s="288" t="s">
        <v>190</v>
      </c>
      <c r="C149" s="280" t="s">
        <v>191</v>
      </c>
      <c r="D149" s="281">
        <v>45225</v>
      </c>
      <c r="E149" s="280">
        <v>235</v>
      </c>
      <c r="F149" s="280">
        <v>234.31666666666669</v>
      </c>
      <c r="G149" s="282">
        <v>232.08333333333337</v>
      </c>
      <c r="H149" s="282">
        <v>229.16666666666669</v>
      </c>
      <c r="I149" s="282">
        <v>226.93333333333337</v>
      </c>
      <c r="J149" s="282">
        <v>237.23333333333338</v>
      </c>
      <c r="K149" s="282">
        <v>239.46666666666667</v>
      </c>
      <c r="L149" s="282">
        <v>242.38333333333338</v>
      </c>
      <c r="M149" s="283">
        <v>236.55</v>
      </c>
      <c r="N149" s="283">
        <v>231.4</v>
      </c>
      <c r="O149" s="283">
        <v>87234000</v>
      </c>
      <c r="P149" s="284">
        <v>-1.8530394572518313E-2</v>
      </c>
    </row>
    <row r="150" spans="1:16" ht="12.75" customHeight="1">
      <c r="A150" s="274">
        <v>140</v>
      </c>
      <c r="B150" s="288" t="s">
        <v>108</v>
      </c>
      <c r="C150" s="285" t="s">
        <v>192</v>
      </c>
      <c r="D150" s="281">
        <v>45225</v>
      </c>
      <c r="E150" s="280">
        <v>1120.1500000000001</v>
      </c>
      <c r="F150" s="280">
        <v>1117.05</v>
      </c>
      <c r="G150" s="282">
        <v>1106.0999999999999</v>
      </c>
      <c r="H150" s="282">
        <v>1092.05</v>
      </c>
      <c r="I150" s="282">
        <v>1081.0999999999999</v>
      </c>
      <c r="J150" s="282">
        <v>1131.0999999999999</v>
      </c>
      <c r="K150" s="282">
        <v>1142.0500000000002</v>
      </c>
      <c r="L150" s="282">
        <v>1156.0999999999999</v>
      </c>
      <c r="M150" s="283">
        <v>1128</v>
      </c>
      <c r="N150" s="283">
        <v>1103</v>
      </c>
      <c r="O150" s="283">
        <v>7811300</v>
      </c>
      <c r="P150" s="284">
        <v>-1.1778250088558271E-2</v>
      </c>
    </row>
    <row r="151" spans="1:16" ht="12.75" customHeight="1">
      <c r="A151" s="274">
        <v>141</v>
      </c>
      <c r="B151" s="288" t="s">
        <v>87</v>
      </c>
      <c r="C151" s="287" t="s">
        <v>193</v>
      </c>
      <c r="D151" s="281">
        <v>45225</v>
      </c>
      <c r="E151" s="280">
        <v>4104.2</v>
      </c>
      <c r="F151" s="280">
        <v>4123.8833333333332</v>
      </c>
      <c r="G151" s="282">
        <v>4060.3166666666666</v>
      </c>
      <c r="H151" s="282">
        <v>4016.4333333333334</v>
      </c>
      <c r="I151" s="282">
        <v>3952.8666666666668</v>
      </c>
      <c r="J151" s="282">
        <v>4167.7666666666664</v>
      </c>
      <c r="K151" s="282">
        <v>4231.3333333333321</v>
      </c>
      <c r="L151" s="282">
        <v>4275.2166666666662</v>
      </c>
      <c r="M151" s="283">
        <v>4187.45</v>
      </c>
      <c r="N151" s="283">
        <v>4080</v>
      </c>
      <c r="O151" s="283">
        <v>355800</v>
      </c>
      <c r="P151" s="284">
        <v>-2.0913593835993397E-2</v>
      </c>
    </row>
    <row r="152" spans="1:16" ht="12.75" customHeight="1">
      <c r="A152" s="274">
        <v>142</v>
      </c>
      <c r="B152" s="288" t="s">
        <v>84</v>
      </c>
      <c r="C152" s="280" t="s">
        <v>194</v>
      </c>
      <c r="D152" s="281">
        <v>45225</v>
      </c>
      <c r="E152" s="280">
        <v>182.4</v>
      </c>
      <c r="F152" s="280">
        <v>183.18333333333337</v>
      </c>
      <c r="G152" s="282">
        <v>181.31666666666672</v>
      </c>
      <c r="H152" s="282">
        <v>180.23333333333335</v>
      </c>
      <c r="I152" s="282">
        <v>178.3666666666667</v>
      </c>
      <c r="J152" s="282">
        <v>184.26666666666674</v>
      </c>
      <c r="K152" s="282">
        <v>186.13333333333335</v>
      </c>
      <c r="L152" s="282">
        <v>187.21666666666675</v>
      </c>
      <c r="M152" s="283">
        <v>185.05</v>
      </c>
      <c r="N152" s="283">
        <v>182.1</v>
      </c>
      <c r="O152" s="283">
        <v>43762950</v>
      </c>
      <c r="P152" s="284">
        <v>-2.1351700387430048E-2</v>
      </c>
    </row>
    <row r="153" spans="1:16" ht="12.75" customHeight="1">
      <c r="A153" s="274">
        <v>143</v>
      </c>
      <c r="B153" s="288" t="s">
        <v>47</v>
      </c>
      <c r="C153" s="280" t="s">
        <v>195</v>
      </c>
      <c r="D153" s="281">
        <v>45225</v>
      </c>
      <c r="E153" s="280">
        <v>39508.65</v>
      </c>
      <c r="F153" s="280">
        <v>39445.683333333334</v>
      </c>
      <c r="G153" s="282">
        <v>39119.716666666667</v>
      </c>
      <c r="H153" s="282">
        <v>38730.783333333333</v>
      </c>
      <c r="I153" s="282">
        <v>38404.816666666666</v>
      </c>
      <c r="J153" s="282">
        <v>39834.616666666669</v>
      </c>
      <c r="K153" s="282">
        <v>40160.583333333343</v>
      </c>
      <c r="L153" s="282">
        <v>40549.51666666667</v>
      </c>
      <c r="M153" s="283">
        <v>39771.65</v>
      </c>
      <c r="N153" s="283">
        <v>39056.75</v>
      </c>
      <c r="O153" s="283">
        <v>170325</v>
      </c>
      <c r="P153" s="284">
        <v>-2.6491769547325104E-2</v>
      </c>
    </row>
    <row r="154" spans="1:16" ht="12.75" customHeight="1">
      <c r="A154" s="274">
        <v>144</v>
      </c>
      <c r="B154" s="288" t="s">
        <v>43</v>
      </c>
      <c r="C154" s="280" t="s">
        <v>196</v>
      </c>
      <c r="D154" s="281">
        <v>45225</v>
      </c>
      <c r="E154" s="280">
        <v>1047.25</v>
      </c>
      <c r="F154" s="280">
        <v>1050.1333333333334</v>
      </c>
      <c r="G154" s="282">
        <v>1036.8666666666668</v>
      </c>
      <c r="H154" s="282">
        <v>1026.4833333333333</v>
      </c>
      <c r="I154" s="282">
        <v>1013.2166666666667</v>
      </c>
      <c r="J154" s="282">
        <v>1060.5166666666669</v>
      </c>
      <c r="K154" s="282">
        <v>1073.7833333333338</v>
      </c>
      <c r="L154" s="282">
        <v>1084.166666666667</v>
      </c>
      <c r="M154" s="283">
        <v>1063.4000000000001</v>
      </c>
      <c r="N154" s="283">
        <v>1039.75</v>
      </c>
      <c r="O154" s="283">
        <v>9747000</v>
      </c>
      <c r="P154" s="284">
        <v>-4.1379310344827587E-3</v>
      </c>
    </row>
    <row r="155" spans="1:16" ht="12.75" customHeight="1">
      <c r="A155" s="274">
        <v>145</v>
      </c>
      <c r="B155" s="288" t="s">
        <v>87</v>
      </c>
      <c r="C155" s="285" t="s">
        <v>197</v>
      </c>
      <c r="D155" s="281">
        <v>45225</v>
      </c>
      <c r="E155" s="280">
        <v>5620.15</v>
      </c>
      <c r="F155" s="280">
        <v>5681.7166666666672</v>
      </c>
      <c r="G155" s="282">
        <v>5544.4333333333343</v>
      </c>
      <c r="H155" s="282">
        <v>5468.7166666666672</v>
      </c>
      <c r="I155" s="282">
        <v>5331.4333333333343</v>
      </c>
      <c r="J155" s="282">
        <v>5757.4333333333343</v>
      </c>
      <c r="K155" s="282">
        <v>5894.7166666666672</v>
      </c>
      <c r="L155" s="282">
        <v>5970.4333333333343</v>
      </c>
      <c r="M155" s="283">
        <v>5819</v>
      </c>
      <c r="N155" s="283">
        <v>5606</v>
      </c>
      <c r="O155" s="283">
        <v>1265425</v>
      </c>
      <c r="P155" s="284">
        <v>9.4610959733575542E-2</v>
      </c>
    </row>
    <row r="156" spans="1:16" ht="12.75" customHeight="1">
      <c r="A156" s="274">
        <v>146</v>
      </c>
      <c r="B156" s="288" t="s">
        <v>84</v>
      </c>
      <c r="C156" s="280" t="s">
        <v>198</v>
      </c>
      <c r="D156" s="281">
        <v>45225</v>
      </c>
      <c r="E156" s="280">
        <v>224.2</v>
      </c>
      <c r="F156" s="280">
        <v>226.33333333333334</v>
      </c>
      <c r="G156" s="282">
        <v>221.2166666666667</v>
      </c>
      <c r="H156" s="282">
        <v>218.23333333333335</v>
      </c>
      <c r="I156" s="282">
        <v>213.1166666666667</v>
      </c>
      <c r="J156" s="282">
        <v>229.31666666666669</v>
      </c>
      <c r="K156" s="282">
        <v>234.43333333333331</v>
      </c>
      <c r="L156" s="282">
        <v>237.41666666666669</v>
      </c>
      <c r="M156" s="283">
        <v>231.45</v>
      </c>
      <c r="N156" s="283">
        <v>223.35</v>
      </c>
      <c r="O156" s="283">
        <v>22473000</v>
      </c>
      <c r="P156" s="284">
        <v>3.8541522251490365E-2</v>
      </c>
    </row>
    <row r="157" spans="1:16" ht="12.75" customHeight="1">
      <c r="A157" s="274">
        <v>147</v>
      </c>
      <c r="B157" s="288" t="s">
        <v>68</v>
      </c>
      <c r="C157" s="280" t="s">
        <v>199</v>
      </c>
      <c r="D157" s="281">
        <v>45225</v>
      </c>
      <c r="E157" s="280">
        <v>241.3</v>
      </c>
      <c r="F157" s="280">
        <v>242.5</v>
      </c>
      <c r="G157" s="282">
        <v>238.95</v>
      </c>
      <c r="H157" s="282">
        <v>236.6</v>
      </c>
      <c r="I157" s="282">
        <v>233.04999999999998</v>
      </c>
      <c r="J157" s="282">
        <v>244.85</v>
      </c>
      <c r="K157" s="282">
        <v>248.4</v>
      </c>
      <c r="L157" s="282">
        <v>250.75</v>
      </c>
      <c r="M157" s="283">
        <v>246.05</v>
      </c>
      <c r="N157" s="283">
        <v>240.15</v>
      </c>
      <c r="O157" s="283">
        <v>68083750</v>
      </c>
      <c r="P157" s="284">
        <v>-2.3454868830591374E-2</v>
      </c>
    </row>
    <row r="158" spans="1:16" ht="12.75" customHeight="1">
      <c r="A158" s="274">
        <v>148</v>
      </c>
      <c r="B158" s="288" t="s">
        <v>59</v>
      </c>
      <c r="C158" s="280" t="s">
        <v>200</v>
      </c>
      <c r="D158" s="281">
        <v>45225</v>
      </c>
      <c r="E158" s="280">
        <v>2429.35</v>
      </c>
      <c r="F158" s="280">
        <v>2431.0333333333333</v>
      </c>
      <c r="G158" s="282">
        <v>2417.1666666666665</v>
      </c>
      <c r="H158" s="282">
        <v>2404.9833333333331</v>
      </c>
      <c r="I158" s="282">
        <v>2391.1166666666663</v>
      </c>
      <c r="J158" s="282">
        <v>2443.2166666666667</v>
      </c>
      <c r="K158" s="282">
        <v>2457.0833333333335</v>
      </c>
      <c r="L158" s="282">
        <v>2469.2666666666669</v>
      </c>
      <c r="M158" s="283">
        <v>2444.9</v>
      </c>
      <c r="N158" s="283">
        <v>2418.85</v>
      </c>
      <c r="O158" s="283">
        <v>2258250</v>
      </c>
      <c r="P158" s="284">
        <v>7.5850529838259895E-3</v>
      </c>
    </row>
    <row r="159" spans="1:16" ht="12.75" customHeight="1">
      <c r="A159" s="274">
        <v>149</v>
      </c>
      <c r="B159" s="288" t="s">
        <v>39</v>
      </c>
      <c r="C159" s="280" t="s">
        <v>201</v>
      </c>
      <c r="D159" s="281">
        <v>45225</v>
      </c>
      <c r="E159" s="280">
        <v>3435.1</v>
      </c>
      <c r="F159" s="280">
        <v>3418.8833333333332</v>
      </c>
      <c r="G159" s="282">
        <v>3388.4166666666665</v>
      </c>
      <c r="H159" s="282">
        <v>3341.7333333333331</v>
      </c>
      <c r="I159" s="282">
        <v>3311.2666666666664</v>
      </c>
      <c r="J159" s="282">
        <v>3465.5666666666666</v>
      </c>
      <c r="K159" s="282">
        <v>3496.0333333333338</v>
      </c>
      <c r="L159" s="282">
        <v>3542.7166666666667</v>
      </c>
      <c r="M159" s="283">
        <v>3449.35</v>
      </c>
      <c r="N159" s="283">
        <v>3372.2</v>
      </c>
      <c r="O159" s="283">
        <v>2747750</v>
      </c>
      <c r="P159" s="284">
        <v>3.1030391530528431E-3</v>
      </c>
    </row>
    <row r="160" spans="1:16" ht="12.75" customHeight="1">
      <c r="A160" s="274">
        <v>150</v>
      </c>
      <c r="B160" s="288" t="s">
        <v>63</v>
      </c>
      <c r="C160" s="280" t="s">
        <v>202</v>
      </c>
      <c r="D160" s="281">
        <v>45225</v>
      </c>
      <c r="E160" s="280">
        <v>73.45</v>
      </c>
      <c r="F160" s="280">
        <v>73.916666666666671</v>
      </c>
      <c r="G160" s="282">
        <v>72.533333333333346</v>
      </c>
      <c r="H160" s="282">
        <v>71.616666666666674</v>
      </c>
      <c r="I160" s="282">
        <v>70.233333333333348</v>
      </c>
      <c r="J160" s="282">
        <v>74.833333333333343</v>
      </c>
      <c r="K160" s="282">
        <v>76.216666666666669</v>
      </c>
      <c r="L160" s="282">
        <v>77.13333333333334</v>
      </c>
      <c r="M160" s="283">
        <v>75.3</v>
      </c>
      <c r="N160" s="283">
        <v>73</v>
      </c>
      <c r="O160" s="283">
        <v>276688000</v>
      </c>
      <c r="P160" s="284">
        <v>-5.5801255801255799E-2</v>
      </c>
    </row>
    <row r="161" spans="1:16" ht="12.75" customHeight="1">
      <c r="A161" s="274">
        <v>151</v>
      </c>
      <c r="B161" s="288" t="s">
        <v>45</v>
      </c>
      <c r="C161" s="287" t="s">
        <v>203</v>
      </c>
      <c r="D161" s="281">
        <v>45225</v>
      </c>
      <c r="E161" s="280">
        <v>5198.05</v>
      </c>
      <c r="F161" s="280">
        <v>5204.25</v>
      </c>
      <c r="G161" s="282">
        <v>5152.95</v>
      </c>
      <c r="H161" s="282">
        <v>5107.8499999999995</v>
      </c>
      <c r="I161" s="282">
        <v>5056.5499999999993</v>
      </c>
      <c r="J161" s="282">
        <v>5249.35</v>
      </c>
      <c r="K161" s="282">
        <v>5300.65</v>
      </c>
      <c r="L161" s="282">
        <v>5345.7500000000009</v>
      </c>
      <c r="M161" s="283">
        <v>5255.55</v>
      </c>
      <c r="N161" s="283">
        <v>5159.1499999999996</v>
      </c>
      <c r="O161" s="283">
        <v>2606400</v>
      </c>
      <c r="P161" s="284">
        <v>1.1644154634373545E-2</v>
      </c>
    </row>
    <row r="162" spans="1:16" ht="12.75" customHeight="1">
      <c r="A162" s="274">
        <v>152</v>
      </c>
      <c r="B162" s="288" t="s">
        <v>190</v>
      </c>
      <c r="C162" s="280" t="s">
        <v>204</v>
      </c>
      <c r="D162" s="281">
        <v>45225</v>
      </c>
      <c r="E162" s="280">
        <v>197</v>
      </c>
      <c r="F162" s="280">
        <v>196.45000000000002</v>
      </c>
      <c r="G162" s="282">
        <v>195.15000000000003</v>
      </c>
      <c r="H162" s="282">
        <v>193.3</v>
      </c>
      <c r="I162" s="282">
        <v>192.00000000000003</v>
      </c>
      <c r="J162" s="282">
        <v>198.30000000000004</v>
      </c>
      <c r="K162" s="282">
        <v>199.60000000000005</v>
      </c>
      <c r="L162" s="282">
        <v>201.45000000000005</v>
      </c>
      <c r="M162" s="283">
        <v>197.75</v>
      </c>
      <c r="N162" s="283">
        <v>194.6</v>
      </c>
      <c r="O162" s="283">
        <v>70077600</v>
      </c>
      <c r="P162" s="284">
        <v>-1.6123325751832195E-2</v>
      </c>
    </row>
    <row r="163" spans="1:16" ht="12.75" customHeight="1">
      <c r="A163" s="274">
        <v>153</v>
      </c>
      <c r="B163" s="288" t="s">
        <v>205</v>
      </c>
      <c r="C163" s="280" t="s">
        <v>206</v>
      </c>
      <c r="D163" s="281">
        <v>45225</v>
      </c>
      <c r="E163" s="280">
        <v>1676.5</v>
      </c>
      <c r="F163" s="280">
        <v>1679.3166666666666</v>
      </c>
      <c r="G163" s="282">
        <v>1662.2333333333331</v>
      </c>
      <c r="H163" s="282">
        <v>1647.9666666666665</v>
      </c>
      <c r="I163" s="282">
        <v>1630.883333333333</v>
      </c>
      <c r="J163" s="282">
        <v>1693.5833333333333</v>
      </c>
      <c r="K163" s="282">
        <v>1710.6666666666667</v>
      </c>
      <c r="L163" s="282">
        <v>1724.9333333333334</v>
      </c>
      <c r="M163" s="283">
        <v>1696.4</v>
      </c>
      <c r="N163" s="283">
        <v>1665.05</v>
      </c>
      <c r="O163" s="283">
        <v>5497349</v>
      </c>
      <c r="P163" s="284">
        <v>-8.2966226138032305E-3</v>
      </c>
    </row>
    <row r="164" spans="1:16" ht="12.75" customHeight="1">
      <c r="A164" s="274">
        <v>154</v>
      </c>
      <c r="B164" s="288" t="s">
        <v>49</v>
      </c>
      <c r="C164" s="280" t="s">
        <v>208</v>
      </c>
      <c r="D164" s="281">
        <v>45225</v>
      </c>
      <c r="E164" s="280">
        <v>947.25</v>
      </c>
      <c r="F164" s="280">
        <v>942.56666666666661</v>
      </c>
      <c r="G164" s="282">
        <v>933.03333333333319</v>
      </c>
      <c r="H164" s="282">
        <v>918.81666666666661</v>
      </c>
      <c r="I164" s="282">
        <v>909.28333333333319</v>
      </c>
      <c r="J164" s="282">
        <v>956.78333333333319</v>
      </c>
      <c r="K164" s="282">
        <v>966.31666666666649</v>
      </c>
      <c r="L164" s="282">
        <v>980.53333333333319</v>
      </c>
      <c r="M164" s="283">
        <v>952.1</v>
      </c>
      <c r="N164" s="283">
        <v>928.35</v>
      </c>
      <c r="O164" s="283">
        <v>3587850</v>
      </c>
      <c r="P164" s="284">
        <v>-1.2400561534861956E-2</v>
      </c>
    </row>
    <row r="165" spans="1:16" ht="12.75" customHeight="1">
      <c r="A165" s="274">
        <v>155</v>
      </c>
      <c r="B165" s="288" t="s">
        <v>63</v>
      </c>
      <c r="C165" s="280" t="s">
        <v>209</v>
      </c>
      <c r="D165" s="281">
        <v>45225</v>
      </c>
      <c r="E165" s="280">
        <v>245</v>
      </c>
      <c r="F165" s="280">
        <v>245.25</v>
      </c>
      <c r="G165" s="282">
        <v>238.75</v>
      </c>
      <c r="H165" s="282">
        <v>232.5</v>
      </c>
      <c r="I165" s="282">
        <v>226</v>
      </c>
      <c r="J165" s="282">
        <v>251.5</v>
      </c>
      <c r="K165" s="282">
        <v>258</v>
      </c>
      <c r="L165" s="282">
        <v>264.25</v>
      </c>
      <c r="M165" s="283">
        <v>251.75</v>
      </c>
      <c r="N165" s="283">
        <v>239</v>
      </c>
      <c r="O165" s="283">
        <v>59900000</v>
      </c>
      <c r="P165" s="284">
        <v>1.037361895926457E-2</v>
      </c>
    </row>
    <row r="166" spans="1:16" ht="12.75" customHeight="1">
      <c r="A166" s="274">
        <v>156</v>
      </c>
      <c r="B166" s="288" t="s">
        <v>190</v>
      </c>
      <c r="C166" s="280" t="s">
        <v>210</v>
      </c>
      <c r="D166" s="281">
        <v>45225</v>
      </c>
      <c r="E166" s="280">
        <v>281.64999999999998</v>
      </c>
      <c r="F166" s="280">
        <v>282.5333333333333</v>
      </c>
      <c r="G166" s="282">
        <v>278.66666666666663</v>
      </c>
      <c r="H166" s="282">
        <v>275.68333333333334</v>
      </c>
      <c r="I166" s="282">
        <v>271.81666666666666</v>
      </c>
      <c r="J166" s="282">
        <v>285.51666666666659</v>
      </c>
      <c r="K166" s="282">
        <v>289.38333333333327</v>
      </c>
      <c r="L166" s="282">
        <v>292.36666666666656</v>
      </c>
      <c r="M166" s="283">
        <v>286.39999999999998</v>
      </c>
      <c r="N166" s="283">
        <v>279.55</v>
      </c>
      <c r="O166" s="283">
        <v>60080000</v>
      </c>
      <c r="P166" s="284">
        <v>-2.820910973084886E-2</v>
      </c>
    </row>
    <row r="167" spans="1:16" ht="12.75" customHeight="1">
      <c r="A167" s="274">
        <v>157</v>
      </c>
      <c r="B167" s="288" t="s">
        <v>84</v>
      </c>
      <c r="C167" s="280" t="s">
        <v>211</v>
      </c>
      <c r="D167" s="281">
        <v>45225</v>
      </c>
      <c r="E167" s="280">
        <v>2307.85</v>
      </c>
      <c r="F167" s="280">
        <v>2311.6833333333329</v>
      </c>
      <c r="G167" s="282">
        <v>2300.1666666666661</v>
      </c>
      <c r="H167" s="282">
        <v>2292.4833333333331</v>
      </c>
      <c r="I167" s="282">
        <v>2280.9666666666662</v>
      </c>
      <c r="J167" s="282">
        <v>2319.3666666666659</v>
      </c>
      <c r="K167" s="282">
        <v>2330.8833333333332</v>
      </c>
      <c r="L167" s="282">
        <v>2338.5666666666657</v>
      </c>
      <c r="M167" s="283">
        <v>2323.1999999999998</v>
      </c>
      <c r="N167" s="283">
        <v>2304</v>
      </c>
      <c r="O167" s="283">
        <v>55914000</v>
      </c>
      <c r="P167" s="284">
        <v>1.0541154782828716E-2</v>
      </c>
    </row>
    <row r="168" spans="1:16" ht="12.75" customHeight="1">
      <c r="A168" s="274">
        <v>158</v>
      </c>
      <c r="B168" s="288" t="s">
        <v>132</v>
      </c>
      <c r="C168" s="280" t="s">
        <v>212</v>
      </c>
      <c r="D168" s="281">
        <v>45225</v>
      </c>
      <c r="E168" s="280">
        <v>86.5</v>
      </c>
      <c r="F168" s="280">
        <v>87</v>
      </c>
      <c r="G168" s="282">
        <v>85.6</v>
      </c>
      <c r="H168" s="282">
        <v>84.699999999999989</v>
      </c>
      <c r="I168" s="282">
        <v>83.299999999999983</v>
      </c>
      <c r="J168" s="282">
        <v>87.9</v>
      </c>
      <c r="K168" s="282">
        <v>89.300000000000011</v>
      </c>
      <c r="L168" s="282">
        <v>90.200000000000017</v>
      </c>
      <c r="M168" s="283">
        <v>88.4</v>
      </c>
      <c r="N168" s="283">
        <v>86.1</v>
      </c>
      <c r="O168" s="283">
        <v>139200000</v>
      </c>
      <c r="P168" s="284">
        <v>3.4494653328734045E-4</v>
      </c>
    </row>
    <row r="169" spans="1:16" ht="12.75" customHeight="1">
      <c r="A169" s="274">
        <v>159</v>
      </c>
      <c r="B169" s="288" t="s">
        <v>63</v>
      </c>
      <c r="C169" s="285" t="s">
        <v>213</v>
      </c>
      <c r="D169" s="281">
        <v>45225</v>
      </c>
      <c r="E169" s="280">
        <v>784.3</v>
      </c>
      <c r="F169" s="280">
        <v>787.9666666666667</v>
      </c>
      <c r="G169" s="282">
        <v>778.73333333333335</v>
      </c>
      <c r="H169" s="282">
        <v>773.16666666666663</v>
      </c>
      <c r="I169" s="282">
        <v>763.93333333333328</v>
      </c>
      <c r="J169" s="282">
        <v>793.53333333333342</v>
      </c>
      <c r="K169" s="282">
        <v>802.76666666666677</v>
      </c>
      <c r="L169" s="282">
        <v>808.33333333333348</v>
      </c>
      <c r="M169" s="283">
        <v>797.2</v>
      </c>
      <c r="N169" s="283">
        <v>782.4</v>
      </c>
      <c r="O169" s="283">
        <v>9912000</v>
      </c>
      <c r="P169" s="284">
        <v>2.4305555555555556E-2</v>
      </c>
    </row>
    <row r="170" spans="1:16" ht="12.75" customHeight="1">
      <c r="A170" s="274">
        <v>160</v>
      </c>
      <c r="B170" s="288" t="s">
        <v>68</v>
      </c>
      <c r="C170" s="280" t="s">
        <v>214</v>
      </c>
      <c r="D170" s="281">
        <v>45225</v>
      </c>
      <c r="E170" s="280">
        <v>1278.55</v>
      </c>
      <c r="F170" s="280">
        <v>1282.3</v>
      </c>
      <c r="G170" s="282">
        <v>1272.25</v>
      </c>
      <c r="H170" s="282">
        <v>1265.95</v>
      </c>
      <c r="I170" s="282">
        <v>1255.9000000000001</v>
      </c>
      <c r="J170" s="282">
        <v>1288.5999999999999</v>
      </c>
      <c r="K170" s="282">
        <v>1298.6499999999996</v>
      </c>
      <c r="L170" s="282">
        <v>1304.9499999999998</v>
      </c>
      <c r="M170" s="283">
        <v>1292.3499999999999</v>
      </c>
      <c r="N170" s="283">
        <v>1276</v>
      </c>
      <c r="O170" s="283">
        <v>7166250</v>
      </c>
      <c r="P170" s="284">
        <v>-8.5558426643697963E-2</v>
      </c>
    </row>
    <row r="171" spans="1:16" ht="12.75" customHeight="1">
      <c r="A171" s="274">
        <v>161</v>
      </c>
      <c r="B171" s="288" t="s">
        <v>63</v>
      </c>
      <c r="C171" s="280" t="s">
        <v>215</v>
      </c>
      <c r="D171" s="281">
        <v>45225</v>
      </c>
      <c r="E171" s="280">
        <v>585.65</v>
      </c>
      <c r="F171" s="280">
        <v>586.5</v>
      </c>
      <c r="G171" s="282">
        <v>581.75</v>
      </c>
      <c r="H171" s="282">
        <v>577.85</v>
      </c>
      <c r="I171" s="282">
        <v>573.1</v>
      </c>
      <c r="J171" s="282">
        <v>590.4</v>
      </c>
      <c r="K171" s="282">
        <v>595.15</v>
      </c>
      <c r="L171" s="282">
        <v>599.04999999999995</v>
      </c>
      <c r="M171" s="283">
        <v>591.25</v>
      </c>
      <c r="N171" s="283">
        <v>582.6</v>
      </c>
      <c r="O171" s="283">
        <v>89355000</v>
      </c>
      <c r="P171" s="284">
        <v>3.1321568099151285E-3</v>
      </c>
    </row>
    <row r="172" spans="1:16" ht="12.75" customHeight="1">
      <c r="A172" s="274">
        <v>162</v>
      </c>
      <c r="B172" s="288" t="s">
        <v>49</v>
      </c>
      <c r="C172" s="280" t="s">
        <v>216</v>
      </c>
      <c r="D172" s="281">
        <v>45225</v>
      </c>
      <c r="E172" s="280">
        <v>25787.8</v>
      </c>
      <c r="F172" s="280">
        <v>25730.399999999998</v>
      </c>
      <c r="G172" s="282">
        <v>25606.599999999995</v>
      </c>
      <c r="H172" s="282">
        <v>25425.399999999998</v>
      </c>
      <c r="I172" s="282">
        <v>25301.599999999995</v>
      </c>
      <c r="J172" s="282">
        <v>25911.599999999995</v>
      </c>
      <c r="K172" s="282">
        <v>26035.399999999998</v>
      </c>
      <c r="L172" s="282">
        <v>26216.599999999995</v>
      </c>
      <c r="M172" s="283">
        <v>25854.2</v>
      </c>
      <c r="N172" s="283">
        <v>25549.200000000001</v>
      </c>
      <c r="O172" s="283">
        <v>199700</v>
      </c>
      <c r="P172" s="284">
        <v>-9.91571641051066E-3</v>
      </c>
    </row>
    <row r="173" spans="1:16" ht="12.75" customHeight="1">
      <c r="A173" s="274">
        <v>163</v>
      </c>
      <c r="B173" s="288" t="s">
        <v>41</v>
      </c>
      <c r="C173" s="280" t="s">
        <v>217</v>
      </c>
      <c r="D173" s="281">
        <v>45225</v>
      </c>
      <c r="E173" s="280">
        <v>3546.65</v>
      </c>
      <c r="F173" s="280">
        <v>3530.65</v>
      </c>
      <c r="G173" s="282">
        <v>3497.75</v>
      </c>
      <c r="H173" s="282">
        <v>3448.85</v>
      </c>
      <c r="I173" s="282">
        <v>3415.95</v>
      </c>
      <c r="J173" s="282">
        <v>3579.55</v>
      </c>
      <c r="K173" s="282">
        <v>3612.4500000000007</v>
      </c>
      <c r="L173" s="282">
        <v>3661.3500000000004</v>
      </c>
      <c r="M173" s="283">
        <v>3563.55</v>
      </c>
      <c r="N173" s="283">
        <v>3481.75</v>
      </c>
      <c r="O173" s="283">
        <v>2326500</v>
      </c>
      <c r="P173" s="284">
        <v>-1.0873377762188706E-2</v>
      </c>
    </row>
    <row r="174" spans="1:16" ht="12.75" customHeight="1">
      <c r="A174" s="274">
        <v>164</v>
      </c>
      <c r="B174" s="288" t="s">
        <v>47</v>
      </c>
      <c r="C174" s="280" t="s">
        <v>218</v>
      </c>
      <c r="D174" s="281">
        <v>45225</v>
      </c>
      <c r="E174" s="280">
        <v>2208.4</v>
      </c>
      <c r="F174" s="280">
        <v>2216.2166666666667</v>
      </c>
      <c r="G174" s="282">
        <v>2193.1833333333334</v>
      </c>
      <c r="H174" s="282">
        <v>2177.9666666666667</v>
      </c>
      <c r="I174" s="282">
        <v>2154.9333333333334</v>
      </c>
      <c r="J174" s="282">
        <v>2231.4333333333334</v>
      </c>
      <c r="K174" s="282">
        <v>2254.4666666666672</v>
      </c>
      <c r="L174" s="282">
        <v>2269.6833333333334</v>
      </c>
      <c r="M174" s="283">
        <v>2239.25</v>
      </c>
      <c r="N174" s="283">
        <v>2201</v>
      </c>
      <c r="O174" s="283">
        <v>3969750</v>
      </c>
      <c r="P174" s="284">
        <v>2.5675806607886834E-2</v>
      </c>
    </row>
    <row r="175" spans="1:16" ht="12.75" customHeight="1">
      <c r="A175" s="274">
        <v>165</v>
      </c>
      <c r="B175" s="288" t="s">
        <v>68</v>
      </c>
      <c r="C175" s="280" t="s">
        <v>219</v>
      </c>
      <c r="D175" s="281">
        <v>45225</v>
      </c>
      <c r="E175" s="280">
        <v>1826.85</v>
      </c>
      <c r="F175" s="280">
        <v>1828.2833333333335</v>
      </c>
      <c r="G175" s="282">
        <v>1808.5666666666671</v>
      </c>
      <c r="H175" s="282">
        <v>1790.2833333333335</v>
      </c>
      <c r="I175" s="282">
        <v>1770.5666666666671</v>
      </c>
      <c r="J175" s="282">
        <v>1846.5666666666671</v>
      </c>
      <c r="K175" s="282">
        <v>1866.2833333333338</v>
      </c>
      <c r="L175" s="282">
        <v>1884.5666666666671</v>
      </c>
      <c r="M175" s="283">
        <v>1848</v>
      </c>
      <c r="N175" s="283">
        <v>1810</v>
      </c>
      <c r="O175" s="283">
        <v>8672400</v>
      </c>
      <c r="P175" s="284">
        <v>2.3578363384188627E-3</v>
      </c>
    </row>
    <row r="176" spans="1:16" ht="12.75" customHeight="1">
      <c r="A176" s="274">
        <v>166</v>
      </c>
      <c r="B176" s="288" t="s">
        <v>43</v>
      </c>
      <c r="C176" s="280" t="s">
        <v>220</v>
      </c>
      <c r="D176" s="281">
        <v>45225</v>
      </c>
      <c r="E176" s="280">
        <v>1127.2</v>
      </c>
      <c r="F176" s="280">
        <v>1125.1166666666666</v>
      </c>
      <c r="G176" s="282">
        <v>1114.2333333333331</v>
      </c>
      <c r="H176" s="282">
        <v>1101.2666666666667</v>
      </c>
      <c r="I176" s="282">
        <v>1090.3833333333332</v>
      </c>
      <c r="J176" s="282">
        <v>1138.083333333333</v>
      </c>
      <c r="K176" s="282">
        <v>1148.9666666666667</v>
      </c>
      <c r="L176" s="282">
        <v>1161.9333333333329</v>
      </c>
      <c r="M176" s="283">
        <v>1136</v>
      </c>
      <c r="N176" s="283">
        <v>1112.1500000000001</v>
      </c>
      <c r="O176" s="283">
        <v>23176300</v>
      </c>
      <c r="P176" s="284">
        <v>-4.4501909372462942E-3</v>
      </c>
    </row>
    <row r="177" spans="1:16" ht="12.75" customHeight="1">
      <c r="A177" s="274">
        <v>167</v>
      </c>
      <c r="B177" s="288" t="s">
        <v>205</v>
      </c>
      <c r="C177" s="280" t="s">
        <v>221</v>
      </c>
      <c r="D177" s="281">
        <v>45225</v>
      </c>
      <c r="E177" s="280">
        <v>613.85</v>
      </c>
      <c r="F177" s="280">
        <v>618.26666666666665</v>
      </c>
      <c r="G177" s="282">
        <v>608.0333333333333</v>
      </c>
      <c r="H177" s="282">
        <v>602.2166666666667</v>
      </c>
      <c r="I177" s="282">
        <v>591.98333333333335</v>
      </c>
      <c r="J177" s="282">
        <v>624.08333333333326</v>
      </c>
      <c r="K177" s="282">
        <v>634.31666666666661</v>
      </c>
      <c r="L177" s="282">
        <v>640.13333333333321</v>
      </c>
      <c r="M177" s="283">
        <v>628.5</v>
      </c>
      <c r="N177" s="283">
        <v>612.45000000000005</v>
      </c>
      <c r="O177" s="283">
        <v>9142500</v>
      </c>
      <c r="P177" s="284">
        <v>-1.0873093151574165E-2</v>
      </c>
    </row>
    <row r="178" spans="1:16" ht="12.75" customHeight="1">
      <c r="A178" s="274">
        <v>168</v>
      </c>
      <c r="B178" s="288" t="s">
        <v>43</v>
      </c>
      <c r="C178" s="287" t="s">
        <v>222</v>
      </c>
      <c r="D178" s="281">
        <v>45225</v>
      </c>
      <c r="E178" s="280">
        <v>782.85</v>
      </c>
      <c r="F178" s="280">
        <v>784.7833333333333</v>
      </c>
      <c r="G178" s="282">
        <v>777.56666666666661</v>
      </c>
      <c r="H178" s="282">
        <v>772.2833333333333</v>
      </c>
      <c r="I178" s="282">
        <v>765.06666666666661</v>
      </c>
      <c r="J178" s="282">
        <v>790.06666666666661</v>
      </c>
      <c r="K178" s="282">
        <v>797.2833333333333</v>
      </c>
      <c r="L178" s="282">
        <v>802.56666666666661</v>
      </c>
      <c r="M178" s="283">
        <v>792</v>
      </c>
      <c r="N178" s="283">
        <v>779.5</v>
      </c>
      <c r="O178" s="283">
        <v>3727000</v>
      </c>
      <c r="P178" s="284">
        <v>-4.5405982905982909E-3</v>
      </c>
    </row>
    <row r="179" spans="1:16" ht="12.75" customHeight="1">
      <c r="A179" s="274">
        <v>169</v>
      </c>
      <c r="B179" s="288" t="s">
        <v>39</v>
      </c>
      <c r="C179" s="280" t="s">
        <v>223</v>
      </c>
      <c r="D179" s="281">
        <v>45225</v>
      </c>
      <c r="E179" s="280">
        <v>1006.25</v>
      </c>
      <c r="F179" s="280">
        <v>998.75</v>
      </c>
      <c r="G179" s="282">
        <v>988</v>
      </c>
      <c r="H179" s="282">
        <v>969.75</v>
      </c>
      <c r="I179" s="282">
        <v>959</v>
      </c>
      <c r="J179" s="282">
        <v>1017</v>
      </c>
      <c r="K179" s="282">
        <v>1027.75</v>
      </c>
      <c r="L179" s="282">
        <v>1046</v>
      </c>
      <c r="M179" s="283">
        <v>1009.5</v>
      </c>
      <c r="N179" s="283">
        <v>980.5</v>
      </c>
      <c r="O179" s="283">
        <v>7394750</v>
      </c>
      <c r="P179" s="284">
        <v>4.7829011284657346E-3</v>
      </c>
    </row>
    <row r="180" spans="1:16" ht="12.75" customHeight="1">
      <c r="A180" s="274">
        <v>170</v>
      </c>
      <c r="B180" s="288" t="s">
        <v>79</v>
      </c>
      <c r="C180" s="286" t="s">
        <v>224</v>
      </c>
      <c r="D180" s="281">
        <v>45225</v>
      </c>
      <c r="E180" s="280">
        <v>1815.3</v>
      </c>
      <c r="F180" s="280">
        <v>1817.6666666666667</v>
      </c>
      <c r="G180" s="282">
        <v>1801.2333333333336</v>
      </c>
      <c r="H180" s="282">
        <v>1787.1666666666667</v>
      </c>
      <c r="I180" s="282">
        <v>1770.7333333333336</v>
      </c>
      <c r="J180" s="282">
        <v>1831.7333333333336</v>
      </c>
      <c r="K180" s="282">
        <v>1848.1666666666665</v>
      </c>
      <c r="L180" s="282">
        <v>1862.2333333333336</v>
      </c>
      <c r="M180" s="283">
        <v>1834.1</v>
      </c>
      <c r="N180" s="283">
        <v>1803.6</v>
      </c>
      <c r="O180" s="283">
        <v>6318500</v>
      </c>
      <c r="P180" s="284">
        <v>2.4483177948925822E-2</v>
      </c>
    </row>
    <row r="181" spans="1:16" ht="12.75" customHeight="1">
      <c r="A181" s="274">
        <v>171</v>
      </c>
      <c r="B181" s="288" t="s">
        <v>59</v>
      </c>
      <c r="C181" s="280" t="s">
        <v>225</v>
      </c>
      <c r="D181" s="281">
        <v>45225</v>
      </c>
      <c r="E181" s="280">
        <v>884.8</v>
      </c>
      <c r="F181" s="280">
        <v>881.56666666666661</v>
      </c>
      <c r="G181" s="282">
        <v>875.53333333333319</v>
      </c>
      <c r="H181" s="282">
        <v>866.26666666666654</v>
      </c>
      <c r="I181" s="282">
        <v>860.23333333333312</v>
      </c>
      <c r="J181" s="282">
        <v>890.83333333333326</v>
      </c>
      <c r="K181" s="282">
        <v>896.86666666666656</v>
      </c>
      <c r="L181" s="282">
        <v>906.13333333333333</v>
      </c>
      <c r="M181" s="283">
        <v>887.6</v>
      </c>
      <c r="N181" s="283">
        <v>872.3</v>
      </c>
      <c r="O181" s="283">
        <v>10200600</v>
      </c>
      <c r="P181" s="284">
        <v>4.886174347584675E-2</v>
      </c>
    </row>
    <row r="182" spans="1:16" ht="12.75" customHeight="1">
      <c r="A182" s="274">
        <v>172</v>
      </c>
      <c r="B182" s="288" t="s">
        <v>56</v>
      </c>
      <c r="C182" s="280" t="s">
        <v>226</v>
      </c>
      <c r="D182" s="281">
        <v>45225</v>
      </c>
      <c r="E182" s="280">
        <v>618.4</v>
      </c>
      <c r="F182" s="280">
        <v>619.2833333333333</v>
      </c>
      <c r="G182" s="282">
        <v>614.21666666666658</v>
      </c>
      <c r="H182" s="282">
        <v>610.0333333333333</v>
      </c>
      <c r="I182" s="282">
        <v>604.96666666666658</v>
      </c>
      <c r="J182" s="282">
        <v>623.46666666666658</v>
      </c>
      <c r="K182" s="282">
        <v>628.53333333333319</v>
      </c>
      <c r="L182" s="282">
        <v>632.71666666666658</v>
      </c>
      <c r="M182" s="283">
        <v>624.35</v>
      </c>
      <c r="N182" s="283">
        <v>615.1</v>
      </c>
      <c r="O182" s="283">
        <v>67748775</v>
      </c>
      <c r="P182" s="284">
        <v>4.7762960458186277E-3</v>
      </c>
    </row>
    <row r="183" spans="1:16" ht="12.75" customHeight="1">
      <c r="A183" s="274">
        <v>173</v>
      </c>
      <c r="B183" s="288" t="s">
        <v>190</v>
      </c>
      <c r="C183" s="280" t="s">
        <v>227</v>
      </c>
      <c r="D183" s="281">
        <v>45225</v>
      </c>
      <c r="E183" s="280">
        <v>251</v>
      </c>
      <c r="F183" s="280">
        <v>252.68333333333331</v>
      </c>
      <c r="G183" s="282">
        <v>247.91666666666663</v>
      </c>
      <c r="H183" s="282">
        <v>244.83333333333331</v>
      </c>
      <c r="I183" s="282">
        <v>240.06666666666663</v>
      </c>
      <c r="J183" s="282">
        <v>255.76666666666662</v>
      </c>
      <c r="K183" s="282">
        <v>260.5333333333333</v>
      </c>
      <c r="L183" s="282">
        <v>263.61666666666662</v>
      </c>
      <c r="M183" s="283">
        <v>257.45</v>
      </c>
      <c r="N183" s="283">
        <v>249.6</v>
      </c>
      <c r="O183" s="283">
        <v>92431125</v>
      </c>
      <c r="P183" s="284">
        <v>2.1445621363568552E-2</v>
      </c>
    </row>
    <row r="184" spans="1:16" ht="12.75" customHeight="1">
      <c r="A184" s="274">
        <v>174</v>
      </c>
      <c r="B184" s="288" t="s">
        <v>132</v>
      </c>
      <c r="C184" s="280" t="s">
        <v>228</v>
      </c>
      <c r="D184" s="281">
        <v>45225</v>
      </c>
      <c r="E184" s="280">
        <v>124.05</v>
      </c>
      <c r="F184" s="280">
        <v>124.18333333333334</v>
      </c>
      <c r="G184" s="282">
        <v>123.06666666666668</v>
      </c>
      <c r="H184" s="282">
        <v>122.08333333333334</v>
      </c>
      <c r="I184" s="282">
        <v>120.96666666666668</v>
      </c>
      <c r="J184" s="282">
        <v>125.16666666666667</v>
      </c>
      <c r="K184" s="282">
        <v>126.28333333333335</v>
      </c>
      <c r="L184" s="282">
        <v>127.26666666666667</v>
      </c>
      <c r="M184" s="283">
        <v>125.3</v>
      </c>
      <c r="N184" s="283">
        <v>123.2</v>
      </c>
      <c r="O184" s="283">
        <v>203714500</v>
      </c>
      <c r="P184" s="284">
        <v>-1.2403936901712283E-3</v>
      </c>
    </row>
    <row r="185" spans="1:16" ht="12.75" customHeight="1">
      <c r="A185" s="274">
        <v>175</v>
      </c>
      <c r="B185" s="288" t="s">
        <v>87</v>
      </c>
      <c r="C185" s="280" t="s">
        <v>229</v>
      </c>
      <c r="D185" s="281">
        <v>45225</v>
      </c>
      <c r="E185" s="280">
        <v>3628.55</v>
      </c>
      <c r="F185" s="280">
        <v>3637.15</v>
      </c>
      <c r="G185" s="282">
        <v>3599.3500000000004</v>
      </c>
      <c r="H185" s="282">
        <v>3570.15</v>
      </c>
      <c r="I185" s="282">
        <v>3532.3500000000004</v>
      </c>
      <c r="J185" s="282">
        <v>3666.3500000000004</v>
      </c>
      <c r="K185" s="282">
        <v>3704.1500000000005</v>
      </c>
      <c r="L185" s="282">
        <v>3733.3500000000004</v>
      </c>
      <c r="M185" s="283">
        <v>3674.95</v>
      </c>
      <c r="N185" s="283">
        <v>3607.95</v>
      </c>
      <c r="O185" s="283">
        <v>10785775</v>
      </c>
      <c r="P185" s="284">
        <v>1.4534979423868312E-2</v>
      </c>
    </row>
    <row r="186" spans="1:16" ht="12.75" customHeight="1">
      <c r="A186" s="274">
        <v>176</v>
      </c>
      <c r="B186" s="288" t="s">
        <v>87</v>
      </c>
      <c r="C186" s="280" t="s">
        <v>230</v>
      </c>
      <c r="D186" s="281">
        <v>45225</v>
      </c>
      <c r="E186" s="280">
        <v>1214.05</v>
      </c>
      <c r="F186" s="280">
        <v>1217.8666666666666</v>
      </c>
      <c r="G186" s="282">
        <v>1204.2833333333331</v>
      </c>
      <c r="H186" s="282">
        <v>1194.5166666666664</v>
      </c>
      <c r="I186" s="282">
        <v>1180.9333333333329</v>
      </c>
      <c r="J186" s="282">
        <v>1227.6333333333332</v>
      </c>
      <c r="K186" s="282">
        <v>1241.2166666666667</v>
      </c>
      <c r="L186" s="282">
        <v>1250.9833333333333</v>
      </c>
      <c r="M186" s="283">
        <v>1231.45</v>
      </c>
      <c r="N186" s="283">
        <v>1208.0999999999999</v>
      </c>
      <c r="O186" s="283">
        <v>13193400</v>
      </c>
      <c r="P186" s="284">
        <v>1.00150225338007E-3</v>
      </c>
    </row>
    <row r="187" spans="1:16" ht="12.75" customHeight="1">
      <c r="A187" s="274">
        <v>177</v>
      </c>
      <c r="B187" s="288" t="s">
        <v>59</v>
      </c>
      <c r="C187" s="280" t="s">
        <v>231</v>
      </c>
      <c r="D187" s="281">
        <v>45225</v>
      </c>
      <c r="E187" s="280">
        <v>3280.9</v>
      </c>
      <c r="F187" s="280">
        <v>3284.2999999999997</v>
      </c>
      <c r="G187" s="282">
        <v>3257.9499999999994</v>
      </c>
      <c r="H187" s="282">
        <v>3234.9999999999995</v>
      </c>
      <c r="I187" s="282">
        <v>3208.6499999999992</v>
      </c>
      <c r="J187" s="282">
        <v>3307.2499999999995</v>
      </c>
      <c r="K187" s="282">
        <v>3333.6</v>
      </c>
      <c r="L187" s="282">
        <v>3356.5499999999997</v>
      </c>
      <c r="M187" s="283">
        <v>3310.65</v>
      </c>
      <c r="N187" s="283">
        <v>3261.35</v>
      </c>
      <c r="O187" s="283">
        <v>5890500</v>
      </c>
      <c r="P187" s="284">
        <v>-3.8619254544341758E-2</v>
      </c>
    </row>
    <row r="188" spans="1:16" ht="12.75" customHeight="1">
      <c r="A188" s="274">
        <v>178</v>
      </c>
      <c r="B188" s="288" t="s">
        <v>43</v>
      </c>
      <c r="C188" s="280" t="s">
        <v>232</v>
      </c>
      <c r="D188" s="281">
        <v>45225</v>
      </c>
      <c r="E188" s="280">
        <v>1893.7</v>
      </c>
      <c r="F188" s="280">
        <v>1894.7333333333333</v>
      </c>
      <c r="G188" s="282">
        <v>1881.4666666666667</v>
      </c>
      <c r="H188" s="282">
        <v>1869.2333333333333</v>
      </c>
      <c r="I188" s="282">
        <v>1855.9666666666667</v>
      </c>
      <c r="J188" s="282">
        <v>1906.9666666666667</v>
      </c>
      <c r="K188" s="282">
        <v>1920.2333333333336</v>
      </c>
      <c r="L188" s="282">
        <v>1932.4666666666667</v>
      </c>
      <c r="M188" s="283">
        <v>1908</v>
      </c>
      <c r="N188" s="283">
        <v>1882.5</v>
      </c>
      <c r="O188" s="283">
        <v>1836500</v>
      </c>
      <c r="P188" s="284">
        <v>-1.6599732262382864E-2</v>
      </c>
    </row>
    <row r="189" spans="1:16" ht="12.75" customHeight="1">
      <c r="A189" s="274">
        <v>179</v>
      </c>
      <c r="B189" s="288" t="s">
        <v>45</v>
      </c>
      <c r="C189" s="280" t="s">
        <v>233</v>
      </c>
      <c r="D189" s="281">
        <v>45225</v>
      </c>
      <c r="E189" s="280">
        <v>2081.0500000000002</v>
      </c>
      <c r="F189" s="280">
        <v>2071.2833333333333</v>
      </c>
      <c r="G189" s="282">
        <v>2050.5666666666666</v>
      </c>
      <c r="H189" s="282">
        <v>2020.0833333333333</v>
      </c>
      <c r="I189" s="282">
        <v>1999.3666666666666</v>
      </c>
      <c r="J189" s="282">
        <v>2101.7666666666664</v>
      </c>
      <c r="K189" s="282">
        <v>2122.4833333333327</v>
      </c>
      <c r="L189" s="282">
        <v>2152.9666666666667</v>
      </c>
      <c r="M189" s="283">
        <v>2092</v>
      </c>
      <c r="N189" s="283">
        <v>2040.8</v>
      </c>
      <c r="O189" s="283">
        <v>3148400</v>
      </c>
      <c r="P189" s="284">
        <v>-2.9589446430773023E-2</v>
      </c>
    </row>
    <row r="190" spans="1:16" ht="12.75" customHeight="1">
      <c r="A190" s="274">
        <v>180</v>
      </c>
      <c r="B190" s="288" t="s">
        <v>56</v>
      </c>
      <c r="C190" s="280" t="s">
        <v>234</v>
      </c>
      <c r="D190" s="281">
        <v>45225</v>
      </c>
      <c r="E190" s="280">
        <v>1523.3</v>
      </c>
      <c r="F190" s="280">
        <v>1518.8333333333333</v>
      </c>
      <c r="G190" s="282">
        <v>1505.6666666666665</v>
      </c>
      <c r="H190" s="282">
        <v>1488.0333333333333</v>
      </c>
      <c r="I190" s="282">
        <v>1474.8666666666666</v>
      </c>
      <c r="J190" s="282">
        <v>1536.4666666666665</v>
      </c>
      <c r="K190" s="282">
        <v>1549.633333333333</v>
      </c>
      <c r="L190" s="282">
        <v>1567.2666666666664</v>
      </c>
      <c r="M190" s="283">
        <v>1532</v>
      </c>
      <c r="N190" s="283">
        <v>1501.2</v>
      </c>
      <c r="O190" s="283">
        <v>6847400</v>
      </c>
      <c r="P190" s="284">
        <v>6.5857172257666186E-3</v>
      </c>
    </row>
    <row r="191" spans="1:16" ht="12.75" customHeight="1">
      <c r="A191" s="274">
        <v>181</v>
      </c>
      <c r="B191" s="288" t="s">
        <v>59</v>
      </c>
      <c r="C191" s="280" t="s">
        <v>235</v>
      </c>
      <c r="D191" s="281">
        <v>45225</v>
      </c>
      <c r="E191" s="280">
        <v>1566.05</v>
      </c>
      <c r="F191" s="280">
        <v>1577.2833333333335</v>
      </c>
      <c r="G191" s="282">
        <v>1551.7666666666671</v>
      </c>
      <c r="H191" s="282">
        <v>1537.4833333333336</v>
      </c>
      <c r="I191" s="282">
        <v>1511.9666666666672</v>
      </c>
      <c r="J191" s="282">
        <v>1591.5666666666671</v>
      </c>
      <c r="K191" s="282">
        <v>1617.0833333333335</v>
      </c>
      <c r="L191" s="282">
        <v>1631.366666666667</v>
      </c>
      <c r="M191" s="283">
        <v>1602.8</v>
      </c>
      <c r="N191" s="283">
        <v>1563</v>
      </c>
      <c r="O191" s="283">
        <v>2777200</v>
      </c>
      <c r="P191" s="284">
        <v>0.22171388351222945</v>
      </c>
    </row>
    <row r="192" spans="1:16" ht="12.75" customHeight="1">
      <c r="A192" s="274">
        <v>182</v>
      </c>
      <c r="B192" s="288" t="s">
        <v>49</v>
      </c>
      <c r="C192" s="280" t="s">
        <v>236</v>
      </c>
      <c r="D192" s="281">
        <v>45225</v>
      </c>
      <c r="E192" s="280">
        <v>8142.95</v>
      </c>
      <c r="F192" s="280">
        <v>8155.8833333333341</v>
      </c>
      <c r="G192" s="282">
        <v>8099.2666666666682</v>
      </c>
      <c r="H192" s="282">
        <v>8055.5833333333339</v>
      </c>
      <c r="I192" s="282">
        <v>7998.9666666666681</v>
      </c>
      <c r="J192" s="282">
        <v>8199.5666666666693</v>
      </c>
      <c r="K192" s="282">
        <v>8256.1833333333343</v>
      </c>
      <c r="L192" s="282">
        <v>8299.8666666666686</v>
      </c>
      <c r="M192" s="283">
        <v>8212.5</v>
      </c>
      <c r="N192" s="283">
        <v>8112.2</v>
      </c>
      <c r="O192" s="283">
        <v>1737100</v>
      </c>
      <c r="P192" s="284">
        <v>2.8866693608914037E-3</v>
      </c>
    </row>
    <row r="193" spans="1:16" ht="12.75" customHeight="1">
      <c r="A193" s="274">
        <v>183</v>
      </c>
      <c r="B193" s="288" t="s">
        <v>39</v>
      </c>
      <c r="C193" s="280" t="s">
        <v>237</v>
      </c>
      <c r="D193" s="281">
        <v>45225</v>
      </c>
      <c r="E193" s="280">
        <v>611.4</v>
      </c>
      <c r="F193" s="280">
        <v>608.01666666666654</v>
      </c>
      <c r="G193" s="282">
        <v>603.23333333333312</v>
      </c>
      <c r="H193" s="282">
        <v>595.06666666666661</v>
      </c>
      <c r="I193" s="282">
        <v>590.28333333333319</v>
      </c>
      <c r="J193" s="282">
        <v>616.18333333333305</v>
      </c>
      <c r="K193" s="282">
        <v>620.96666666666658</v>
      </c>
      <c r="L193" s="282">
        <v>629.13333333333298</v>
      </c>
      <c r="M193" s="283">
        <v>612.79999999999995</v>
      </c>
      <c r="N193" s="283">
        <v>599.85</v>
      </c>
      <c r="O193" s="283">
        <v>32255600</v>
      </c>
      <c r="P193" s="284">
        <v>-3.5603233830845772E-2</v>
      </c>
    </row>
    <row r="194" spans="1:16" ht="12.75" customHeight="1">
      <c r="A194" s="274">
        <v>184</v>
      </c>
      <c r="B194" s="288" t="s">
        <v>132</v>
      </c>
      <c r="C194" s="280" t="s">
        <v>238</v>
      </c>
      <c r="D194" s="281">
        <v>45225</v>
      </c>
      <c r="E194" s="280">
        <v>220</v>
      </c>
      <c r="F194" s="280">
        <v>220.20000000000002</v>
      </c>
      <c r="G194" s="282">
        <v>218.20000000000005</v>
      </c>
      <c r="H194" s="282">
        <v>216.40000000000003</v>
      </c>
      <c r="I194" s="282">
        <v>214.40000000000006</v>
      </c>
      <c r="J194" s="282">
        <v>222.00000000000003</v>
      </c>
      <c r="K194" s="282">
        <v>223.99999999999997</v>
      </c>
      <c r="L194" s="282">
        <v>225.8</v>
      </c>
      <c r="M194" s="283">
        <v>222.2</v>
      </c>
      <c r="N194" s="283">
        <v>218.4</v>
      </c>
      <c r="O194" s="283">
        <v>70956000</v>
      </c>
      <c r="P194" s="284">
        <v>-1.8589211618257263E-2</v>
      </c>
    </row>
    <row r="195" spans="1:16" ht="12.75" customHeight="1">
      <c r="A195" s="274">
        <v>185</v>
      </c>
      <c r="B195" s="288" t="s">
        <v>41</v>
      </c>
      <c r="C195" s="280" t="s">
        <v>239</v>
      </c>
      <c r="D195" s="281">
        <v>45225</v>
      </c>
      <c r="E195" s="280">
        <v>853.3</v>
      </c>
      <c r="F195" s="280">
        <v>861.38333333333333</v>
      </c>
      <c r="G195" s="282">
        <v>835.91666666666663</v>
      </c>
      <c r="H195" s="282">
        <v>818.5333333333333</v>
      </c>
      <c r="I195" s="282">
        <v>793.06666666666661</v>
      </c>
      <c r="J195" s="282">
        <v>878.76666666666665</v>
      </c>
      <c r="K195" s="282">
        <v>904.23333333333335</v>
      </c>
      <c r="L195" s="282">
        <v>921.61666666666667</v>
      </c>
      <c r="M195" s="283">
        <v>886.85</v>
      </c>
      <c r="N195" s="283">
        <v>844</v>
      </c>
      <c r="O195" s="283">
        <v>7477800</v>
      </c>
      <c r="P195" s="284">
        <v>5.5202777072220814E-2</v>
      </c>
    </row>
    <row r="196" spans="1:16" ht="12.75" customHeight="1">
      <c r="A196" s="274">
        <v>186</v>
      </c>
      <c r="B196" s="288" t="s">
        <v>87</v>
      </c>
      <c r="C196" s="280" t="s">
        <v>240</v>
      </c>
      <c r="D196" s="281">
        <v>45225</v>
      </c>
      <c r="E196" s="280">
        <v>407.3</v>
      </c>
      <c r="F196" s="280">
        <v>408.59999999999997</v>
      </c>
      <c r="G196" s="282">
        <v>404.19999999999993</v>
      </c>
      <c r="H196" s="282">
        <v>401.09999999999997</v>
      </c>
      <c r="I196" s="282">
        <v>396.69999999999993</v>
      </c>
      <c r="J196" s="282">
        <v>411.69999999999993</v>
      </c>
      <c r="K196" s="282">
        <v>416.09999999999991</v>
      </c>
      <c r="L196" s="282">
        <v>419.19999999999993</v>
      </c>
      <c r="M196" s="283">
        <v>413</v>
      </c>
      <c r="N196" s="283">
        <v>405.5</v>
      </c>
      <c r="O196" s="283">
        <v>45177000</v>
      </c>
      <c r="P196" s="284">
        <v>-6.105006105006105E-3</v>
      </c>
    </row>
    <row r="197" spans="1:16" ht="12.75" customHeight="1">
      <c r="A197" s="274">
        <v>187</v>
      </c>
      <c r="B197" s="288" t="s">
        <v>205</v>
      </c>
      <c r="C197" s="280" t="s">
        <v>241</v>
      </c>
      <c r="D197" s="281">
        <v>45225</v>
      </c>
      <c r="E197" s="280">
        <v>257.2</v>
      </c>
      <c r="F197" s="280">
        <v>257.84999999999997</v>
      </c>
      <c r="G197" s="282">
        <v>255.39999999999992</v>
      </c>
      <c r="H197" s="282">
        <v>253.59999999999997</v>
      </c>
      <c r="I197" s="282">
        <v>251.14999999999992</v>
      </c>
      <c r="J197" s="282">
        <v>259.64999999999992</v>
      </c>
      <c r="K197" s="282">
        <v>262.09999999999997</v>
      </c>
      <c r="L197" s="282">
        <v>263.89999999999992</v>
      </c>
      <c r="M197" s="283">
        <v>260.3</v>
      </c>
      <c r="N197" s="283">
        <v>256.05</v>
      </c>
      <c r="O197" s="283">
        <v>84483000</v>
      </c>
      <c r="P197" s="284">
        <v>-2.3028413519450151E-3</v>
      </c>
    </row>
    <row r="198" spans="1:16" ht="12.75" customHeight="1">
      <c r="A198" s="274">
        <v>188</v>
      </c>
      <c r="B198" s="288" t="s">
        <v>43</v>
      </c>
      <c r="C198" s="280" t="s">
        <v>242</v>
      </c>
      <c r="D198" s="281">
        <v>45225</v>
      </c>
      <c r="E198" s="280">
        <v>602.95000000000005</v>
      </c>
      <c r="F198" s="280">
        <v>602.80000000000007</v>
      </c>
      <c r="G198" s="282">
        <v>597.15000000000009</v>
      </c>
      <c r="H198" s="282">
        <v>591.35</v>
      </c>
      <c r="I198" s="282">
        <v>585.70000000000005</v>
      </c>
      <c r="J198" s="282">
        <v>608.60000000000014</v>
      </c>
      <c r="K198" s="282">
        <v>614.25</v>
      </c>
      <c r="L198" s="282">
        <v>620.05000000000018</v>
      </c>
      <c r="M198" s="283">
        <v>608.45000000000005</v>
      </c>
      <c r="N198" s="283">
        <v>597</v>
      </c>
      <c r="O198" s="283">
        <v>7461000</v>
      </c>
      <c r="P198" s="284">
        <v>-5.7567762053250182E-3</v>
      </c>
    </row>
    <row r="199" spans="1:16" ht="12.75" customHeight="1">
      <c r="A199" s="275">
        <v>189</v>
      </c>
      <c r="B199" s="276"/>
      <c r="C199" s="268"/>
      <c r="D199" s="269"/>
      <c r="E199" s="270"/>
      <c r="F199" s="270"/>
      <c r="G199" s="271"/>
      <c r="H199" s="271"/>
      <c r="I199" s="271"/>
      <c r="J199" s="271"/>
      <c r="K199" s="271"/>
      <c r="L199" s="271"/>
      <c r="M199" s="268"/>
      <c r="N199" s="268"/>
      <c r="O199" s="272"/>
      <c r="P199" s="273"/>
    </row>
    <row r="200" spans="1:16" ht="12.75" customHeight="1">
      <c r="A200" s="33">
        <v>190</v>
      </c>
      <c r="B200" s="276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45209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8" t="s">
        <v>16</v>
      </c>
      <c r="B8" s="360"/>
      <c r="C8" s="363" t="s">
        <v>20</v>
      </c>
      <c r="D8" s="363" t="s">
        <v>21</v>
      </c>
      <c r="E8" s="355" t="s">
        <v>22</v>
      </c>
      <c r="F8" s="356"/>
      <c r="G8" s="357"/>
      <c r="H8" s="355" t="s">
        <v>23</v>
      </c>
      <c r="I8" s="356"/>
      <c r="J8" s="357"/>
      <c r="K8" s="26"/>
      <c r="L8" s="48"/>
      <c r="M8" s="48"/>
      <c r="N8" s="1"/>
      <c r="O8" s="1"/>
    </row>
    <row r="9" spans="1:15" ht="36" customHeight="1">
      <c r="A9" s="359"/>
      <c r="B9" s="362"/>
      <c r="C9" s="362"/>
      <c r="D9" s="36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19512.349999999999</v>
      </c>
      <c r="D10" s="34">
        <v>19527.266666666666</v>
      </c>
      <c r="E10" s="34">
        <v>19465.583333333332</v>
      </c>
      <c r="F10" s="34">
        <v>19418.816666666666</v>
      </c>
      <c r="G10" s="34">
        <v>19357.133333333331</v>
      </c>
      <c r="H10" s="34">
        <v>19574.033333333333</v>
      </c>
      <c r="I10" s="34">
        <v>19635.716666666667</v>
      </c>
      <c r="J10" s="34">
        <v>19682.483333333334</v>
      </c>
      <c r="K10" s="34">
        <v>19588.95</v>
      </c>
      <c r="L10" s="34">
        <v>19480.5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43886.5</v>
      </c>
      <c r="D11" s="34">
        <v>43932.15</v>
      </c>
      <c r="E11" s="34">
        <v>43751.100000000006</v>
      </c>
      <c r="F11" s="34">
        <v>43615.700000000004</v>
      </c>
      <c r="G11" s="34">
        <v>43434.650000000009</v>
      </c>
      <c r="H11" s="34">
        <v>44067.55</v>
      </c>
      <c r="I11" s="34">
        <v>44248.600000000006</v>
      </c>
      <c r="J11" s="34">
        <v>44384</v>
      </c>
      <c r="K11" s="34">
        <v>44113.2</v>
      </c>
      <c r="L11" s="34">
        <v>43796.75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3792.85</v>
      </c>
      <c r="D12" s="36">
        <v>3786.2333333333336</v>
      </c>
      <c r="E12" s="36">
        <v>3765.0666666666671</v>
      </c>
      <c r="F12" s="36">
        <v>3737.2833333333333</v>
      </c>
      <c r="G12" s="36">
        <v>3716.1166666666668</v>
      </c>
      <c r="H12" s="36">
        <v>3814.0166666666673</v>
      </c>
      <c r="I12" s="36">
        <v>3835.1833333333334</v>
      </c>
      <c r="J12" s="36">
        <v>3862.9666666666676</v>
      </c>
      <c r="K12" s="36">
        <v>3807.4</v>
      </c>
      <c r="L12" s="36">
        <v>3758.45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6170.2</v>
      </c>
      <c r="D13" s="36">
        <v>6169.1499999999987</v>
      </c>
      <c r="E13" s="36">
        <v>6147.9499999999971</v>
      </c>
      <c r="F13" s="36">
        <v>6125.699999999998</v>
      </c>
      <c r="G13" s="36">
        <v>6104.4999999999964</v>
      </c>
      <c r="H13" s="36">
        <v>6191.3999999999978</v>
      </c>
      <c r="I13" s="36">
        <v>6212.6</v>
      </c>
      <c r="J13" s="36">
        <v>6234.8499999999985</v>
      </c>
      <c r="K13" s="36">
        <v>6190.35</v>
      </c>
      <c r="L13" s="36">
        <v>6146.9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32308.55</v>
      </c>
      <c r="D14" s="36">
        <v>32383.45</v>
      </c>
      <c r="E14" s="36">
        <v>32128.65</v>
      </c>
      <c r="F14" s="36">
        <v>31948.75</v>
      </c>
      <c r="G14" s="36">
        <v>31693.95</v>
      </c>
      <c r="H14" s="36">
        <v>32563.350000000002</v>
      </c>
      <c r="I14" s="36">
        <v>32818.149999999994</v>
      </c>
      <c r="J14" s="36">
        <v>32998.050000000003</v>
      </c>
      <c r="K14" s="36">
        <v>32638.25</v>
      </c>
      <c r="L14" s="36">
        <v>32203.55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5827.1</v>
      </c>
      <c r="D15" s="36">
        <v>5819.0166666666673</v>
      </c>
      <c r="E15" s="36">
        <v>5791.7333333333345</v>
      </c>
      <c r="F15" s="36">
        <v>5756.3666666666668</v>
      </c>
      <c r="G15" s="36">
        <v>5729.0833333333339</v>
      </c>
      <c r="H15" s="36">
        <v>5854.383333333335</v>
      </c>
      <c r="I15" s="36">
        <v>5881.6666666666679</v>
      </c>
      <c r="J15" s="36">
        <v>5917.0333333333356</v>
      </c>
      <c r="K15" s="36">
        <v>5846.3</v>
      </c>
      <c r="L15" s="36">
        <v>5783.65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11415.65</v>
      </c>
      <c r="D16" s="36">
        <v>11416.300000000001</v>
      </c>
      <c r="E16" s="36">
        <v>11372.850000000002</v>
      </c>
      <c r="F16" s="36">
        <v>11330.050000000001</v>
      </c>
      <c r="G16" s="36">
        <v>11286.600000000002</v>
      </c>
      <c r="H16" s="36">
        <v>11459.100000000002</v>
      </c>
      <c r="I16" s="36">
        <v>11502.550000000003</v>
      </c>
      <c r="J16" s="36">
        <v>11545.350000000002</v>
      </c>
      <c r="K16" s="36">
        <v>11459.75</v>
      </c>
      <c r="L16" s="36">
        <v>11373.5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4099.7</v>
      </c>
      <c r="D17" s="36">
        <v>4093.9333333333329</v>
      </c>
      <c r="E17" s="36">
        <v>4065.7666666666655</v>
      </c>
      <c r="F17" s="36">
        <v>4031.8333333333326</v>
      </c>
      <c r="G17" s="36">
        <v>4003.6666666666652</v>
      </c>
      <c r="H17" s="36">
        <v>4127.8666666666659</v>
      </c>
      <c r="I17" s="36">
        <v>4156.0333333333328</v>
      </c>
      <c r="J17" s="36">
        <v>4189.9666666666662</v>
      </c>
      <c r="K17" s="31">
        <v>4122.1000000000004</v>
      </c>
      <c r="L17" s="31">
        <v>4060</v>
      </c>
      <c r="M17" s="31">
        <v>1.22211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22962.55</v>
      </c>
      <c r="D18" s="36">
        <v>22958.083333333332</v>
      </c>
      <c r="E18" s="36">
        <v>22804.466666666664</v>
      </c>
      <c r="F18" s="36">
        <v>22646.383333333331</v>
      </c>
      <c r="G18" s="36">
        <v>22492.766666666663</v>
      </c>
      <c r="H18" s="36">
        <v>23116.166666666664</v>
      </c>
      <c r="I18" s="36">
        <v>23269.783333333333</v>
      </c>
      <c r="J18" s="36">
        <v>23427.866666666665</v>
      </c>
      <c r="K18" s="31">
        <v>23111.7</v>
      </c>
      <c r="L18" s="31">
        <v>22800</v>
      </c>
      <c r="M18" s="31">
        <v>9.4850000000000004E-2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175.1</v>
      </c>
      <c r="D19" s="36">
        <v>176.68333333333331</v>
      </c>
      <c r="E19" s="36">
        <v>173.01666666666662</v>
      </c>
      <c r="F19" s="36">
        <v>170.93333333333331</v>
      </c>
      <c r="G19" s="36">
        <v>167.26666666666662</v>
      </c>
      <c r="H19" s="36">
        <v>178.76666666666662</v>
      </c>
      <c r="I19" s="36">
        <v>182.43333333333331</v>
      </c>
      <c r="J19" s="36">
        <v>184.51666666666662</v>
      </c>
      <c r="K19" s="31">
        <v>180.35</v>
      </c>
      <c r="L19" s="31">
        <v>174.6</v>
      </c>
      <c r="M19" s="31">
        <v>23.336760000000002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214.95</v>
      </c>
      <c r="D20" s="36">
        <v>214.91666666666666</v>
      </c>
      <c r="E20" s="36">
        <v>213.08333333333331</v>
      </c>
      <c r="F20" s="36">
        <v>211.21666666666667</v>
      </c>
      <c r="G20" s="36">
        <v>209.38333333333333</v>
      </c>
      <c r="H20" s="36">
        <v>216.7833333333333</v>
      </c>
      <c r="I20" s="36">
        <v>218.61666666666662</v>
      </c>
      <c r="J20" s="36">
        <v>220.48333333333329</v>
      </c>
      <c r="K20" s="31">
        <v>216.75</v>
      </c>
      <c r="L20" s="31">
        <v>213.05</v>
      </c>
      <c r="M20" s="31">
        <v>12.09789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1964.95</v>
      </c>
      <c r="D21" s="36">
        <v>1973.8166666666666</v>
      </c>
      <c r="E21" s="36">
        <v>1946.6333333333332</v>
      </c>
      <c r="F21" s="36">
        <v>1928.3166666666666</v>
      </c>
      <c r="G21" s="36">
        <v>1901.1333333333332</v>
      </c>
      <c r="H21" s="36">
        <v>1992.1333333333332</v>
      </c>
      <c r="I21" s="36">
        <v>2019.3166666666666</v>
      </c>
      <c r="J21" s="36">
        <v>2037.6333333333332</v>
      </c>
      <c r="K21" s="31">
        <v>2001</v>
      </c>
      <c r="L21" s="31">
        <v>1955.5</v>
      </c>
      <c r="M21" s="31">
        <v>8.3063500000000001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2442.6</v>
      </c>
      <c r="D22" s="36">
        <v>2437.8666666666663</v>
      </c>
      <c r="E22" s="36">
        <v>2416.0333333333328</v>
      </c>
      <c r="F22" s="36">
        <v>2389.4666666666667</v>
      </c>
      <c r="G22" s="36">
        <v>2367.6333333333332</v>
      </c>
      <c r="H22" s="36">
        <v>2464.4333333333325</v>
      </c>
      <c r="I22" s="36">
        <v>2486.2666666666655</v>
      </c>
      <c r="J22" s="36">
        <v>2512.8333333333321</v>
      </c>
      <c r="K22" s="31">
        <v>2459.6999999999998</v>
      </c>
      <c r="L22" s="31">
        <v>2411.3000000000002</v>
      </c>
      <c r="M22" s="31">
        <v>14.082240000000001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938.95</v>
      </c>
      <c r="D23" s="36">
        <v>943.19999999999993</v>
      </c>
      <c r="E23" s="36">
        <v>931.39999999999986</v>
      </c>
      <c r="F23" s="36">
        <v>923.84999999999991</v>
      </c>
      <c r="G23" s="36">
        <v>912.04999999999984</v>
      </c>
      <c r="H23" s="36">
        <v>950.74999999999989</v>
      </c>
      <c r="I23" s="36">
        <v>962.54999999999984</v>
      </c>
      <c r="J23" s="36">
        <v>970.09999999999991</v>
      </c>
      <c r="K23" s="31">
        <v>955</v>
      </c>
      <c r="L23" s="31">
        <v>935.65</v>
      </c>
      <c r="M23" s="31">
        <v>5.7485200000000001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790.05</v>
      </c>
      <c r="D24" s="36">
        <v>797.94999999999993</v>
      </c>
      <c r="E24" s="36">
        <v>777.09999999999991</v>
      </c>
      <c r="F24" s="36">
        <v>764.15</v>
      </c>
      <c r="G24" s="36">
        <v>743.3</v>
      </c>
      <c r="H24" s="36">
        <v>810.89999999999986</v>
      </c>
      <c r="I24" s="36">
        <v>831.75</v>
      </c>
      <c r="J24" s="36">
        <v>844.69999999999982</v>
      </c>
      <c r="K24" s="31">
        <v>818.8</v>
      </c>
      <c r="L24" s="31">
        <v>785</v>
      </c>
      <c r="M24" s="31">
        <v>59.942819999999998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342</v>
      </c>
      <c r="D25" s="36">
        <v>345.33333333333331</v>
      </c>
      <c r="E25" s="36">
        <v>335.66666666666663</v>
      </c>
      <c r="F25" s="36">
        <v>329.33333333333331</v>
      </c>
      <c r="G25" s="36">
        <v>319.66666666666663</v>
      </c>
      <c r="H25" s="36">
        <v>351.66666666666663</v>
      </c>
      <c r="I25" s="36">
        <v>361.33333333333326</v>
      </c>
      <c r="J25" s="36">
        <v>367.66666666666663</v>
      </c>
      <c r="K25" s="31">
        <v>355</v>
      </c>
      <c r="L25" s="31">
        <v>339</v>
      </c>
      <c r="M25" s="31">
        <v>73.530010000000004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3551.55</v>
      </c>
      <c r="D26" s="36">
        <v>3533.4166666666665</v>
      </c>
      <c r="E26" s="36">
        <v>3508.1833333333329</v>
      </c>
      <c r="F26" s="36">
        <v>3464.8166666666666</v>
      </c>
      <c r="G26" s="36">
        <v>3439.583333333333</v>
      </c>
      <c r="H26" s="36">
        <v>3576.7833333333328</v>
      </c>
      <c r="I26" s="36">
        <v>3602.0166666666664</v>
      </c>
      <c r="J26" s="36">
        <v>3645.3833333333328</v>
      </c>
      <c r="K26" s="31">
        <v>3558.65</v>
      </c>
      <c r="L26" s="31">
        <v>3490.05</v>
      </c>
      <c r="M26" s="31">
        <v>0.82562999999999998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430.2</v>
      </c>
      <c r="D27" s="36">
        <v>431.73333333333335</v>
      </c>
      <c r="E27" s="36">
        <v>425.9666666666667</v>
      </c>
      <c r="F27" s="36">
        <v>421.73333333333335</v>
      </c>
      <c r="G27" s="36">
        <v>415.9666666666667</v>
      </c>
      <c r="H27" s="36">
        <v>435.9666666666667</v>
      </c>
      <c r="I27" s="36">
        <v>441.73333333333335</v>
      </c>
      <c r="J27" s="36">
        <v>445.9666666666667</v>
      </c>
      <c r="K27" s="31">
        <v>437.5</v>
      </c>
      <c r="L27" s="31">
        <v>427.5</v>
      </c>
      <c r="M27" s="31">
        <v>43.70429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5047.3</v>
      </c>
      <c r="D28" s="36">
        <v>5033.45</v>
      </c>
      <c r="E28" s="36">
        <v>5000.8999999999996</v>
      </c>
      <c r="F28" s="36">
        <v>4954.5</v>
      </c>
      <c r="G28" s="36">
        <v>4921.95</v>
      </c>
      <c r="H28" s="36">
        <v>5079.8499999999995</v>
      </c>
      <c r="I28" s="36">
        <v>5112.4000000000005</v>
      </c>
      <c r="J28" s="36">
        <v>5158.7999999999993</v>
      </c>
      <c r="K28" s="31">
        <v>5066</v>
      </c>
      <c r="L28" s="31">
        <v>4987.05</v>
      </c>
      <c r="M28" s="31">
        <v>1.7629600000000001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371.1</v>
      </c>
      <c r="D29" s="36">
        <v>371.66666666666669</v>
      </c>
      <c r="E29" s="36">
        <v>367.53333333333336</v>
      </c>
      <c r="F29" s="36">
        <v>363.9666666666667</v>
      </c>
      <c r="G29" s="36">
        <v>359.83333333333337</v>
      </c>
      <c r="H29" s="36">
        <v>375.23333333333335</v>
      </c>
      <c r="I29" s="36">
        <v>379.36666666666667</v>
      </c>
      <c r="J29" s="36">
        <v>382.93333333333334</v>
      </c>
      <c r="K29" s="31">
        <v>375.8</v>
      </c>
      <c r="L29" s="31">
        <v>368.1</v>
      </c>
      <c r="M29" s="31">
        <v>24.05714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171.7</v>
      </c>
      <c r="D30" s="36">
        <v>170.93333333333331</v>
      </c>
      <c r="E30" s="36">
        <v>168.76666666666662</v>
      </c>
      <c r="F30" s="36">
        <v>165.83333333333331</v>
      </c>
      <c r="G30" s="36">
        <v>163.66666666666663</v>
      </c>
      <c r="H30" s="36">
        <v>173.86666666666662</v>
      </c>
      <c r="I30" s="36">
        <v>176.0333333333333</v>
      </c>
      <c r="J30" s="36">
        <v>178.96666666666661</v>
      </c>
      <c r="K30" s="31">
        <v>173.1</v>
      </c>
      <c r="L30" s="31">
        <v>168</v>
      </c>
      <c r="M30" s="31">
        <v>156.17294999999999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3152.8</v>
      </c>
      <c r="D31" s="36">
        <v>3149.5</v>
      </c>
      <c r="E31" s="36">
        <v>3136</v>
      </c>
      <c r="F31" s="36">
        <v>3119.2</v>
      </c>
      <c r="G31" s="36">
        <v>3105.7</v>
      </c>
      <c r="H31" s="36">
        <v>3166.3</v>
      </c>
      <c r="I31" s="36">
        <v>3179.8</v>
      </c>
      <c r="J31" s="36">
        <v>3196.6000000000004</v>
      </c>
      <c r="K31" s="31">
        <v>3163</v>
      </c>
      <c r="L31" s="31">
        <v>3132.7</v>
      </c>
      <c r="M31" s="31">
        <v>7.0001199999999999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1861.5</v>
      </c>
      <c r="D32" s="36">
        <v>1865.3833333333332</v>
      </c>
      <c r="E32" s="36">
        <v>1848.4166666666665</v>
      </c>
      <c r="F32" s="36">
        <v>1835.3333333333333</v>
      </c>
      <c r="G32" s="36">
        <v>1818.3666666666666</v>
      </c>
      <c r="H32" s="36">
        <v>1878.4666666666665</v>
      </c>
      <c r="I32" s="36">
        <v>1895.4333333333332</v>
      </c>
      <c r="J32" s="36">
        <v>1908.5166666666664</v>
      </c>
      <c r="K32" s="31">
        <v>1882.35</v>
      </c>
      <c r="L32" s="31">
        <v>1852.3</v>
      </c>
      <c r="M32" s="31">
        <v>3.4509699999999999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590.29999999999995</v>
      </c>
      <c r="D33" s="36">
        <v>592.69999999999993</v>
      </c>
      <c r="E33" s="36">
        <v>585.34999999999991</v>
      </c>
      <c r="F33" s="36">
        <v>580.4</v>
      </c>
      <c r="G33" s="36">
        <v>573.04999999999995</v>
      </c>
      <c r="H33" s="36">
        <v>597.64999999999986</v>
      </c>
      <c r="I33" s="36">
        <v>605</v>
      </c>
      <c r="J33" s="36">
        <v>609.94999999999982</v>
      </c>
      <c r="K33" s="31">
        <v>600.04999999999995</v>
      </c>
      <c r="L33" s="31">
        <v>587.75</v>
      </c>
      <c r="M33" s="31">
        <v>5.7272999999999996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711</v>
      </c>
      <c r="D34" s="36">
        <v>710.5</v>
      </c>
      <c r="E34" s="36">
        <v>703.55</v>
      </c>
      <c r="F34" s="36">
        <v>696.09999999999991</v>
      </c>
      <c r="G34" s="36">
        <v>689.14999999999986</v>
      </c>
      <c r="H34" s="36">
        <v>717.95</v>
      </c>
      <c r="I34" s="36">
        <v>724.90000000000009</v>
      </c>
      <c r="J34" s="36">
        <v>732.35000000000014</v>
      </c>
      <c r="K34" s="31">
        <v>717.45</v>
      </c>
      <c r="L34" s="31">
        <v>703.05</v>
      </c>
      <c r="M34" s="31">
        <v>9.2740399999999994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911.15</v>
      </c>
      <c r="D35" s="36">
        <v>904.9</v>
      </c>
      <c r="E35" s="36">
        <v>894.09999999999991</v>
      </c>
      <c r="F35" s="36">
        <v>877.05</v>
      </c>
      <c r="G35" s="36">
        <v>866.24999999999989</v>
      </c>
      <c r="H35" s="36">
        <v>921.94999999999993</v>
      </c>
      <c r="I35" s="36">
        <v>932.74999999999989</v>
      </c>
      <c r="J35" s="36">
        <v>949.8</v>
      </c>
      <c r="K35" s="31">
        <v>915.7</v>
      </c>
      <c r="L35" s="31">
        <v>887.85</v>
      </c>
      <c r="M35" s="31">
        <v>27.582879999999999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337.05</v>
      </c>
      <c r="D36" s="36">
        <v>338.75</v>
      </c>
      <c r="E36" s="36">
        <v>334.1</v>
      </c>
      <c r="F36" s="36">
        <v>331.15000000000003</v>
      </c>
      <c r="G36" s="36">
        <v>326.50000000000006</v>
      </c>
      <c r="H36" s="36">
        <v>341.7</v>
      </c>
      <c r="I36" s="36">
        <v>346.34999999999997</v>
      </c>
      <c r="J36" s="36">
        <v>349.29999999999995</v>
      </c>
      <c r="K36" s="31">
        <v>343.4</v>
      </c>
      <c r="L36" s="31">
        <v>335.8</v>
      </c>
      <c r="M36" s="31">
        <v>14.29316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996.25</v>
      </c>
      <c r="D37" s="36">
        <v>994.73333333333323</v>
      </c>
      <c r="E37" s="36">
        <v>989.76666666666642</v>
      </c>
      <c r="F37" s="36">
        <v>983.28333333333319</v>
      </c>
      <c r="G37" s="36">
        <v>978.31666666666638</v>
      </c>
      <c r="H37" s="36">
        <v>1001.2166666666665</v>
      </c>
      <c r="I37" s="36">
        <v>1006.1833333333334</v>
      </c>
      <c r="J37" s="36">
        <v>1012.6666666666665</v>
      </c>
      <c r="K37" s="31">
        <v>999.7</v>
      </c>
      <c r="L37" s="31">
        <v>988.25</v>
      </c>
      <c r="M37" s="31">
        <v>68.232140000000001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5007.3</v>
      </c>
      <c r="D38" s="36">
        <v>5011.0166666666664</v>
      </c>
      <c r="E38" s="36">
        <v>4953.333333333333</v>
      </c>
      <c r="F38" s="36">
        <v>4899.3666666666668</v>
      </c>
      <c r="G38" s="36">
        <v>4841.6833333333334</v>
      </c>
      <c r="H38" s="36">
        <v>5064.9833333333327</v>
      </c>
      <c r="I38" s="36">
        <v>5122.666666666667</v>
      </c>
      <c r="J38" s="36">
        <v>5176.6333333333323</v>
      </c>
      <c r="K38" s="31">
        <v>5068.7</v>
      </c>
      <c r="L38" s="31">
        <v>4957.05</v>
      </c>
      <c r="M38" s="31">
        <v>2.4408300000000001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1621.55</v>
      </c>
      <c r="D39" s="36">
        <v>1618.7166666666665</v>
      </c>
      <c r="E39" s="36">
        <v>1609.4333333333329</v>
      </c>
      <c r="F39" s="36">
        <v>1597.3166666666664</v>
      </c>
      <c r="G39" s="36">
        <v>1588.0333333333328</v>
      </c>
      <c r="H39" s="36">
        <v>1630.833333333333</v>
      </c>
      <c r="I39" s="36">
        <v>1640.1166666666663</v>
      </c>
      <c r="J39" s="36">
        <v>1652.2333333333331</v>
      </c>
      <c r="K39" s="31">
        <v>1628</v>
      </c>
      <c r="L39" s="31">
        <v>1606.6</v>
      </c>
      <c r="M39" s="31">
        <v>17.122350000000001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6825.4</v>
      </c>
      <c r="D40" s="36">
        <v>6835.0333333333328</v>
      </c>
      <c r="E40" s="36">
        <v>6790.3666666666659</v>
      </c>
      <c r="F40" s="36">
        <v>6755.333333333333</v>
      </c>
      <c r="G40" s="36">
        <v>6710.6666666666661</v>
      </c>
      <c r="H40" s="36">
        <v>6870.0666666666657</v>
      </c>
      <c r="I40" s="36">
        <v>6914.7333333333336</v>
      </c>
      <c r="J40" s="36">
        <v>6949.7666666666655</v>
      </c>
      <c r="K40" s="31">
        <v>6879.7</v>
      </c>
      <c r="L40" s="31">
        <v>6800</v>
      </c>
      <c r="M40" s="31">
        <v>0.15307000000000001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8027.7</v>
      </c>
      <c r="D41" s="36">
        <v>8060.2333333333336</v>
      </c>
      <c r="E41" s="36">
        <v>7985.4666666666672</v>
      </c>
      <c r="F41" s="36">
        <v>7943.2333333333336</v>
      </c>
      <c r="G41" s="36">
        <v>7868.4666666666672</v>
      </c>
      <c r="H41" s="36">
        <v>8102.4666666666672</v>
      </c>
      <c r="I41" s="36">
        <v>8177.2333333333336</v>
      </c>
      <c r="J41" s="36">
        <v>8219.4666666666672</v>
      </c>
      <c r="K41" s="31">
        <v>8135</v>
      </c>
      <c r="L41" s="31">
        <v>8018</v>
      </c>
      <c r="M41" s="31">
        <v>7.4779999999999998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2543.25</v>
      </c>
      <c r="D42" s="36">
        <v>2535.8333333333335</v>
      </c>
      <c r="E42" s="36">
        <v>2518.416666666667</v>
      </c>
      <c r="F42" s="36">
        <v>2493.5833333333335</v>
      </c>
      <c r="G42" s="36">
        <v>2476.166666666667</v>
      </c>
      <c r="H42" s="36">
        <v>2560.666666666667</v>
      </c>
      <c r="I42" s="36">
        <v>2578.0833333333339</v>
      </c>
      <c r="J42" s="36">
        <v>2602.916666666667</v>
      </c>
      <c r="K42" s="31">
        <v>2553.25</v>
      </c>
      <c r="L42" s="31">
        <v>2511</v>
      </c>
      <c r="M42" s="31">
        <v>1.6725399999999999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246.45</v>
      </c>
      <c r="D43" s="36">
        <v>247.81666666666669</v>
      </c>
      <c r="E43" s="36">
        <v>244.33333333333337</v>
      </c>
      <c r="F43" s="36">
        <v>242.21666666666667</v>
      </c>
      <c r="G43" s="36">
        <v>238.73333333333335</v>
      </c>
      <c r="H43" s="36">
        <v>249.93333333333339</v>
      </c>
      <c r="I43" s="36">
        <v>253.41666666666669</v>
      </c>
      <c r="J43" s="36">
        <v>255.53333333333342</v>
      </c>
      <c r="K43" s="31">
        <v>251.3</v>
      </c>
      <c r="L43" s="31">
        <v>245.7</v>
      </c>
      <c r="M43" s="31">
        <v>65.912509999999997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211.75</v>
      </c>
      <c r="D44" s="36">
        <v>212.45000000000002</v>
      </c>
      <c r="E44" s="36">
        <v>209.60000000000002</v>
      </c>
      <c r="F44" s="36">
        <v>207.45000000000002</v>
      </c>
      <c r="G44" s="36">
        <v>204.60000000000002</v>
      </c>
      <c r="H44" s="36">
        <v>214.60000000000002</v>
      </c>
      <c r="I44" s="36">
        <v>217.45</v>
      </c>
      <c r="J44" s="36">
        <v>219.60000000000002</v>
      </c>
      <c r="K44" s="31">
        <v>215.3</v>
      </c>
      <c r="L44" s="31">
        <v>210.3</v>
      </c>
      <c r="M44" s="31">
        <v>121.02991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104.3</v>
      </c>
      <c r="D45" s="36">
        <v>105.01666666666667</v>
      </c>
      <c r="E45" s="36">
        <v>102.78333333333333</v>
      </c>
      <c r="F45" s="36">
        <v>101.26666666666667</v>
      </c>
      <c r="G45" s="36">
        <v>99.033333333333331</v>
      </c>
      <c r="H45" s="36">
        <v>106.53333333333333</v>
      </c>
      <c r="I45" s="36">
        <v>108.76666666666665</v>
      </c>
      <c r="J45" s="36">
        <v>110.28333333333333</v>
      </c>
      <c r="K45" s="31">
        <v>107.25</v>
      </c>
      <c r="L45" s="31">
        <v>103.5</v>
      </c>
      <c r="M45" s="31">
        <v>112.9676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1620.35</v>
      </c>
      <c r="D46" s="36">
        <v>1614.1499999999999</v>
      </c>
      <c r="E46" s="36">
        <v>1603.2999999999997</v>
      </c>
      <c r="F46" s="36">
        <v>1586.2499999999998</v>
      </c>
      <c r="G46" s="36">
        <v>1575.3999999999996</v>
      </c>
      <c r="H46" s="36">
        <v>1631.1999999999998</v>
      </c>
      <c r="I46" s="36">
        <v>1642.0499999999997</v>
      </c>
      <c r="J46" s="36">
        <v>1659.1</v>
      </c>
      <c r="K46" s="31">
        <v>1625</v>
      </c>
      <c r="L46" s="31">
        <v>1597.1</v>
      </c>
      <c r="M46" s="31">
        <v>0.82660999999999996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135.75</v>
      </c>
      <c r="D47" s="36">
        <v>136.13333333333335</v>
      </c>
      <c r="E47" s="36">
        <v>134.66666666666671</v>
      </c>
      <c r="F47" s="36">
        <v>133.58333333333337</v>
      </c>
      <c r="G47" s="36">
        <v>132.11666666666673</v>
      </c>
      <c r="H47" s="36">
        <v>137.2166666666667</v>
      </c>
      <c r="I47" s="36">
        <v>138.68333333333334</v>
      </c>
      <c r="J47" s="36">
        <v>139.76666666666668</v>
      </c>
      <c r="K47" s="31">
        <v>137.6</v>
      </c>
      <c r="L47" s="31">
        <v>135.05000000000001</v>
      </c>
      <c r="M47" s="31">
        <v>104.89249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562.79999999999995</v>
      </c>
      <c r="D48" s="36">
        <v>560.35</v>
      </c>
      <c r="E48" s="36">
        <v>555.45000000000005</v>
      </c>
      <c r="F48" s="36">
        <v>548.1</v>
      </c>
      <c r="G48" s="36">
        <v>543.20000000000005</v>
      </c>
      <c r="H48" s="36">
        <v>567.70000000000005</v>
      </c>
      <c r="I48" s="36">
        <v>572.59999999999991</v>
      </c>
      <c r="J48" s="36">
        <v>579.95000000000005</v>
      </c>
      <c r="K48" s="31">
        <v>565.25</v>
      </c>
      <c r="L48" s="31">
        <v>553</v>
      </c>
      <c r="M48" s="31">
        <v>7.9849699999999997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1084.3499999999999</v>
      </c>
      <c r="D49" s="36">
        <v>1082.6500000000001</v>
      </c>
      <c r="E49" s="36">
        <v>1075.3500000000001</v>
      </c>
      <c r="F49" s="36">
        <v>1066.3500000000001</v>
      </c>
      <c r="G49" s="36">
        <v>1059.0500000000002</v>
      </c>
      <c r="H49" s="36">
        <v>1091.6500000000001</v>
      </c>
      <c r="I49" s="36">
        <v>1098.9500000000003</v>
      </c>
      <c r="J49" s="36">
        <v>1107.95</v>
      </c>
      <c r="K49" s="31">
        <v>1089.95</v>
      </c>
      <c r="L49" s="31">
        <v>1073.6500000000001</v>
      </c>
      <c r="M49" s="31">
        <v>4.9317599999999997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924.55</v>
      </c>
      <c r="D50" s="36">
        <v>923.04999999999984</v>
      </c>
      <c r="E50" s="36">
        <v>918.04999999999973</v>
      </c>
      <c r="F50" s="36">
        <v>911.54999999999984</v>
      </c>
      <c r="G50" s="36">
        <v>906.54999999999973</v>
      </c>
      <c r="H50" s="36">
        <v>929.54999999999973</v>
      </c>
      <c r="I50" s="36">
        <v>934.55</v>
      </c>
      <c r="J50" s="36">
        <v>941.04999999999973</v>
      </c>
      <c r="K50" s="31">
        <v>928.05</v>
      </c>
      <c r="L50" s="31">
        <v>916.55</v>
      </c>
      <c r="M50" s="31">
        <v>22.481030000000001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126.45</v>
      </c>
      <c r="D51" s="36">
        <v>126.23333333333335</v>
      </c>
      <c r="E51" s="36">
        <v>124.56666666666669</v>
      </c>
      <c r="F51" s="36">
        <v>122.68333333333334</v>
      </c>
      <c r="G51" s="36">
        <v>121.01666666666668</v>
      </c>
      <c r="H51" s="36">
        <v>128.1166666666667</v>
      </c>
      <c r="I51" s="36">
        <v>129.78333333333336</v>
      </c>
      <c r="J51" s="36">
        <v>131.66666666666671</v>
      </c>
      <c r="K51" s="31">
        <v>127.9</v>
      </c>
      <c r="L51" s="31">
        <v>124.35</v>
      </c>
      <c r="M51" s="31">
        <v>177.0967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260.45</v>
      </c>
      <c r="D52" s="36">
        <v>261.31666666666666</v>
      </c>
      <c r="E52" s="36">
        <v>258.7833333333333</v>
      </c>
      <c r="F52" s="36">
        <v>257.11666666666662</v>
      </c>
      <c r="G52" s="36">
        <v>254.58333333333326</v>
      </c>
      <c r="H52" s="36">
        <v>262.98333333333335</v>
      </c>
      <c r="I52" s="36">
        <v>265.51666666666677</v>
      </c>
      <c r="J52" s="36">
        <v>267.18333333333339</v>
      </c>
      <c r="K52" s="31">
        <v>263.85000000000002</v>
      </c>
      <c r="L52" s="31">
        <v>259.64999999999998</v>
      </c>
      <c r="M52" s="31">
        <v>12.25855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19256.650000000001</v>
      </c>
      <c r="D53" s="36">
        <v>19202.649999999998</v>
      </c>
      <c r="E53" s="36">
        <v>19105.299999999996</v>
      </c>
      <c r="F53" s="36">
        <v>18953.949999999997</v>
      </c>
      <c r="G53" s="36">
        <v>18856.599999999995</v>
      </c>
      <c r="H53" s="36">
        <v>19353.999999999996</v>
      </c>
      <c r="I53" s="36">
        <v>19451.349999999995</v>
      </c>
      <c r="J53" s="36">
        <v>19602.699999999997</v>
      </c>
      <c r="K53" s="31">
        <v>19300</v>
      </c>
      <c r="L53" s="31">
        <v>19051.3</v>
      </c>
      <c r="M53" s="31">
        <v>0.20738999999999999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340</v>
      </c>
      <c r="D54" s="36">
        <v>339.26666666666665</v>
      </c>
      <c r="E54" s="36">
        <v>336.88333333333333</v>
      </c>
      <c r="F54" s="36">
        <v>333.76666666666665</v>
      </c>
      <c r="G54" s="36">
        <v>331.38333333333333</v>
      </c>
      <c r="H54" s="36">
        <v>342.38333333333333</v>
      </c>
      <c r="I54" s="36">
        <v>344.76666666666665</v>
      </c>
      <c r="J54" s="36">
        <v>347.88333333333333</v>
      </c>
      <c r="K54" s="31">
        <v>341.65</v>
      </c>
      <c r="L54" s="31">
        <v>336.15</v>
      </c>
      <c r="M54" s="31">
        <v>43.700400000000002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4522.5</v>
      </c>
      <c r="D55" s="36">
        <v>4517</v>
      </c>
      <c r="E55" s="36">
        <v>4499</v>
      </c>
      <c r="F55" s="36">
        <v>4475.5</v>
      </c>
      <c r="G55" s="36">
        <v>4457.5</v>
      </c>
      <c r="H55" s="36">
        <v>4540.5</v>
      </c>
      <c r="I55" s="36">
        <v>4558.5</v>
      </c>
      <c r="J55" s="36">
        <v>4582</v>
      </c>
      <c r="K55" s="31">
        <v>4535</v>
      </c>
      <c r="L55" s="31">
        <v>4493.5</v>
      </c>
      <c r="M55" s="31">
        <v>2.5576400000000001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365.35</v>
      </c>
      <c r="D56" s="36">
        <v>366.7</v>
      </c>
      <c r="E56" s="36">
        <v>361.75</v>
      </c>
      <c r="F56" s="36">
        <v>358.15000000000003</v>
      </c>
      <c r="G56" s="36">
        <v>353.20000000000005</v>
      </c>
      <c r="H56" s="36">
        <v>370.29999999999995</v>
      </c>
      <c r="I56" s="36">
        <v>375.24999999999989</v>
      </c>
      <c r="J56" s="36">
        <v>378.84999999999991</v>
      </c>
      <c r="K56" s="31">
        <v>371.65</v>
      </c>
      <c r="L56" s="31">
        <v>363.1</v>
      </c>
      <c r="M56" s="31">
        <v>62.436819999999997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413.25</v>
      </c>
      <c r="D57" s="36">
        <v>414.75</v>
      </c>
      <c r="E57" s="36">
        <v>409.95</v>
      </c>
      <c r="F57" s="36">
        <v>406.65</v>
      </c>
      <c r="G57" s="36">
        <v>401.84999999999997</v>
      </c>
      <c r="H57" s="36">
        <v>418.05</v>
      </c>
      <c r="I57" s="36">
        <v>422.84999999999997</v>
      </c>
      <c r="J57" s="36">
        <v>426.15000000000003</v>
      </c>
      <c r="K57" s="31">
        <v>419.55</v>
      </c>
      <c r="L57" s="31">
        <v>411.45</v>
      </c>
      <c r="M57" s="31">
        <v>8.9802199999999992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1219.55</v>
      </c>
      <c r="D58" s="36">
        <v>1215.7166666666667</v>
      </c>
      <c r="E58" s="36">
        <v>1208.7333333333333</v>
      </c>
      <c r="F58" s="36">
        <v>1197.9166666666667</v>
      </c>
      <c r="G58" s="36">
        <v>1190.9333333333334</v>
      </c>
      <c r="H58" s="36">
        <v>1226.5333333333333</v>
      </c>
      <c r="I58" s="36">
        <v>1233.5166666666669</v>
      </c>
      <c r="J58" s="36">
        <v>1244.3333333333333</v>
      </c>
      <c r="K58" s="31">
        <v>1222.7</v>
      </c>
      <c r="L58" s="31">
        <v>1204.9000000000001</v>
      </c>
      <c r="M58" s="31">
        <v>16.411740000000002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1159.5</v>
      </c>
      <c r="D59" s="36">
        <v>1159.3333333333333</v>
      </c>
      <c r="E59" s="36">
        <v>1151.8166666666666</v>
      </c>
      <c r="F59" s="36">
        <v>1144.1333333333334</v>
      </c>
      <c r="G59" s="36">
        <v>1136.6166666666668</v>
      </c>
      <c r="H59" s="36">
        <v>1167.0166666666664</v>
      </c>
      <c r="I59" s="36">
        <v>1174.5333333333333</v>
      </c>
      <c r="J59" s="36">
        <v>1182.2166666666662</v>
      </c>
      <c r="K59" s="31">
        <v>1166.8499999999999</v>
      </c>
      <c r="L59" s="31">
        <v>1151.6500000000001</v>
      </c>
      <c r="M59" s="31">
        <v>8.2210999999999999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287.8</v>
      </c>
      <c r="D60" s="36">
        <v>286.59999999999997</v>
      </c>
      <c r="E60" s="36">
        <v>284.24999999999994</v>
      </c>
      <c r="F60" s="36">
        <v>280.7</v>
      </c>
      <c r="G60" s="36">
        <v>278.34999999999997</v>
      </c>
      <c r="H60" s="36">
        <v>290.14999999999992</v>
      </c>
      <c r="I60" s="36">
        <v>292.49999999999994</v>
      </c>
      <c r="J60" s="36">
        <v>296.0499999999999</v>
      </c>
      <c r="K60" s="31">
        <v>288.95</v>
      </c>
      <c r="L60" s="31">
        <v>283.05</v>
      </c>
      <c r="M60" s="31">
        <v>46.478450000000002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5138.75</v>
      </c>
      <c r="D61" s="36">
        <v>5158.1833333333334</v>
      </c>
      <c r="E61" s="36">
        <v>5099.4666666666672</v>
      </c>
      <c r="F61" s="36">
        <v>5060.1833333333334</v>
      </c>
      <c r="G61" s="36">
        <v>5001.4666666666672</v>
      </c>
      <c r="H61" s="36">
        <v>5197.4666666666672</v>
      </c>
      <c r="I61" s="36">
        <v>5256.1833333333325</v>
      </c>
      <c r="J61" s="36">
        <v>5295.4666666666672</v>
      </c>
      <c r="K61" s="31">
        <v>5216.8999999999996</v>
      </c>
      <c r="L61" s="31">
        <v>5118.8999999999996</v>
      </c>
      <c r="M61" s="31">
        <v>1.7974699999999999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2000.45</v>
      </c>
      <c r="D62" s="36">
        <v>1994.95</v>
      </c>
      <c r="E62" s="36">
        <v>1977.5</v>
      </c>
      <c r="F62" s="36">
        <v>1954.55</v>
      </c>
      <c r="G62" s="36">
        <v>1937.1</v>
      </c>
      <c r="H62" s="36">
        <v>2017.9</v>
      </c>
      <c r="I62" s="36">
        <v>2035.3500000000004</v>
      </c>
      <c r="J62" s="36">
        <v>2058.3000000000002</v>
      </c>
      <c r="K62" s="31">
        <v>2012.4</v>
      </c>
      <c r="L62" s="31">
        <v>1972</v>
      </c>
      <c r="M62" s="31">
        <v>3.3298999999999999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709.8</v>
      </c>
      <c r="D63" s="36">
        <v>707.38333333333333</v>
      </c>
      <c r="E63" s="36">
        <v>701.76666666666665</v>
      </c>
      <c r="F63" s="36">
        <v>693.73333333333335</v>
      </c>
      <c r="G63" s="36">
        <v>688.11666666666667</v>
      </c>
      <c r="H63" s="36">
        <v>715.41666666666663</v>
      </c>
      <c r="I63" s="36">
        <v>721.03333333333319</v>
      </c>
      <c r="J63" s="36">
        <v>729.06666666666661</v>
      </c>
      <c r="K63" s="31">
        <v>713</v>
      </c>
      <c r="L63" s="31">
        <v>699.35</v>
      </c>
      <c r="M63" s="31">
        <v>6.9494600000000002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1162</v>
      </c>
      <c r="D64" s="36">
        <v>1166.0666666666666</v>
      </c>
      <c r="E64" s="36">
        <v>1147.4333333333332</v>
      </c>
      <c r="F64" s="36">
        <v>1132.8666666666666</v>
      </c>
      <c r="G64" s="36">
        <v>1114.2333333333331</v>
      </c>
      <c r="H64" s="36">
        <v>1180.6333333333332</v>
      </c>
      <c r="I64" s="36">
        <v>1199.2666666666664</v>
      </c>
      <c r="J64" s="36">
        <v>1213.8333333333333</v>
      </c>
      <c r="K64" s="31">
        <v>1184.7</v>
      </c>
      <c r="L64" s="31">
        <v>1151.5</v>
      </c>
      <c r="M64" s="31">
        <v>4.27576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296</v>
      </c>
      <c r="D65" s="36">
        <v>296.73333333333335</v>
      </c>
      <c r="E65" s="36">
        <v>293.4666666666667</v>
      </c>
      <c r="F65" s="36">
        <v>290.93333333333334</v>
      </c>
      <c r="G65" s="36">
        <v>287.66666666666669</v>
      </c>
      <c r="H65" s="36">
        <v>299.26666666666671</v>
      </c>
      <c r="I65" s="36">
        <v>302.53333333333336</v>
      </c>
      <c r="J65" s="36">
        <v>305.06666666666672</v>
      </c>
      <c r="K65" s="31">
        <v>300</v>
      </c>
      <c r="L65" s="31">
        <v>294.2</v>
      </c>
      <c r="M65" s="31">
        <v>14.9406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1699.25</v>
      </c>
      <c r="D66" s="36">
        <v>1696.0166666666667</v>
      </c>
      <c r="E66" s="36">
        <v>1686.0333333333333</v>
      </c>
      <c r="F66" s="36">
        <v>1672.8166666666666</v>
      </c>
      <c r="G66" s="36">
        <v>1662.8333333333333</v>
      </c>
      <c r="H66" s="36">
        <v>1709.2333333333333</v>
      </c>
      <c r="I66" s="36">
        <v>1719.2166666666665</v>
      </c>
      <c r="J66" s="36">
        <v>1732.4333333333334</v>
      </c>
      <c r="K66" s="31">
        <v>1706</v>
      </c>
      <c r="L66" s="31">
        <v>1682.8</v>
      </c>
      <c r="M66" s="31">
        <v>2.7946300000000002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541.75</v>
      </c>
      <c r="D67" s="36">
        <v>542.35</v>
      </c>
      <c r="E67" s="36">
        <v>539.5</v>
      </c>
      <c r="F67" s="36">
        <v>537.25</v>
      </c>
      <c r="G67" s="36">
        <v>534.4</v>
      </c>
      <c r="H67" s="36">
        <v>544.6</v>
      </c>
      <c r="I67" s="36">
        <v>547.45000000000016</v>
      </c>
      <c r="J67" s="36">
        <v>549.70000000000005</v>
      </c>
      <c r="K67" s="31">
        <v>545.20000000000005</v>
      </c>
      <c r="L67" s="31">
        <v>540.1</v>
      </c>
      <c r="M67" s="31">
        <v>10.76708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2219.0500000000002</v>
      </c>
      <c r="D68" s="36">
        <v>2220.0499999999997</v>
      </c>
      <c r="E68" s="36">
        <v>2197.6499999999996</v>
      </c>
      <c r="F68" s="36">
        <v>2176.25</v>
      </c>
      <c r="G68" s="36">
        <v>2153.85</v>
      </c>
      <c r="H68" s="36">
        <v>2241.4499999999994</v>
      </c>
      <c r="I68" s="36">
        <v>2263.85</v>
      </c>
      <c r="J68" s="36">
        <v>2285.2499999999991</v>
      </c>
      <c r="K68" s="31">
        <v>2242.4499999999998</v>
      </c>
      <c r="L68" s="31">
        <v>2198.65</v>
      </c>
      <c r="M68" s="31">
        <v>2.3817300000000001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2068.9499999999998</v>
      </c>
      <c r="D69" s="36">
        <v>2075.5333333333333</v>
      </c>
      <c r="E69" s="36">
        <v>2057.6666666666665</v>
      </c>
      <c r="F69" s="36">
        <v>2046.3833333333332</v>
      </c>
      <c r="G69" s="36">
        <v>2028.5166666666664</v>
      </c>
      <c r="H69" s="36">
        <v>2086.8166666666666</v>
      </c>
      <c r="I69" s="36">
        <v>2104.6833333333334</v>
      </c>
      <c r="J69" s="36">
        <v>2115.9666666666667</v>
      </c>
      <c r="K69" s="31">
        <v>2093.4</v>
      </c>
      <c r="L69" s="31">
        <v>2064.25</v>
      </c>
      <c r="M69" s="31">
        <v>4.2272699999999999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409.4</v>
      </c>
      <c r="D70" s="36">
        <v>408.76666666666665</v>
      </c>
      <c r="E70" s="36">
        <v>403.63333333333333</v>
      </c>
      <c r="F70" s="36">
        <v>397.86666666666667</v>
      </c>
      <c r="G70" s="36">
        <v>392.73333333333335</v>
      </c>
      <c r="H70" s="36">
        <v>414.5333333333333</v>
      </c>
      <c r="I70" s="36">
        <v>419.66666666666663</v>
      </c>
      <c r="J70" s="36">
        <v>425.43333333333328</v>
      </c>
      <c r="K70" s="31">
        <v>413.9</v>
      </c>
      <c r="L70" s="31">
        <v>403</v>
      </c>
      <c r="M70" s="31">
        <v>4.32979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216.8</v>
      </c>
      <c r="D71" s="36">
        <v>217.13333333333333</v>
      </c>
      <c r="E71" s="36">
        <v>213.76666666666665</v>
      </c>
      <c r="F71" s="36">
        <v>210.73333333333332</v>
      </c>
      <c r="G71" s="36">
        <v>207.36666666666665</v>
      </c>
      <c r="H71" s="36">
        <v>220.16666666666666</v>
      </c>
      <c r="I71" s="36">
        <v>223.53333333333333</v>
      </c>
      <c r="J71" s="36">
        <v>226.56666666666666</v>
      </c>
      <c r="K71" s="31">
        <v>220.5</v>
      </c>
      <c r="L71" s="31">
        <v>214.1</v>
      </c>
      <c r="M71" s="31">
        <v>21.548909999999999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3705.3</v>
      </c>
      <c r="D72" s="36">
        <v>3728.5499999999997</v>
      </c>
      <c r="E72" s="36">
        <v>3660.5999999999995</v>
      </c>
      <c r="F72" s="36">
        <v>3615.8999999999996</v>
      </c>
      <c r="G72" s="36">
        <v>3547.9499999999994</v>
      </c>
      <c r="H72" s="36">
        <v>3773.2499999999995</v>
      </c>
      <c r="I72" s="36">
        <v>3841.1999999999994</v>
      </c>
      <c r="J72" s="36">
        <v>3885.8999999999996</v>
      </c>
      <c r="K72" s="31">
        <v>3796.5</v>
      </c>
      <c r="L72" s="31">
        <v>3683.85</v>
      </c>
      <c r="M72" s="31">
        <v>4.47464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5104.6499999999996</v>
      </c>
      <c r="D73" s="36">
        <v>5098.5166666666664</v>
      </c>
      <c r="E73" s="36">
        <v>5034.1333333333332</v>
      </c>
      <c r="F73" s="36">
        <v>4963.6166666666668</v>
      </c>
      <c r="G73" s="36">
        <v>4899.2333333333336</v>
      </c>
      <c r="H73" s="36">
        <v>5169.0333333333328</v>
      </c>
      <c r="I73" s="36">
        <v>5233.4166666666661</v>
      </c>
      <c r="J73" s="36">
        <v>5303.9333333333325</v>
      </c>
      <c r="K73" s="31">
        <v>5162.8999999999996</v>
      </c>
      <c r="L73" s="31">
        <v>5028</v>
      </c>
      <c r="M73" s="31">
        <v>1.8930100000000001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540.85</v>
      </c>
      <c r="D74" s="36">
        <v>541.61666666666667</v>
      </c>
      <c r="E74" s="36">
        <v>535.7833333333333</v>
      </c>
      <c r="F74" s="36">
        <v>530.71666666666658</v>
      </c>
      <c r="G74" s="36">
        <v>524.88333333333321</v>
      </c>
      <c r="H74" s="36">
        <v>546.68333333333339</v>
      </c>
      <c r="I74" s="36">
        <v>552.51666666666665</v>
      </c>
      <c r="J74" s="36">
        <v>557.58333333333348</v>
      </c>
      <c r="K74" s="31">
        <v>547.45000000000005</v>
      </c>
      <c r="L74" s="31">
        <v>536.54999999999995</v>
      </c>
      <c r="M74" s="31">
        <v>31.070879999999999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3798.6</v>
      </c>
      <c r="D75" s="36">
        <v>3795.8666666666668</v>
      </c>
      <c r="E75" s="36">
        <v>3773.7333333333336</v>
      </c>
      <c r="F75" s="36">
        <v>3748.8666666666668</v>
      </c>
      <c r="G75" s="36">
        <v>3726.7333333333336</v>
      </c>
      <c r="H75" s="36">
        <v>3820.7333333333336</v>
      </c>
      <c r="I75" s="36">
        <v>3842.8666666666668</v>
      </c>
      <c r="J75" s="36">
        <v>3867.7333333333336</v>
      </c>
      <c r="K75" s="31">
        <v>3818</v>
      </c>
      <c r="L75" s="31">
        <v>3771</v>
      </c>
      <c r="M75" s="31">
        <v>2.7892899999999998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5494.85</v>
      </c>
      <c r="D76" s="36">
        <v>5474.1166666666659</v>
      </c>
      <c r="E76" s="36">
        <v>5420.8833333333314</v>
      </c>
      <c r="F76" s="36">
        <v>5346.9166666666652</v>
      </c>
      <c r="G76" s="36">
        <v>5293.6833333333307</v>
      </c>
      <c r="H76" s="36">
        <v>5548.0833333333321</v>
      </c>
      <c r="I76" s="36">
        <v>5601.3166666666675</v>
      </c>
      <c r="J76" s="36">
        <v>5675.2833333333328</v>
      </c>
      <c r="K76" s="31">
        <v>5527.35</v>
      </c>
      <c r="L76" s="31">
        <v>5400.15</v>
      </c>
      <c r="M76" s="31">
        <v>4.7362200000000003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3445.6</v>
      </c>
      <c r="D77" s="36">
        <v>3440.8666666666668</v>
      </c>
      <c r="E77" s="36">
        <v>3405.7333333333336</v>
      </c>
      <c r="F77" s="36">
        <v>3365.8666666666668</v>
      </c>
      <c r="G77" s="36">
        <v>3330.7333333333336</v>
      </c>
      <c r="H77" s="36">
        <v>3480.7333333333336</v>
      </c>
      <c r="I77" s="36">
        <v>3515.8666666666668</v>
      </c>
      <c r="J77" s="36">
        <v>3555.7333333333336</v>
      </c>
      <c r="K77" s="31">
        <v>3476</v>
      </c>
      <c r="L77" s="31">
        <v>3401</v>
      </c>
      <c r="M77" s="31">
        <v>4.7128500000000004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3201.05</v>
      </c>
      <c r="D78" s="36">
        <v>3189.6833333333329</v>
      </c>
      <c r="E78" s="36">
        <v>3156.3666666666659</v>
      </c>
      <c r="F78" s="36">
        <v>3111.6833333333329</v>
      </c>
      <c r="G78" s="36">
        <v>3078.3666666666659</v>
      </c>
      <c r="H78" s="36">
        <v>3234.3666666666659</v>
      </c>
      <c r="I78" s="36">
        <v>3267.6833333333325</v>
      </c>
      <c r="J78" s="36">
        <v>3312.3666666666659</v>
      </c>
      <c r="K78" s="31">
        <v>3223</v>
      </c>
      <c r="L78" s="31">
        <v>3145</v>
      </c>
      <c r="M78" s="31">
        <v>1.6306700000000001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144.94999999999999</v>
      </c>
      <c r="D79" s="36">
        <v>144.58333333333334</v>
      </c>
      <c r="E79" s="36">
        <v>143.51666666666668</v>
      </c>
      <c r="F79" s="36">
        <v>142.08333333333334</v>
      </c>
      <c r="G79" s="36">
        <v>141.01666666666668</v>
      </c>
      <c r="H79" s="36">
        <v>146.01666666666668</v>
      </c>
      <c r="I79" s="36">
        <v>147.08333333333334</v>
      </c>
      <c r="J79" s="36">
        <v>148.51666666666668</v>
      </c>
      <c r="K79" s="31">
        <v>145.65</v>
      </c>
      <c r="L79" s="31">
        <v>143.15</v>
      </c>
      <c r="M79" s="31">
        <v>113.49775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2828.9</v>
      </c>
      <c r="D80" s="36">
        <v>2815.2333333333336</v>
      </c>
      <c r="E80" s="36">
        <v>2795.4666666666672</v>
      </c>
      <c r="F80" s="36">
        <v>2762.0333333333338</v>
      </c>
      <c r="G80" s="36">
        <v>2742.2666666666673</v>
      </c>
      <c r="H80" s="36">
        <v>2848.666666666667</v>
      </c>
      <c r="I80" s="36">
        <v>2868.4333333333334</v>
      </c>
      <c r="J80" s="36">
        <v>2901.8666666666668</v>
      </c>
      <c r="K80" s="31">
        <v>2835</v>
      </c>
      <c r="L80" s="31">
        <v>2781.8</v>
      </c>
      <c r="M80" s="31">
        <v>1.06555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330.55</v>
      </c>
      <c r="D81" s="36">
        <v>330.34999999999997</v>
      </c>
      <c r="E81" s="36">
        <v>326.99999999999994</v>
      </c>
      <c r="F81" s="36">
        <v>323.45</v>
      </c>
      <c r="G81" s="36">
        <v>320.09999999999997</v>
      </c>
      <c r="H81" s="36">
        <v>333.89999999999992</v>
      </c>
      <c r="I81" s="36">
        <v>337.24999999999994</v>
      </c>
      <c r="J81" s="36">
        <v>340.7999999999999</v>
      </c>
      <c r="K81" s="31">
        <v>333.7</v>
      </c>
      <c r="L81" s="31">
        <v>326.8</v>
      </c>
      <c r="M81" s="31">
        <v>14.35111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121.8</v>
      </c>
      <c r="D82" s="36">
        <v>121.86666666666667</v>
      </c>
      <c r="E82" s="36">
        <v>120.83333333333334</v>
      </c>
      <c r="F82" s="36">
        <v>119.86666666666667</v>
      </c>
      <c r="G82" s="36">
        <v>118.83333333333334</v>
      </c>
      <c r="H82" s="36">
        <v>122.83333333333334</v>
      </c>
      <c r="I82" s="36">
        <v>123.86666666666667</v>
      </c>
      <c r="J82" s="36">
        <v>124.83333333333334</v>
      </c>
      <c r="K82" s="31">
        <v>122.9</v>
      </c>
      <c r="L82" s="31">
        <v>120.9</v>
      </c>
      <c r="M82" s="31">
        <v>113.78558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1614.95</v>
      </c>
      <c r="D83" s="36">
        <v>1625.0500000000002</v>
      </c>
      <c r="E83" s="36">
        <v>1593.9500000000003</v>
      </c>
      <c r="F83" s="36">
        <v>1572.95</v>
      </c>
      <c r="G83" s="36">
        <v>1541.8500000000001</v>
      </c>
      <c r="H83" s="36">
        <v>1646.0500000000004</v>
      </c>
      <c r="I83" s="36">
        <v>1677.1500000000003</v>
      </c>
      <c r="J83" s="36">
        <v>1698.1500000000005</v>
      </c>
      <c r="K83" s="31">
        <v>1656.15</v>
      </c>
      <c r="L83" s="31">
        <v>1604.05</v>
      </c>
      <c r="M83" s="31">
        <v>1.60537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966.45</v>
      </c>
      <c r="D84" s="36">
        <v>967.4666666666667</v>
      </c>
      <c r="E84" s="36">
        <v>960.83333333333337</v>
      </c>
      <c r="F84" s="36">
        <v>955.2166666666667</v>
      </c>
      <c r="G84" s="36">
        <v>948.58333333333337</v>
      </c>
      <c r="H84" s="36">
        <v>973.08333333333337</v>
      </c>
      <c r="I84" s="36">
        <v>979.71666666666658</v>
      </c>
      <c r="J84" s="36">
        <v>985.33333333333337</v>
      </c>
      <c r="K84" s="31">
        <v>974.1</v>
      </c>
      <c r="L84" s="31">
        <v>961.85</v>
      </c>
      <c r="M84" s="31">
        <v>5.0083599999999997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1630.65</v>
      </c>
      <c r="D85" s="36">
        <v>1641.5166666666667</v>
      </c>
      <c r="E85" s="36">
        <v>1613.0333333333333</v>
      </c>
      <c r="F85" s="36">
        <v>1595.4166666666667</v>
      </c>
      <c r="G85" s="36">
        <v>1566.9333333333334</v>
      </c>
      <c r="H85" s="36">
        <v>1659.1333333333332</v>
      </c>
      <c r="I85" s="36">
        <v>1687.6166666666663</v>
      </c>
      <c r="J85" s="36">
        <v>1705.2333333333331</v>
      </c>
      <c r="K85" s="31">
        <v>1670</v>
      </c>
      <c r="L85" s="31">
        <v>1623.9</v>
      </c>
      <c r="M85" s="31">
        <v>6.1413099999999998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1889</v>
      </c>
      <c r="D86" s="36">
        <v>1887</v>
      </c>
      <c r="E86" s="36">
        <v>1877.1</v>
      </c>
      <c r="F86" s="36">
        <v>1865.1999999999998</v>
      </c>
      <c r="G86" s="36">
        <v>1855.2999999999997</v>
      </c>
      <c r="H86" s="36">
        <v>1898.9</v>
      </c>
      <c r="I86" s="36">
        <v>1908.8000000000002</v>
      </c>
      <c r="J86" s="36">
        <v>1920.7000000000003</v>
      </c>
      <c r="K86" s="31">
        <v>1896.9</v>
      </c>
      <c r="L86" s="31">
        <v>1875.1</v>
      </c>
      <c r="M86" s="31">
        <v>3.4592399999999999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422.85</v>
      </c>
      <c r="D87" s="36">
        <v>421.58333333333331</v>
      </c>
      <c r="E87" s="36">
        <v>418.01666666666665</v>
      </c>
      <c r="F87" s="36">
        <v>413.18333333333334</v>
      </c>
      <c r="G87" s="36">
        <v>409.61666666666667</v>
      </c>
      <c r="H87" s="36">
        <v>426.41666666666663</v>
      </c>
      <c r="I87" s="36">
        <v>429.98333333333335</v>
      </c>
      <c r="J87" s="36">
        <v>434.81666666666661</v>
      </c>
      <c r="K87" s="31">
        <v>425.15</v>
      </c>
      <c r="L87" s="31">
        <v>416.75</v>
      </c>
      <c r="M87" s="31">
        <v>7.6714000000000002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1920.85</v>
      </c>
      <c r="D88" s="36">
        <v>1927.8333333333333</v>
      </c>
      <c r="E88" s="36">
        <v>1908.6666666666665</v>
      </c>
      <c r="F88" s="36">
        <v>1896.4833333333333</v>
      </c>
      <c r="G88" s="36">
        <v>1877.3166666666666</v>
      </c>
      <c r="H88" s="36">
        <v>1940.0166666666664</v>
      </c>
      <c r="I88" s="36">
        <v>1959.1833333333329</v>
      </c>
      <c r="J88" s="36">
        <v>1971.3666666666663</v>
      </c>
      <c r="K88" s="31">
        <v>1947</v>
      </c>
      <c r="L88" s="31">
        <v>1915.65</v>
      </c>
      <c r="M88" s="31">
        <v>8.2423199999999994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1384.55</v>
      </c>
      <c r="D89" s="36">
        <v>1387.4833333333333</v>
      </c>
      <c r="E89" s="36">
        <v>1377.0666666666666</v>
      </c>
      <c r="F89" s="36">
        <v>1369.5833333333333</v>
      </c>
      <c r="G89" s="36">
        <v>1359.1666666666665</v>
      </c>
      <c r="H89" s="36">
        <v>1394.9666666666667</v>
      </c>
      <c r="I89" s="36">
        <v>1405.3833333333332</v>
      </c>
      <c r="J89" s="36">
        <v>1412.8666666666668</v>
      </c>
      <c r="K89" s="31">
        <v>1397.9</v>
      </c>
      <c r="L89" s="31">
        <v>1380</v>
      </c>
      <c r="M89" s="31">
        <v>3.7004800000000002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1249.5999999999999</v>
      </c>
      <c r="D90" s="36">
        <v>1249.1333333333334</v>
      </c>
      <c r="E90" s="36">
        <v>1231.6166666666668</v>
      </c>
      <c r="F90" s="36">
        <v>1213.6333333333334</v>
      </c>
      <c r="G90" s="36">
        <v>1196.1166666666668</v>
      </c>
      <c r="H90" s="36">
        <v>1267.1166666666668</v>
      </c>
      <c r="I90" s="36">
        <v>1284.6333333333337</v>
      </c>
      <c r="J90" s="36">
        <v>1302.6166666666668</v>
      </c>
      <c r="K90" s="31">
        <v>1266.6500000000001</v>
      </c>
      <c r="L90" s="31">
        <v>1231.1500000000001</v>
      </c>
      <c r="M90" s="31">
        <v>34.302109999999999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2689.8</v>
      </c>
      <c r="D91" s="36">
        <v>2694.6666666666665</v>
      </c>
      <c r="E91" s="36">
        <v>2668.5333333333328</v>
      </c>
      <c r="F91" s="36">
        <v>2647.2666666666664</v>
      </c>
      <c r="G91" s="36">
        <v>2621.1333333333328</v>
      </c>
      <c r="H91" s="36">
        <v>2715.9333333333329</v>
      </c>
      <c r="I91" s="36">
        <v>2742.0666666666671</v>
      </c>
      <c r="J91" s="36">
        <v>2763.333333333333</v>
      </c>
      <c r="K91" s="31">
        <v>2720.8</v>
      </c>
      <c r="L91" s="31">
        <v>2673.4</v>
      </c>
      <c r="M91" s="31">
        <v>4.1227799999999997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1516.25</v>
      </c>
      <c r="D92" s="36">
        <v>1519.4166666666667</v>
      </c>
      <c r="E92" s="36">
        <v>1508.8333333333335</v>
      </c>
      <c r="F92" s="36">
        <v>1501.4166666666667</v>
      </c>
      <c r="G92" s="36">
        <v>1490.8333333333335</v>
      </c>
      <c r="H92" s="36">
        <v>1526.8333333333335</v>
      </c>
      <c r="I92" s="36">
        <v>1537.416666666667</v>
      </c>
      <c r="J92" s="36">
        <v>1544.8333333333335</v>
      </c>
      <c r="K92" s="31">
        <v>1530</v>
      </c>
      <c r="L92" s="31">
        <v>1512</v>
      </c>
      <c r="M92" s="31">
        <v>82.274860000000004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615.15</v>
      </c>
      <c r="D93" s="36">
        <v>619.34999999999991</v>
      </c>
      <c r="E93" s="36">
        <v>609.14999999999986</v>
      </c>
      <c r="F93" s="36">
        <v>603.15</v>
      </c>
      <c r="G93" s="36">
        <v>592.94999999999993</v>
      </c>
      <c r="H93" s="36">
        <v>625.3499999999998</v>
      </c>
      <c r="I93" s="36">
        <v>635.54999999999984</v>
      </c>
      <c r="J93" s="36">
        <v>641.54999999999973</v>
      </c>
      <c r="K93" s="31">
        <v>629.54999999999995</v>
      </c>
      <c r="L93" s="31">
        <v>613.35</v>
      </c>
      <c r="M93" s="31">
        <v>33.085569999999997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2955.1</v>
      </c>
      <c r="D94" s="36">
        <v>2976.3333333333335</v>
      </c>
      <c r="E94" s="36">
        <v>2902.7166666666672</v>
      </c>
      <c r="F94" s="36">
        <v>2850.3333333333335</v>
      </c>
      <c r="G94" s="36">
        <v>2776.7166666666672</v>
      </c>
      <c r="H94" s="36">
        <v>3028.7166666666672</v>
      </c>
      <c r="I94" s="36">
        <v>3102.333333333333</v>
      </c>
      <c r="J94" s="36">
        <v>3154.7166666666672</v>
      </c>
      <c r="K94" s="31">
        <v>3049.95</v>
      </c>
      <c r="L94" s="31">
        <v>2923.95</v>
      </c>
      <c r="M94" s="31">
        <v>9.7630599999999994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469.8</v>
      </c>
      <c r="D95" s="36">
        <v>469.3</v>
      </c>
      <c r="E95" s="36">
        <v>465.1</v>
      </c>
      <c r="F95" s="36">
        <v>460.40000000000003</v>
      </c>
      <c r="G95" s="36">
        <v>456.20000000000005</v>
      </c>
      <c r="H95" s="36">
        <v>474</v>
      </c>
      <c r="I95" s="36">
        <v>478.19999999999993</v>
      </c>
      <c r="J95" s="36">
        <v>482.9</v>
      </c>
      <c r="K95" s="31">
        <v>473.5</v>
      </c>
      <c r="L95" s="31">
        <v>464.6</v>
      </c>
      <c r="M95" s="31">
        <v>26.81298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251.7</v>
      </c>
      <c r="D96" s="36">
        <v>251.23333333333335</v>
      </c>
      <c r="E96" s="36">
        <v>249.4666666666667</v>
      </c>
      <c r="F96" s="36">
        <v>247.23333333333335</v>
      </c>
      <c r="G96" s="36">
        <v>245.4666666666667</v>
      </c>
      <c r="H96" s="36">
        <v>253.4666666666667</v>
      </c>
      <c r="I96" s="36">
        <v>255.23333333333335</v>
      </c>
      <c r="J96" s="36">
        <v>257.4666666666667</v>
      </c>
      <c r="K96" s="31">
        <v>253</v>
      </c>
      <c r="L96" s="31">
        <v>249</v>
      </c>
      <c r="M96" s="31">
        <v>53.234220000000001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2511.3000000000002</v>
      </c>
      <c r="D97" s="36">
        <v>2502.9333333333334</v>
      </c>
      <c r="E97" s="36">
        <v>2489.3666666666668</v>
      </c>
      <c r="F97" s="36">
        <v>2467.4333333333334</v>
      </c>
      <c r="G97" s="36">
        <v>2453.8666666666668</v>
      </c>
      <c r="H97" s="36">
        <v>2524.8666666666668</v>
      </c>
      <c r="I97" s="36">
        <v>2538.4333333333334</v>
      </c>
      <c r="J97" s="36">
        <v>2560.3666666666668</v>
      </c>
      <c r="K97" s="31">
        <v>2516.5</v>
      </c>
      <c r="L97" s="31">
        <v>2481</v>
      </c>
      <c r="M97" s="31">
        <v>14.687709999999999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311.8</v>
      </c>
      <c r="D98" s="36">
        <v>309.7</v>
      </c>
      <c r="E98" s="36">
        <v>304.89999999999998</v>
      </c>
      <c r="F98" s="36">
        <v>298</v>
      </c>
      <c r="G98" s="36">
        <v>293.2</v>
      </c>
      <c r="H98" s="36">
        <v>316.59999999999997</v>
      </c>
      <c r="I98" s="36">
        <v>321.40000000000003</v>
      </c>
      <c r="J98" s="36">
        <v>328.29999999999995</v>
      </c>
      <c r="K98" s="31">
        <v>314.5</v>
      </c>
      <c r="L98" s="31">
        <v>302.8</v>
      </c>
      <c r="M98" s="31">
        <v>11.038679999999999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38454.1</v>
      </c>
      <c r="D99" s="36">
        <v>38688.23333333333</v>
      </c>
      <c r="E99" s="36">
        <v>38186.866666666661</v>
      </c>
      <c r="F99" s="36">
        <v>37919.633333333331</v>
      </c>
      <c r="G99" s="36">
        <v>37418.266666666663</v>
      </c>
      <c r="H99" s="36">
        <v>38955.46666666666</v>
      </c>
      <c r="I99" s="36">
        <v>39456.833333333328</v>
      </c>
      <c r="J99" s="36">
        <v>39724.066666666658</v>
      </c>
      <c r="K99" s="31">
        <v>39189.599999999999</v>
      </c>
      <c r="L99" s="31">
        <v>38421</v>
      </c>
      <c r="M99" s="31">
        <v>2.181E-2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938.6</v>
      </c>
      <c r="D100" s="36">
        <v>938.98333333333323</v>
      </c>
      <c r="E100" s="36">
        <v>935.91666666666652</v>
      </c>
      <c r="F100" s="36">
        <v>933.23333333333323</v>
      </c>
      <c r="G100" s="36">
        <v>930.16666666666652</v>
      </c>
      <c r="H100" s="36">
        <v>941.66666666666652</v>
      </c>
      <c r="I100" s="36">
        <v>944.73333333333335</v>
      </c>
      <c r="J100" s="36">
        <v>947.41666666666652</v>
      </c>
      <c r="K100" s="31">
        <v>942.05</v>
      </c>
      <c r="L100" s="31">
        <v>936.3</v>
      </c>
      <c r="M100" s="31">
        <v>67.253060000000005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1298.55</v>
      </c>
      <c r="D101" s="36">
        <v>1304.75</v>
      </c>
      <c r="E101" s="36">
        <v>1288.8499999999999</v>
      </c>
      <c r="F101" s="36">
        <v>1279.1499999999999</v>
      </c>
      <c r="G101" s="36">
        <v>1263.2499999999998</v>
      </c>
      <c r="H101" s="36">
        <v>1314.45</v>
      </c>
      <c r="I101" s="36">
        <v>1330.3500000000001</v>
      </c>
      <c r="J101" s="36">
        <v>1340.0500000000002</v>
      </c>
      <c r="K101" s="31">
        <v>1320.65</v>
      </c>
      <c r="L101" s="31">
        <v>1295.05</v>
      </c>
      <c r="M101" s="31">
        <v>1.2003299999999999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543.79999999999995</v>
      </c>
      <c r="D102" s="36">
        <v>548.5</v>
      </c>
      <c r="E102" s="36">
        <v>536.29999999999995</v>
      </c>
      <c r="F102" s="36">
        <v>528.79999999999995</v>
      </c>
      <c r="G102" s="36">
        <v>516.59999999999991</v>
      </c>
      <c r="H102" s="36">
        <v>556</v>
      </c>
      <c r="I102" s="36">
        <v>568.20000000000005</v>
      </c>
      <c r="J102" s="36">
        <v>575.70000000000005</v>
      </c>
      <c r="K102" s="31">
        <v>560.70000000000005</v>
      </c>
      <c r="L102" s="31">
        <v>541</v>
      </c>
      <c r="M102" s="31">
        <v>11.8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10.9</v>
      </c>
      <c r="D103" s="36">
        <v>10.950000000000001</v>
      </c>
      <c r="E103" s="36">
        <v>10.500000000000002</v>
      </c>
      <c r="F103" s="36">
        <v>10.100000000000001</v>
      </c>
      <c r="G103" s="36">
        <v>9.6500000000000021</v>
      </c>
      <c r="H103" s="36">
        <v>11.350000000000001</v>
      </c>
      <c r="I103" s="36">
        <v>11.8</v>
      </c>
      <c r="J103" s="36">
        <v>12.200000000000001</v>
      </c>
      <c r="K103" s="31">
        <v>11.4</v>
      </c>
      <c r="L103" s="31">
        <v>10.55</v>
      </c>
      <c r="M103" s="31">
        <v>3881.93444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90.05</v>
      </c>
      <c r="D104" s="36">
        <v>89.783333333333346</v>
      </c>
      <c r="E104" s="36">
        <v>89.166666666666686</v>
      </c>
      <c r="F104" s="36">
        <v>88.283333333333346</v>
      </c>
      <c r="G104" s="36">
        <v>87.666666666666686</v>
      </c>
      <c r="H104" s="36">
        <v>90.666666666666686</v>
      </c>
      <c r="I104" s="36">
        <v>91.283333333333331</v>
      </c>
      <c r="J104" s="36">
        <v>92.166666666666686</v>
      </c>
      <c r="K104" s="31">
        <v>90.4</v>
      </c>
      <c r="L104" s="31">
        <v>88.9</v>
      </c>
      <c r="M104" s="31">
        <v>230.75073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460.45</v>
      </c>
      <c r="D105" s="36">
        <v>457.01666666666671</v>
      </c>
      <c r="E105" s="36">
        <v>452.03333333333342</v>
      </c>
      <c r="F105" s="36">
        <v>443.61666666666673</v>
      </c>
      <c r="G105" s="36">
        <v>438.63333333333344</v>
      </c>
      <c r="H105" s="36">
        <v>465.43333333333339</v>
      </c>
      <c r="I105" s="36">
        <v>470.41666666666663</v>
      </c>
      <c r="J105" s="36">
        <v>478.83333333333337</v>
      </c>
      <c r="K105" s="31">
        <v>462</v>
      </c>
      <c r="L105" s="31">
        <v>448.6</v>
      </c>
      <c r="M105" s="31">
        <v>13.105700000000001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415.5</v>
      </c>
      <c r="D106" s="36">
        <v>416.5</v>
      </c>
      <c r="E106" s="36">
        <v>412.3</v>
      </c>
      <c r="F106" s="36">
        <v>409.1</v>
      </c>
      <c r="G106" s="36">
        <v>404.90000000000003</v>
      </c>
      <c r="H106" s="36">
        <v>419.7</v>
      </c>
      <c r="I106" s="36">
        <v>423.90000000000003</v>
      </c>
      <c r="J106" s="36">
        <v>427.09999999999997</v>
      </c>
      <c r="K106" s="31">
        <v>420.7</v>
      </c>
      <c r="L106" s="31">
        <v>413.3</v>
      </c>
      <c r="M106" s="31">
        <v>27.680440000000001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403.25</v>
      </c>
      <c r="D107" s="36">
        <v>409.75</v>
      </c>
      <c r="E107" s="36">
        <v>395.5</v>
      </c>
      <c r="F107" s="36">
        <v>387.75</v>
      </c>
      <c r="G107" s="36">
        <v>373.5</v>
      </c>
      <c r="H107" s="36">
        <v>417.5</v>
      </c>
      <c r="I107" s="36">
        <v>431.75</v>
      </c>
      <c r="J107" s="36">
        <v>439.5</v>
      </c>
      <c r="K107" s="31">
        <v>424</v>
      </c>
      <c r="L107" s="31">
        <v>402</v>
      </c>
      <c r="M107" s="31">
        <v>18.177910000000001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2473.5</v>
      </c>
      <c r="D108" s="36">
        <v>2471.2666666666669</v>
      </c>
      <c r="E108" s="36">
        <v>2442.5333333333338</v>
      </c>
      <c r="F108" s="36">
        <v>2411.5666666666671</v>
      </c>
      <c r="G108" s="36">
        <v>2382.8333333333339</v>
      </c>
      <c r="H108" s="36">
        <v>2502.2333333333336</v>
      </c>
      <c r="I108" s="36">
        <v>2530.9666666666662</v>
      </c>
      <c r="J108" s="36">
        <v>2561.9333333333334</v>
      </c>
      <c r="K108" s="31">
        <v>2500</v>
      </c>
      <c r="L108" s="31">
        <v>2440.3000000000002</v>
      </c>
      <c r="M108" s="31">
        <v>7.8272300000000001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1428.55</v>
      </c>
      <c r="D109" s="36">
        <v>1427.8500000000001</v>
      </c>
      <c r="E109" s="36">
        <v>1410.7000000000003</v>
      </c>
      <c r="F109" s="36">
        <v>1392.8500000000001</v>
      </c>
      <c r="G109" s="36">
        <v>1375.7000000000003</v>
      </c>
      <c r="H109" s="36">
        <v>1445.7000000000003</v>
      </c>
      <c r="I109" s="36">
        <v>1462.8500000000004</v>
      </c>
      <c r="J109" s="36">
        <v>1480.7000000000003</v>
      </c>
      <c r="K109" s="31">
        <v>1445</v>
      </c>
      <c r="L109" s="31">
        <v>1410</v>
      </c>
      <c r="M109" s="31">
        <v>16.135459999999998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179.25</v>
      </c>
      <c r="D110" s="36">
        <v>179.68333333333331</v>
      </c>
      <c r="E110" s="36">
        <v>176.56666666666661</v>
      </c>
      <c r="F110" s="36">
        <v>173.8833333333333</v>
      </c>
      <c r="G110" s="36">
        <v>170.76666666666659</v>
      </c>
      <c r="H110" s="36">
        <v>182.36666666666662</v>
      </c>
      <c r="I110" s="36">
        <v>185.48333333333335</v>
      </c>
      <c r="J110" s="36">
        <v>188.16666666666663</v>
      </c>
      <c r="K110" s="31">
        <v>182.8</v>
      </c>
      <c r="L110" s="31">
        <v>177</v>
      </c>
      <c r="M110" s="31">
        <v>64.361739999999998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1475.45</v>
      </c>
      <c r="D111" s="36">
        <v>1476.2166666666665</v>
      </c>
      <c r="E111" s="36">
        <v>1461.4333333333329</v>
      </c>
      <c r="F111" s="36">
        <v>1447.4166666666665</v>
      </c>
      <c r="G111" s="36">
        <v>1432.633333333333</v>
      </c>
      <c r="H111" s="36">
        <v>1490.2333333333329</v>
      </c>
      <c r="I111" s="36">
        <v>1505.0166666666662</v>
      </c>
      <c r="J111" s="36">
        <v>1519.0333333333328</v>
      </c>
      <c r="K111" s="31">
        <v>1491</v>
      </c>
      <c r="L111" s="31">
        <v>1462.2</v>
      </c>
      <c r="M111" s="31">
        <v>35.675519999999999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87.45</v>
      </c>
      <c r="D112" s="36">
        <v>87.683333333333337</v>
      </c>
      <c r="E112" s="36">
        <v>86.76666666666668</v>
      </c>
      <c r="F112" s="36">
        <v>86.083333333333343</v>
      </c>
      <c r="G112" s="36">
        <v>85.166666666666686</v>
      </c>
      <c r="H112" s="36">
        <v>88.366666666666674</v>
      </c>
      <c r="I112" s="36">
        <v>89.283333333333331</v>
      </c>
      <c r="J112" s="36">
        <v>89.966666666666669</v>
      </c>
      <c r="K112" s="31">
        <v>88.6</v>
      </c>
      <c r="L112" s="31">
        <v>87</v>
      </c>
      <c r="M112" s="31">
        <v>103.45543000000001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936.1</v>
      </c>
      <c r="D113" s="36">
        <v>939.23333333333323</v>
      </c>
      <c r="E113" s="36">
        <v>922.11666666666645</v>
      </c>
      <c r="F113" s="36">
        <v>908.13333333333321</v>
      </c>
      <c r="G113" s="36">
        <v>891.01666666666642</v>
      </c>
      <c r="H113" s="36">
        <v>953.21666666666647</v>
      </c>
      <c r="I113" s="36">
        <v>970.33333333333326</v>
      </c>
      <c r="J113" s="36">
        <v>984.31666666666649</v>
      </c>
      <c r="K113" s="31">
        <v>956.35</v>
      </c>
      <c r="L113" s="31">
        <v>925.25</v>
      </c>
      <c r="M113" s="31">
        <v>6.59239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702.85</v>
      </c>
      <c r="D114" s="36">
        <v>703.69999999999993</v>
      </c>
      <c r="E114" s="36">
        <v>697.39999999999986</v>
      </c>
      <c r="F114" s="36">
        <v>691.94999999999993</v>
      </c>
      <c r="G114" s="36">
        <v>685.64999999999986</v>
      </c>
      <c r="H114" s="36">
        <v>709.14999999999986</v>
      </c>
      <c r="I114" s="36">
        <v>715.44999999999982</v>
      </c>
      <c r="J114" s="36">
        <v>720.89999999999986</v>
      </c>
      <c r="K114" s="31">
        <v>710</v>
      </c>
      <c r="L114" s="31">
        <v>698.25</v>
      </c>
      <c r="M114" s="31">
        <v>17.602900000000002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71.150000000000006</v>
      </c>
      <c r="D115" s="36">
        <v>71.483333333333334</v>
      </c>
      <c r="E115" s="36">
        <v>70.016666666666666</v>
      </c>
      <c r="F115" s="36">
        <v>68.883333333333326</v>
      </c>
      <c r="G115" s="36">
        <v>67.416666666666657</v>
      </c>
      <c r="H115" s="36">
        <v>72.616666666666674</v>
      </c>
      <c r="I115" s="36">
        <v>74.083333333333343</v>
      </c>
      <c r="J115" s="36">
        <v>75.216666666666683</v>
      </c>
      <c r="K115" s="31">
        <v>72.95</v>
      </c>
      <c r="L115" s="31">
        <v>70.349999999999994</v>
      </c>
      <c r="M115" s="31">
        <v>498.05228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440.45</v>
      </c>
      <c r="D116" s="36">
        <v>440.3</v>
      </c>
      <c r="E116" s="36">
        <v>437.40000000000003</v>
      </c>
      <c r="F116" s="36">
        <v>434.35</v>
      </c>
      <c r="G116" s="36">
        <v>431.45000000000005</v>
      </c>
      <c r="H116" s="36">
        <v>443.35</v>
      </c>
      <c r="I116" s="36">
        <v>446.25</v>
      </c>
      <c r="J116" s="36">
        <v>449.3</v>
      </c>
      <c r="K116" s="31">
        <v>443.2</v>
      </c>
      <c r="L116" s="31">
        <v>437.25</v>
      </c>
      <c r="M116" s="31">
        <v>56.111539999999998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676.55</v>
      </c>
      <c r="D117" s="36">
        <v>673.36666666666667</v>
      </c>
      <c r="E117" s="36">
        <v>666.73333333333335</v>
      </c>
      <c r="F117" s="36">
        <v>656.91666666666663</v>
      </c>
      <c r="G117" s="36">
        <v>650.2833333333333</v>
      </c>
      <c r="H117" s="36">
        <v>683.18333333333339</v>
      </c>
      <c r="I117" s="36">
        <v>689.81666666666683</v>
      </c>
      <c r="J117" s="36">
        <v>699.63333333333344</v>
      </c>
      <c r="K117" s="31">
        <v>680</v>
      </c>
      <c r="L117" s="31">
        <v>663.55</v>
      </c>
      <c r="M117" s="31">
        <v>11.187939999999999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412.4</v>
      </c>
      <c r="D118" s="36">
        <v>410.09999999999997</v>
      </c>
      <c r="E118" s="36">
        <v>402.94999999999993</v>
      </c>
      <c r="F118" s="36">
        <v>393.49999999999994</v>
      </c>
      <c r="G118" s="36">
        <v>386.34999999999991</v>
      </c>
      <c r="H118" s="36">
        <v>419.54999999999995</v>
      </c>
      <c r="I118" s="36">
        <v>426.69999999999993</v>
      </c>
      <c r="J118" s="36">
        <v>436.15</v>
      </c>
      <c r="K118" s="31">
        <v>417.25</v>
      </c>
      <c r="L118" s="31">
        <v>400.65</v>
      </c>
      <c r="M118" s="31">
        <v>47.747050000000002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757.55</v>
      </c>
      <c r="D119" s="36">
        <v>756.0333333333333</v>
      </c>
      <c r="E119" s="36">
        <v>750.66666666666663</v>
      </c>
      <c r="F119" s="36">
        <v>743.7833333333333</v>
      </c>
      <c r="G119" s="36">
        <v>738.41666666666663</v>
      </c>
      <c r="H119" s="36">
        <v>762.91666666666663</v>
      </c>
      <c r="I119" s="36">
        <v>768.28333333333342</v>
      </c>
      <c r="J119" s="36">
        <v>775.16666666666663</v>
      </c>
      <c r="K119" s="31">
        <v>761.4</v>
      </c>
      <c r="L119" s="31">
        <v>749.15</v>
      </c>
      <c r="M119" s="31">
        <v>7.2532300000000003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536.9</v>
      </c>
      <c r="D120" s="36">
        <v>534.16666666666663</v>
      </c>
      <c r="E120" s="36">
        <v>528.38333333333321</v>
      </c>
      <c r="F120" s="36">
        <v>519.86666666666656</v>
      </c>
      <c r="G120" s="36">
        <v>514.08333333333314</v>
      </c>
      <c r="H120" s="36">
        <v>542.68333333333328</v>
      </c>
      <c r="I120" s="36">
        <v>548.46666666666681</v>
      </c>
      <c r="J120" s="36">
        <v>556.98333333333335</v>
      </c>
      <c r="K120" s="31">
        <v>539.95000000000005</v>
      </c>
      <c r="L120" s="31">
        <v>525.65</v>
      </c>
      <c r="M120" s="31">
        <v>28.31589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1719.3</v>
      </c>
      <c r="D121" s="36">
        <v>1723.3833333333332</v>
      </c>
      <c r="E121" s="36">
        <v>1712.9666666666665</v>
      </c>
      <c r="F121" s="36">
        <v>1706.6333333333332</v>
      </c>
      <c r="G121" s="36">
        <v>1696.2166666666665</v>
      </c>
      <c r="H121" s="36">
        <v>1729.7166666666665</v>
      </c>
      <c r="I121" s="36">
        <v>1740.1333333333334</v>
      </c>
      <c r="J121" s="36">
        <v>1746.4666666666665</v>
      </c>
      <c r="K121" s="31">
        <v>1733.8</v>
      </c>
      <c r="L121" s="31">
        <v>1717.05</v>
      </c>
      <c r="M121" s="31">
        <v>18.395130000000002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131</v>
      </c>
      <c r="D122" s="36">
        <v>132.38333333333333</v>
      </c>
      <c r="E122" s="36">
        <v>128.86666666666665</v>
      </c>
      <c r="F122" s="36">
        <v>126.73333333333332</v>
      </c>
      <c r="G122" s="36">
        <v>123.21666666666664</v>
      </c>
      <c r="H122" s="36">
        <v>134.51666666666665</v>
      </c>
      <c r="I122" s="36">
        <v>138.0333333333333</v>
      </c>
      <c r="J122" s="36">
        <v>140.16666666666666</v>
      </c>
      <c r="K122" s="31">
        <v>135.9</v>
      </c>
      <c r="L122" s="31">
        <v>130.25</v>
      </c>
      <c r="M122" s="31">
        <v>118.15349999999999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2479.15</v>
      </c>
      <c r="D123" s="36">
        <v>2480.0166666666664</v>
      </c>
      <c r="E123" s="36">
        <v>2441.0333333333328</v>
      </c>
      <c r="F123" s="36">
        <v>2402.9166666666665</v>
      </c>
      <c r="G123" s="36">
        <v>2363.9333333333329</v>
      </c>
      <c r="H123" s="36">
        <v>2518.1333333333328</v>
      </c>
      <c r="I123" s="36">
        <v>2557.1166666666663</v>
      </c>
      <c r="J123" s="36">
        <v>2595.2333333333327</v>
      </c>
      <c r="K123" s="31">
        <v>2519</v>
      </c>
      <c r="L123" s="31">
        <v>2441.9</v>
      </c>
      <c r="M123" s="31">
        <v>2.1980400000000002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399.15</v>
      </c>
      <c r="D124" s="36">
        <v>398.05</v>
      </c>
      <c r="E124" s="36">
        <v>394.1</v>
      </c>
      <c r="F124" s="36">
        <v>389.05</v>
      </c>
      <c r="G124" s="36">
        <v>385.1</v>
      </c>
      <c r="H124" s="36">
        <v>403.1</v>
      </c>
      <c r="I124" s="36">
        <v>407.04999999999995</v>
      </c>
      <c r="J124" s="36">
        <v>412.1</v>
      </c>
      <c r="K124" s="31">
        <v>402</v>
      </c>
      <c r="L124" s="31">
        <v>393</v>
      </c>
      <c r="M124" s="31">
        <v>11.568390000000001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466.1</v>
      </c>
      <c r="D125" s="36">
        <v>463.86666666666673</v>
      </c>
      <c r="E125" s="36">
        <v>459.43333333333345</v>
      </c>
      <c r="F125" s="36">
        <v>452.76666666666671</v>
      </c>
      <c r="G125" s="36">
        <v>448.33333333333343</v>
      </c>
      <c r="H125" s="36">
        <v>470.53333333333347</v>
      </c>
      <c r="I125" s="36">
        <v>474.96666666666675</v>
      </c>
      <c r="J125" s="36">
        <v>481.6333333333335</v>
      </c>
      <c r="K125" s="31">
        <v>468.3</v>
      </c>
      <c r="L125" s="31">
        <v>457.2</v>
      </c>
      <c r="M125" s="31">
        <v>16.48827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635.29999999999995</v>
      </c>
      <c r="D126" s="36">
        <v>634.88333333333333</v>
      </c>
      <c r="E126" s="36">
        <v>630.51666666666665</v>
      </c>
      <c r="F126" s="36">
        <v>625.73333333333335</v>
      </c>
      <c r="G126" s="36">
        <v>621.36666666666667</v>
      </c>
      <c r="H126" s="36">
        <v>639.66666666666663</v>
      </c>
      <c r="I126" s="36">
        <v>644.03333333333319</v>
      </c>
      <c r="J126" s="36">
        <v>648.81666666666661</v>
      </c>
      <c r="K126" s="31">
        <v>639.25</v>
      </c>
      <c r="L126" s="31">
        <v>630.1</v>
      </c>
      <c r="M126" s="31">
        <v>7.1855599999999997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3074.7</v>
      </c>
      <c r="D127" s="36">
        <v>3071.75</v>
      </c>
      <c r="E127" s="36">
        <v>3058.5</v>
      </c>
      <c r="F127" s="36">
        <v>3042.3</v>
      </c>
      <c r="G127" s="36">
        <v>3029.05</v>
      </c>
      <c r="H127" s="36">
        <v>3087.95</v>
      </c>
      <c r="I127" s="36">
        <v>3101.2</v>
      </c>
      <c r="J127" s="36">
        <v>3117.3999999999996</v>
      </c>
      <c r="K127" s="31">
        <v>3085</v>
      </c>
      <c r="L127" s="31">
        <v>3055.55</v>
      </c>
      <c r="M127" s="31">
        <v>11.817600000000001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5206.45</v>
      </c>
      <c r="D128" s="36">
        <v>5204.6500000000005</v>
      </c>
      <c r="E128" s="36">
        <v>5175.3000000000011</v>
      </c>
      <c r="F128" s="36">
        <v>5144.1500000000005</v>
      </c>
      <c r="G128" s="36">
        <v>5114.8000000000011</v>
      </c>
      <c r="H128" s="36">
        <v>5235.8000000000011</v>
      </c>
      <c r="I128" s="36">
        <v>5265.1500000000015</v>
      </c>
      <c r="J128" s="36">
        <v>5296.3000000000011</v>
      </c>
      <c r="K128" s="31">
        <v>5234</v>
      </c>
      <c r="L128" s="31">
        <v>5173.5</v>
      </c>
      <c r="M128" s="31">
        <v>3.5303499999999999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4746.95</v>
      </c>
      <c r="D129" s="36">
        <v>4704.05</v>
      </c>
      <c r="E129" s="36">
        <v>4644.1000000000004</v>
      </c>
      <c r="F129" s="36">
        <v>4541.25</v>
      </c>
      <c r="G129" s="36">
        <v>4481.3</v>
      </c>
      <c r="H129" s="36">
        <v>4806.9000000000005</v>
      </c>
      <c r="I129" s="36">
        <v>4866.8499999999995</v>
      </c>
      <c r="J129" s="36">
        <v>4969.7000000000007</v>
      </c>
      <c r="K129" s="31">
        <v>4764</v>
      </c>
      <c r="L129" s="31">
        <v>4601.2</v>
      </c>
      <c r="M129" s="31">
        <v>3.65469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1149.45</v>
      </c>
      <c r="D130" s="36">
        <v>1149.1666666666667</v>
      </c>
      <c r="E130" s="36">
        <v>1138.3333333333335</v>
      </c>
      <c r="F130" s="36">
        <v>1127.2166666666667</v>
      </c>
      <c r="G130" s="36">
        <v>1116.3833333333334</v>
      </c>
      <c r="H130" s="36">
        <v>1160.2833333333335</v>
      </c>
      <c r="I130" s="36">
        <v>1171.116666666667</v>
      </c>
      <c r="J130" s="36">
        <v>1182.2333333333336</v>
      </c>
      <c r="K130" s="31">
        <v>1160</v>
      </c>
      <c r="L130" s="31">
        <v>1138.05</v>
      </c>
      <c r="M130" s="31">
        <v>2.81609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1515.2</v>
      </c>
      <c r="D131" s="36">
        <v>1523.4833333333333</v>
      </c>
      <c r="E131" s="36">
        <v>1505.7166666666667</v>
      </c>
      <c r="F131" s="36">
        <v>1496.2333333333333</v>
      </c>
      <c r="G131" s="36">
        <v>1478.4666666666667</v>
      </c>
      <c r="H131" s="36">
        <v>1532.9666666666667</v>
      </c>
      <c r="I131" s="36">
        <v>1550.7333333333336</v>
      </c>
      <c r="J131" s="36">
        <v>1560.2166666666667</v>
      </c>
      <c r="K131" s="31">
        <v>1541.25</v>
      </c>
      <c r="L131" s="31">
        <v>1514</v>
      </c>
      <c r="M131" s="31">
        <v>21.231750000000002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285.64999999999998</v>
      </c>
      <c r="D132" s="36">
        <v>285.84999999999997</v>
      </c>
      <c r="E132" s="36">
        <v>282.34999999999991</v>
      </c>
      <c r="F132" s="36">
        <v>279.04999999999995</v>
      </c>
      <c r="G132" s="36">
        <v>275.5499999999999</v>
      </c>
      <c r="H132" s="36">
        <v>289.14999999999992</v>
      </c>
      <c r="I132" s="36">
        <v>292.65000000000003</v>
      </c>
      <c r="J132" s="36">
        <v>295.94999999999993</v>
      </c>
      <c r="K132" s="31">
        <v>289.35000000000002</v>
      </c>
      <c r="L132" s="31">
        <v>282.55</v>
      </c>
      <c r="M132" s="31">
        <v>29.285350000000001</v>
      </c>
      <c r="N132" s="1"/>
      <c r="O132" s="1"/>
    </row>
    <row r="133" spans="1:15" ht="12.75" customHeight="1">
      <c r="A133" s="51">
        <v>124</v>
      </c>
      <c r="B133" s="53" t="s">
        <v>864</v>
      </c>
      <c r="C133" s="31">
        <v>1768.1</v>
      </c>
      <c r="D133" s="36">
        <v>1775.1333333333332</v>
      </c>
      <c r="E133" s="36">
        <v>1750.2166666666665</v>
      </c>
      <c r="F133" s="36">
        <v>1732.3333333333333</v>
      </c>
      <c r="G133" s="36">
        <v>1707.4166666666665</v>
      </c>
      <c r="H133" s="36">
        <v>1793.0166666666664</v>
      </c>
      <c r="I133" s="36">
        <v>1817.9333333333334</v>
      </c>
      <c r="J133" s="36">
        <v>1835.8166666666664</v>
      </c>
      <c r="K133" s="31">
        <v>1800.05</v>
      </c>
      <c r="L133" s="31">
        <v>1757.25</v>
      </c>
      <c r="M133" s="31">
        <v>0.52615000000000001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538.04999999999995</v>
      </c>
      <c r="D134" s="36">
        <v>537.01666666666665</v>
      </c>
      <c r="E134" s="36">
        <v>533.48333333333335</v>
      </c>
      <c r="F134" s="36">
        <v>528.91666666666674</v>
      </c>
      <c r="G134" s="36">
        <v>525.38333333333344</v>
      </c>
      <c r="H134" s="36">
        <v>541.58333333333326</v>
      </c>
      <c r="I134" s="36">
        <v>545.11666666666656</v>
      </c>
      <c r="J134" s="36">
        <v>549.68333333333317</v>
      </c>
      <c r="K134" s="31">
        <v>540.54999999999995</v>
      </c>
      <c r="L134" s="31">
        <v>532.45000000000005</v>
      </c>
      <c r="M134" s="31">
        <v>11.051360000000001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10244.799999999999</v>
      </c>
      <c r="D135" s="36">
        <v>10254.383333333333</v>
      </c>
      <c r="E135" s="36">
        <v>10174.366666666667</v>
      </c>
      <c r="F135" s="36">
        <v>10103.933333333334</v>
      </c>
      <c r="G135" s="36">
        <v>10023.916666666668</v>
      </c>
      <c r="H135" s="36">
        <v>10324.816666666666</v>
      </c>
      <c r="I135" s="36">
        <v>10404.833333333332</v>
      </c>
      <c r="J135" s="36">
        <v>10475.266666666665</v>
      </c>
      <c r="K135" s="31">
        <v>10334.4</v>
      </c>
      <c r="L135" s="31">
        <v>10183.950000000001</v>
      </c>
      <c r="M135" s="31">
        <v>2.3008299999999999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568.6</v>
      </c>
      <c r="D136" s="36">
        <v>565.65</v>
      </c>
      <c r="E136" s="36">
        <v>556.19999999999993</v>
      </c>
      <c r="F136" s="36">
        <v>543.79999999999995</v>
      </c>
      <c r="G136" s="36">
        <v>534.34999999999991</v>
      </c>
      <c r="H136" s="36">
        <v>578.04999999999995</v>
      </c>
      <c r="I136" s="36">
        <v>587.5</v>
      </c>
      <c r="J136" s="36">
        <v>599.9</v>
      </c>
      <c r="K136" s="31">
        <v>575.1</v>
      </c>
      <c r="L136" s="31">
        <v>553.25</v>
      </c>
      <c r="M136" s="31">
        <v>10.46123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1014.5</v>
      </c>
      <c r="D137" s="36">
        <v>1017.2833333333334</v>
      </c>
      <c r="E137" s="36">
        <v>1003.1666666666667</v>
      </c>
      <c r="F137" s="36">
        <v>991.83333333333337</v>
      </c>
      <c r="G137" s="36">
        <v>977.7166666666667</v>
      </c>
      <c r="H137" s="36">
        <v>1028.6166666666668</v>
      </c>
      <c r="I137" s="36">
        <v>1042.7333333333333</v>
      </c>
      <c r="J137" s="36">
        <v>1054.0666666666668</v>
      </c>
      <c r="K137" s="31">
        <v>1031.4000000000001</v>
      </c>
      <c r="L137" s="31">
        <v>1005.95</v>
      </c>
      <c r="M137" s="31">
        <v>12.154999999999999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896.35</v>
      </c>
      <c r="D138" s="36">
        <v>901.29999999999984</v>
      </c>
      <c r="E138" s="36">
        <v>887.59999999999968</v>
      </c>
      <c r="F138" s="36">
        <v>878.8499999999998</v>
      </c>
      <c r="G138" s="36">
        <v>865.14999999999964</v>
      </c>
      <c r="H138" s="36">
        <v>910.04999999999973</v>
      </c>
      <c r="I138" s="36">
        <v>923.74999999999977</v>
      </c>
      <c r="J138" s="36">
        <v>932.49999999999977</v>
      </c>
      <c r="K138" s="31">
        <v>915</v>
      </c>
      <c r="L138" s="31">
        <v>892.55</v>
      </c>
      <c r="M138" s="31">
        <v>4.0029199999999996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90.45</v>
      </c>
      <c r="D139" s="36">
        <v>90.75</v>
      </c>
      <c r="E139" s="36">
        <v>89.85</v>
      </c>
      <c r="F139" s="36">
        <v>89.25</v>
      </c>
      <c r="G139" s="36">
        <v>88.35</v>
      </c>
      <c r="H139" s="36">
        <v>91.35</v>
      </c>
      <c r="I139" s="36">
        <v>92.25</v>
      </c>
      <c r="J139" s="36">
        <v>92.85</v>
      </c>
      <c r="K139" s="31">
        <v>91.65</v>
      </c>
      <c r="L139" s="31">
        <v>90.15</v>
      </c>
      <c r="M139" s="31">
        <v>52.161299999999997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2475</v>
      </c>
      <c r="D140" s="36">
        <v>2476</v>
      </c>
      <c r="E140" s="36">
        <v>2453</v>
      </c>
      <c r="F140" s="36">
        <v>2431</v>
      </c>
      <c r="G140" s="36">
        <v>2408</v>
      </c>
      <c r="H140" s="36">
        <v>2498</v>
      </c>
      <c r="I140" s="36">
        <v>2521</v>
      </c>
      <c r="J140" s="36">
        <v>2543</v>
      </c>
      <c r="K140" s="31">
        <v>2499</v>
      </c>
      <c r="L140" s="31">
        <v>2454</v>
      </c>
      <c r="M140" s="31">
        <v>3.6531600000000002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107266.95</v>
      </c>
      <c r="D141" s="36">
        <v>107118.83333333333</v>
      </c>
      <c r="E141" s="36">
        <v>106553.11666666665</v>
      </c>
      <c r="F141" s="36">
        <v>105839.28333333333</v>
      </c>
      <c r="G141" s="36">
        <v>105273.56666666665</v>
      </c>
      <c r="H141" s="36">
        <v>107832.66666666666</v>
      </c>
      <c r="I141" s="36">
        <v>108398.38333333333</v>
      </c>
      <c r="J141" s="36">
        <v>109112.21666666666</v>
      </c>
      <c r="K141" s="31">
        <v>107684.55</v>
      </c>
      <c r="L141" s="31">
        <v>106405</v>
      </c>
      <c r="M141" s="31">
        <v>4.2290000000000001E-2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61.5</v>
      </c>
      <c r="D142" s="36">
        <v>61.1</v>
      </c>
      <c r="E142" s="36">
        <v>60.150000000000006</v>
      </c>
      <c r="F142" s="36">
        <v>58.800000000000004</v>
      </c>
      <c r="G142" s="36">
        <v>57.850000000000009</v>
      </c>
      <c r="H142" s="36">
        <v>62.45</v>
      </c>
      <c r="I142" s="36">
        <v>63.400000000000006</v>
      </c>
      <c r="J142" s="36">
        <v>64.75</v>
      </c>
      <c r="K142" s="31">
        <v>62.05</v>
      </c>
      <c r="L142" s="31">
        <v>59.75</v>
      </c>
      <c r="M142" s="31">
        <v>42.78772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1190.0999999999999</v>
      </c>
      <c r="D143" s="36">
        <v>1191.2833333333333</v>
      </c>
      <c r="E143" s="36">
        <v>1181.1666666666665</v>
      </c>
      <c r="F143" s="36">
        <v>1172.2333333333331</v>
      </c>
      <c r="G143" s="36">
        <v>1162.1166666666663</v>
      </c>
      <c r="H143" s="36">
        <v>1200.2166666666667</v>
      </c>
      <c r="I143" s="36">
        <v>1210.3333333333335</v>
      </c>
      <c r="J143" s="36">
        <v>1219.2666666666669</v>
      </c>
      <c r="K143" s="31">
        <v>1201.4000000000001</v>
      </c>
      <c r="L143" s="31">
        <v>1182.3499999999999</v>
      </c>
      <c r="M143" s="31">
        <v>6.60947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4213.6000000000004</v>
      </c>
      <c r="D144" s="36">
        <v>4191.3166666666666</v>
      </c>
      <c r="E144" s="36">
        <v>4152.6333333333332</v>
      </c>
      <c r="F144" s="36">
        <v>4091.666666666667</v>
      </c>
      <c r="G144" s="36">
        <v>4052.9833333333336</v>
      </c>
      <c r="H144" s="36">
        <v>4252.2833333333328</v>
      </c>
      <c r="I144" s="36">
        <v>4290.9666666666653</v>
      </c>
      <c r="J144" s="36">
        <v>4351.9333333333325</v>
      </c>
      <c r="K144" s="31">
        <v>4230</v>
      </c>
      <c r="L144" s="31">
        <v>4130.3500000000004</v>
      </c>
      <c r="M144" s="31">
        <v>2.6720899999999999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3719.9</v>
      </c>
      <c r="D145" s="36">
        <v>3709.6333333333332</v>
      </c>
      <c r="E145" s="36">
        <v>3684.2666666666664</v>
      </c>
      <c r="F145" s="36">
        <v>3648.6333333333332</v>
      </c>
      <c r="G145" s="36">
        <v>3623.2666666666664</v>
      </c>
      <c r="H145" s="36">
        <v>3745.2666666666664</v>
      </c>
      <c r="I145" s="36">
        <v>3770.6333333333332</v>
      </c>
      <c r="J145" s="36">
        <v>3806.2666666666664</v>
      </c>
      <c r="K145" s="31">
        <v>3735</v>
      </c>
      <c r="L145" s="31">
        <v>3674</v>
      </c>
      <c r="M145" s="31">
        <v>2.9589799999999999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22881.85</v>
      </c>
      <c r="D146" s="36">
        <v>22887.55</v>
      </c>
      <c r="E146" s="36">
        <v>22794.3</v>
      </c>
      <c r="F146" s="36">
        <v>22706.75</v>
      </c>
      <c r="G146" s="36">
        <v>22613.5</v>
      </c>
      <c r="H146" s="36">
        <v>22975.1</v>
      </c>
      <c r="I146" s="36">
        <v>23068.35</v>
      </c>
      <c r="J146" s="36">
        <v>23155.899999999998</v>
      </c>
      <c r="K146" s="31">
        <v>22980.799999999999</v>
      </c>
      <c r="L146" s="31">
        <v>22800</v>
      </c>
      <c r="M146" s="31">
        <v>0.23755000000000001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52</v>
      </c>
      <c r="D147" s="36">
        <v>52.050000000000004</v>
      </c>
      <c r="E147" s="36">
        <v>51.550000000000011</v>
      </c>
      <c r="F147" s="36">
        <v>51.100000000000009</v>
      </c>
      <c r="G147" s="36">
        <v>50.600000000000016</v>
      </c>
      <c r="H147" s="36">
        <v>52.500000000000007</v>
      </c>
      <c r="I147" s="36">
        <v>52.999999999999993</v>
      </c>
      <c r="J147" s="36">
        <v>53.45</v>
      </c>
      <c r="K147" s="31">
        <v>52.55</v>
      </c>
      <c r="L147" s="31">
        <v>51.6</v>
      </c>
      <c r="M147" s="31">
        <v>211.59737000000001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143.15</v>
      </c>
      <c r="D148" s="36">
        <v>142.6</v>
      </c>
      <c r="E148" s="36">
        <v>141.19999999999999</v>
      </c>
      <c r="F148" s="36">
        <v>139.25</v>
      </c>
      <c r="G148" s="36">
        <v>137.85</v>
      </c>
      <c r="H148" s="36">
        <v>144.54999999999998</v>
      </c>
      <c r="I148" s="36">
        <v>145.95000000000002</v>
      </c>
      <c r="J148" s="36">
        <v>147.89999999999998</v>
      </c>
      <c r="K148" s="31">
        <v>144</v>
      </c>
      <c r="L148" s="31">
        <v>140.65</v>
      </c>
      <c r="M148" s="31">
        <v>91.801990000000004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234.7</v>
      </c>
      <c r="D149" s="36">
        <v>233.83333333333334</v>
      </c>
      <c r="E149" s="36">
        <v>231.36666666666667</v>
      </c>
      <c r="F149" s="36">
        <v>228.03333333333333</v>
      </c>
      <c r="G149" s="36">
        <v>225.56666666666666</v>
      </c>
      <c r="H149" s="36">
        <v>237.16666666666669</v>
      </c>
      <c r="I149" s="36">
        <v>239.63333333333333</v>
      </c>
      <c r="J149" s="36">
        <v>242.9666666666667</v>
      </c>
      <c r="K149" s="31">
        <v>236.3</v>
      </c>
      <c r="L149" s="31">
        <v>230.5</v>
      </c>
      <c r="M149" s="31">
        <v>106.59144999999999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147.05000000000001</v>
      </c>
      <c r="D150" s="36">
        <v>147.08333333333334</v>
      </c>
      <c r="E150" s="36">
        <v>144.9666666666667</v>
      </c>
      <c r="F150" s="36">
        <v>142.88333333333335</v>
      </c>
      <c r="G150" s="36">
        <v>140.76666666666671</v>
      </c>
      <c r="H150" s="36">
        <v>149.16666666666669</v>
      </c>
      <c r="I150" s="36">
        <v>151.2833333333333</v>
      </c>
      <c r="J150" s="36">
        <v>153.36666666666667</v>
      </c>
      <c r="K150" s="31">
        <v>149.19999999999999</v>
      </c>
      <c r="L150" s="31">
        <v>145</v>
      </c>
      <c r="M150" s="31">
        <v>25.462720000000001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1113.5999999999999</v>
      </c>
      <c r="D151" s="36">
        <v>1112.4333333333332</v>
      </c>
      <c r="E151" s="36">
        <v>1099.3166666666664</v>
      </c>
      <c r="F151" s="36">
        <v>1085.0333333333333</v>
      </c>
      <c r="G151" s="36">
        <v>1071.9166666666665</v>
      </c>
      <c r="H151" s="36">
        <v>1126.7166666666662</v>
      </c>
      <c r="I151" s="36">
        <v>1139.833333333333</v>
      </c>
      <c r="J151" s="36">
        <v>1154.1166666666661</v>
      </c>
      <c r="K151" s="31">
        <v>1125.55</v>
      </c>
      <c r="L151" s="31">
        <v>1098.1500000000001</v>
      </c>
      <c r="M151" s="31">
        <v>5.7699100000000003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4093.25</v>
      </c>
      <c r="D152" s="36">
        <v>4111.416666666667</v>
      </c>
      <c r="E152" s="36">
        <v>4051.0833333333339</v>
      </c>
      <c r="F152" s="36">
        <v>4008.916666666667</v>
      </c>
      <c r="G152" s="36">
        <v>3948.5833333333339</v>
      </c>
      <c r="H152" s="36">
        <v>4153.5833333333339</v>
      </c>
      <c r="I152" s="36">
        <v>4213.9166666666679</v>
      </c>
      <c r="J152" s="36">
        <v>4256.0833333333339</v>
      </c>
      <c r="K152" s="31">
        <v>4171.75</v>
      </c>
      <c r="L152" s="31">
        <v>4069.25</v>
      </c>
      <c r="M152" s="31">
        <v>0.73678999999999994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311.25</v>
      </c>
      <c r="D153" s="36">
        <v>309.08333333333331</v>
      </c>
      <c r="E153" s="36">
        <v>299.76666666666665</v>
      </c>
      <c r="F153" s="36">
        <v>288.28333333333336</v>
      </c>
      <c r="G153" s="36">
        <v>278.9666666666667</v>
      </c>
      <c r="H153" s="36">
        <v>320.56666666666661</v>
      </c>
      <c r="I153" s="36">
        <v>329.88333333333333</v>
      </c>
      <c r="J153" s="36">
        <v>341.36666666666656</v>
      </c>
      <c r="K153" s="31">
        <v>318.39999999999998</v>
      </c>
      <c r="L153" s="31">
        <v>297.60000000000002</v>
      </c>
      <c r="M153" s="31">
        <v>171.13848999999999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181.7</v>
      </c>
      <c r="D154" s="36">
        <v>182.54999999999998</v>
      </c>
      <c r="E154" s="36">
        <v>180.39999999999998</v>
      </c>
      <c r="F154" s="36">
        <v>179.1</v>
      </c>
      <c r="G154" s="36">
        <v>176.95</v>
      </c>
      <c r="H154" s="36">
        <v>183.84999999999997</v>
      </c>
      <c r="I154" s="36">
        <v>186</v>
      </c>
      <c r="J154" s="36">
        <v>187.29999999999995</v>
      </c>
      <c r="K154" s="31">
        <v>184.7</v>
      </c>
      <c r="L154" s="31">
        <v>181.25</v>
      </c>
      <c r="M154" s="31">
        <v>146.22727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39463.85</v>
      </c>
      <c r="D155" s="36">
        <v>39347.950000000004</v>
      </c>
      <c r="E155" s="36">
        <v>39015.900000000009</v>
      </c>
      <c r="F155" s="36">
        <v>38567.950000000004</v>
      </c>
      <c r="G155" s="36">
        <v>38235.900000000009</v>
      </c>
      <c r="H155" s="36">
        <v>39795.900000000009</v>
      </c>
      <c r="I155" s="36">
        <v>40127.950000000012</v>
      </c>
      <c r="J155" s="36">
        <v>40575.900000000009</v>
      </c>
      <c r="K155" s="31">
        <v>39680</v>
      </c>
      <c r="L155" s="31">
        <v>38900</v>
      </c>
      <c r="M155" s="31">
        <v>0.15754000000000001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1246.8</v>
      </c>
      <c r="D156" s="36">
        <v>1239.5333333333333</v>
      </c>
      <c r="E156" s="36">
        <v>1227.1666666666665</v>
      </c>
      <c r="F156" s="36">
        <v>1207.5333333333333</v>
      </c>
      <c r="G156" s="36">
        <v>1195.1666666666665</v>
      </c>
      <c r="H156" s="36">
        <v>1259.1666666666665</v>
      </c>
      <c r="I156" s="36">
        <v>1271.5333333333333</v>
      </c>
      <c r="J156" s="36">
        <v>1291.1666666666665</v>
      </c>
      <c r="K156" s="31">
        <v>1251.9000000000001</v>
      </c>
      <c r="L156" s="31">
        <v>1219.9000000000001</v>
      </c>
      <c r="M156" s="31">
        <v>1.36182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905.2</v>
      </c>
      <c r="D157" s="36">
        <v>908.16666666666663</v>
      </c>
      <c r="E157" s="36">
        <v>888.0333333333333</v>
      </c>
      <c r="F157" s="36">
        <v>870.86666666666667</v>
      </c>
      <c r="G157" s="36">
        <v>850.73333333333335</v>
      </c>
      <c r="H157" s="36">
        <v>925.33333333333326</v>
      </c>
      <c r="I157" s="36">
        <v>945.4666666666667</v>
      </c>
      <c r="J157" s="36">
        <v>962.63333333333321</v>
      </c>
      <c r="K157" s="31">
        <v>928.3</v>
      </c>
      <c r="L157" s="31">
        <v>891</v>
      </c>
      <c r="M157" s="31">
        <v>24.682690000000001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1044.1500000000001</v>
      </c>
      <c r="D158" s="36">
        <v>1046.7333333333333</v>
      </c>
      <c r="E158" s="36">
        <v>1034.4666666666667</v>
      </c>
      <c r="F158" s="36">
        <v>1024.7833333333333</v>
      </c>
      <c r="G158" s="36">
        <v>1012.5166666666667</v>
      </c>
      <c r="H158" s="36">
        <v>1056.4166666666667</v>
      </c>
      <c r="I158" s="36">
        <v>1068.6833333333336</v>
      </c>
      <c r="J158" s="36">
        <v>1078.3666666666668</v>
      </c>
      <c r="K158" s="31">
        <v>1059</v>
      </c>
      <c r="L158" s="31">
        <v>1037.05</v>
      </c>
      <c r="M158" s="31">
        <v>5.9246299999999996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5595.85</v>
      </c>
      <c r="D159" s="36">
        <v>5654.55</v>
      </c>
      <c r="E159" s="36">
        <v>5518.1</v>
      </c>
      <c r="F159" s="36">
        <v>5440.35</v>
      </c>
      <c r="G159" s="36">
        <v>5303.9000000000005</v>
      </c>
      <c r="H159" s="36">
        <v>5732.3</v>
      </c>
      <c r="I159" s="36">
        <v>5868.7499999999991</v>
      </c>
      <c r="J159" s="36">
        <v>5946.5</v>
      </c>
      <c r="K159" s="31">
        <v>5791</v>
      </c>
      <c r="L159" s="31">
        <v>5576.8</v>
      </c>
      <c r="M159" s="31">
        <v>4.4874400000000003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223.2</v>
      </c>
      <c r="D160" s="36">
        <v>225.13333333333333</v>
      </c>
      <c r="E160" s="36">
        <v>220.26666666666665</v>
      </c>
      <c r="F160" s="36">
        <v>217.33333333333331</v>
      </c>
      <c r="G160" s="36">
        <v>212.46666666666664</v>
      </c>
      <c r="H160" s="36">
        <v>228.06666666666666</v>
      </c>
      <c r="I160" s="36">
        <v>232.93333333333334</v>
      </c>
      <c r="J160" s="36">
        <v>235.86666666666667</v>
      </c>
      <c r="K160" s="31">
        <v>230</v>
      </c>
      <c r="L160" s="31">
        <v>222.2</v>
      </c>
      <c r="M160" s="31">
        <v>19.178609999999999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240.25</v>
      </c>
      <c r="D161" s="36">
        <v>241.5</v>
      </c>
      <c r="E161" s="36">
        <v>237.75</v>
      </c>
      <c r="F161" s="36">
        <v>235.25</v>
      </c>
      <c r="G161" s="36">
        <v>231.5</v>
      </c>
      <c r="H161" s="36">
        <v>244</v>
      </c>
      <c r="I161" s="36">
        <v>247.75</v>
      </c>
      <c r="J161" s="36">
        <v>250.25</v>
      </c>
      <c r="K161" s="31">
        <v>245.25</v>
      </c>
      <c r="L161" s="31">
        <v>239</v>
      </c>
      <c r="M161" s="31">
        <v>128.65038000000001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17599.45</v>
      </c>
      <c r="D162" s="36">
        <v>17669.733333333334</v>
      </c>
      <c r="E162" s="36">
        <v>17434.816666666666</v>
      </c>
      <c r="F162" s="36">
        <v>17270.183333333331</v>
      </c>
      <c r="G162" s="36">
        <v>17035.266666666663</v>
      </c>
      <c r="H162" s="36">
        <v>17834.366666666669</v>
      </c>
      <c r="I162" s="36">
        <v>18069.283333333333</v>
      </c>
      <c r="J162" s="36">
        <v>18233.916666666672</v>
      </c>
      <c r="K162" s="31">
        <v>17904.650000000001</v>
      </c>
      <c r="L162" s="31">
        <v>17505.099999999999</v>
      </c>
      <c r="M162" s="31">
        <v>1.9910000000000001E-2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2425</v>
      </c>
      <c r="D163" s="36">
        <v>2424.65</v>
      </c>
      <c r="E163" s="36">
        <v>2410.4500000000003</v>
      </c>
      <c r="F163" s="36">
        <v>2395.9</v>
      </c>
      <c r="G163" s="36">
        <v>2381.7000000000003</v>
      </c>
      <c r="H163" s="36">
        <v>2439.2000000000003</v>
      </c>
      <c r="I163" s="36">
        <v>2453.4</v>
      </c>
      <c r="J163" s="36">
        <v>2467.9500000000003</v>
      </c>
      <c r="K163" s="31">
        <v>2438.85</v>
      </c>
      <c r="L163" s="31">
        <v>2410.1</v>
      </c>
      <c r="M163" s="31">
        <v>3.7056900000000002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3422.85</v>
      </c>
      <c r="D164" s="36">
        <v>3409.5</v>
      </c>
      <c r="E164" s="36">
        <v>3378.45</v>
      </c>
      <c r="F164" s="36">
        <v>3334.0499999999997</v>
      </c>
      <c r="G164" s="36">
        <v>3302.9999999999995</v>
      </c>
      <c r="H164" s="36">
        <v>3453.9</v>
      </c>
      <c r="I164" s="36">
        <v>3484.9500000000003</v>
      </c>
      <c r="J164" s="36">
        <v>3529.3500000000004</v>
      </c>
      <c r="K164" s="31">
        <v>3440.55</v>
      </c>
      <c r="L164" s="31">
        <v>3365.1</v>
      </c>
      <c r="M164" s="31">
        <v>1.21797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73.349999999999994</v>
      </c>
      <c r="D165" s="36">
        <v>74.066666666666663</v>
      </c>
      <c r="E165" s="36">
        <v>72.133333333333326</v>
      </c>
      <c r="F165" s="36">
        <v>70.916666666666657</v>
      </c>
      <c r="G165" s="36">
        <v>68.98333333333332</v>
      </c>
      <c r="H165" s="36">
        <v>75.283333333333331</v>
      </c>
      <c r="I165" s="36">
        <v>77.216666666666669</v>
      </c>
      <c r="J165" s="36">
        <v>78.433333333333337</v>
      </c>
      <c r="K165" s="31">
        <v>76</v>
      </c>
      <c r="L165" s="31">
        <v>72.849999999999994</v>
      </c>
      <c r="M165" s="31">
        <v>738.64732000000004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757.1</v>
      </c>
      <c r="D166" s="36">
        <v>757.6</v>
      </c>
      <c r="E166" s="36">
        <v>747.2</v>
      </c>
      <c r="F166" s="36">
        <v>737.30000000000007</v>
      </c>
      <c r="G166" s="36">
        <v>726.90000000000009</v>
      </c>
      <c r="H166" s="36">
        <v>767.5</v>
      </c>
      <c r="I166" s="36">
        <v>777.89999999999986</v>
      </c>
      <c r="J166" s="36">
        <v>787.8</v>
      </c>
      <c r="K166" s="31">
        <v>768</v>
      </c>
      <c r="L166" s="31">
        <v>747.7</v>
      </c>
      <c r="M166" s="31">
        <v>6.7232700000000003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5178.95</v>
      </c>
      <c r="D167" s="36">
        <v>5185.7</v>
      </c>
      <c r="E167" s="36">
        <v>5133.3999999999996</v>
      </c>
      <c r="F167" s="36">
        <v>5087.8499999999995</v>
      </c>
      <c r="G167" s="36">
        <v>5035.5499999999993</v>
      </c>
      <c r="H167" s="36">
        <v>5231.25</v>
      </c>
      <c r="I167" s="36">
        <v>5283.5500000000011</v>
      </c>
      <c r="J167" s="36">
        <v>5329.1</v>
      </c>
      <c r="K167" s="31">
        <v>5238</v>
      </c>
      <c r="L167" s="31">
        <v>5140.1499999999996</v>
      </c>
      <c r="M167" s="31">
        <v>2.80349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374.45</v>
      </c>
      <c r="D168" s="36">
        <v>377.16666666666669</v>
      </c>
      <c r="E168" s="36">
        <v>370.33333333333337</v>
      </c>
      <c r="F168" s="36">
        <v>366.2166666666667</v>
      </c>
      <c r="G168" s="36">
        <v>359.38333333333338</v>
      </c>
      <c r="H168" s="36">
        <v>381.28333333333336</v>
      </c>
      <c r="I168" s="36">
        <v>388.11666666666673</v>
      </c>
      <c r="J168" s="36">
        <v>392.23333333333335</v>
      </c>
      <c r="K168" s="31">
        <v>384</v>
      </c>
      <c r="L168" s="31">
        <v>373.05</v>
      </c>
      <c r="M168" s="31">
        <v>16.411909999999999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196.25</v>
      </c>
      <c r="D169" s="36">
        <v>195.63333333333333</v>
      </c>
      <c r="E169" s="36">
        <v>194.36666666666665</v>
      </c>
      <c r="F169" s="36">
        <v>192.48333333333332</v>
      </c>
      <c r="G169" s="36">
        <v>191.21666666666664</v>
      </c>
      <c r="H169" s="36">
        <v>197.51666666666665</v>
      </c>
      <c r="I169" s="36">
        <v>198.7833333333333</v>
      </c>
      <c r="J169" s="36">
        <v>200.66666666666666</v>
      </c>
      <c r="K169" s="31">
        <v>196.9</v>
      </c>
      <c r="L169" s="31">
        <v>193.75</v>
      </c>
      <c r="M169" s="31">
        <v>78.533690000000007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670.5</v>
      </c>
      <c r="D170" s="36">
        <v>678.43333333333339</v>
      </c>
      <c r="E170" s="36">
        <v>655.91666666666674</v>
      </c>
      <c r="F170" s="36">
        <v>641.33333333333337</v>
      </c>
      <c r="G170" s="36">
        <v>618.81666666666672</v>
      </c>
      <c r="H170" s="36">
        <v>693.01666666666677</v>
      </c>
      <c r="I170" s="36">
        <v>715.53333333333342</v>
      </c>
      <c r="J170" s="36">
        <v>730.11666666666679</v>
      </c>
      <c r="K170" s="31">
        <v>700.95</v>
      </c>
      <c r="L170" s="31">
        <v>663.85</v>
      </c>
      <c r="M170" s="31">
        <v>26.843889999999998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949.7</v>
      </c>
      <c r="D171" s="36">
        <v>943.36666666666679</v>
      </c>
      <c r="E171" s="36">
        <v>932.53333333333353</v>
      </c>
      <c r="F171" s="36">
        <v>915.36666666666679</v>
      </c>
      <c r="G171" s="36">
        <v>904.53333333333353</v>
      </c>
      <c r="H171" s="36">
        <v>960.53333333333353</v>
      </c>
      <c r="I171" s="36">
        <v>971.36666666666679</v>
      </c>
      <c r="J171" s="36">
        <v>988.53333333333353</v>
      </c>
      <c r="K171" s="31">
        <v>954.2</v>
      </c>
      <c r="L171" s="31">
        <v>926.2</v>
      </c>
      <c r="M171" s="31">
        <v>4.7386600000000003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280.39999999999998</v>
      </c>
      <c r="D172" s="36">
        <v>281.45</v>
      </c>
      <c r="E172" s="36">
        <v>277.45</v>
      </c>
      <c r="F172" s="36">
        <v>274.5</v>
      </c>
      <c r="G172" s="36">
        <v>270.5</v>
      </c>
      <c r="H172" s="36">
        <v>284.39999999999998</v>
      </c>
      <c r="I172" s="36">
        <v>288.39999999999998</v>
      </c>
      <c r="J172" s="36">
        <v>291.34999999999997</v>
      </c>
      <c r="K172" s="31">
        <v>285.45</v>
      </c>
      <c r="L172" s="31">
        <v>278.5</v>
      </c>
      <c r="M172" s="31">
        <v>100.63388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2298.25</v>
      </c>
      <c r="D173" s="36">
        <v>2301.7333333333331</v>
      </c>
      <c r="E173" s="36">
        <v>2291.5166666666664</v>
      </c>
      <c r="F173" s="36">
        <v>2284.7833333333333</v>
      </c>
      <c r="G173" s="36">
        <v>2274.5666666666666</v>
      </c>
      <c r="H173" s="36">
        <v>2308.4666666666662</v>
      </c>
      <c r="I173" s="36">
        <v>2318.6833333333325</v>
      </c>
      <c r="J173" s="36">
        <v>2325.4166666666661</v>
      </c>
      <c r="K173" s="31">
        <v>2311.9499999999998</v>
      </c>
      <c r="L173" s="31">
        <v>2295</v>
      </c>
      <c r="M173" s="31">
        <v>37.884390000000003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86.35</v>
      </c>
      <c r="D174" s="36">
        <v>86.866666666666674</v>
      </c>
      <c r="E174" s="36">
        <v>85.483333333333348</v>
      </c>
      <c r="F174" s="36">
        <v>84.616666666666674</v>
      </c>
      <c r="G174" s="36">
        <v>83.233333333333348</v>
      </c>
      <c r="H174" s="36">
        <v>87.733333333333348</v>
      </c>
      <c r="I174" s="36">
        <v>89.116666666666674</v>
      </c>
      <c r="J174" s="36">
        <v>89.983333333333348</v>
      </c>
      <c r="K174" s="31">
        <v>88.25</v>
      </c>
      <c r="L174" s="31">
        <v>86</v>
      </c>
      <c r="M174" s="31">
        <v>127.95052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783.15</v>
      </c>
      <c r="D175" s="36">
        <v>786.7166666666667</v>
      </c>
      <c r="E175" s="36">
        <v>778.43333333333339</v>
      </c>
      <c r="F175" s="36">
        <v>773.7166666666667</v>
      </c>
      <c r="G175" s="36">
        <v>765.43333333333339</v>
      </c>
      <c r="H175" s="36">
        <v>791.43333333333339</v>
      </c>
      <c r="I175" s="36">
        <v>799.7166666666667</v>
      </c>
      <c r="J175" s="36">
        <v>804.43333333333339</v>
      </c>
      <c r="K175" s="31">
        <v>795</v>
      </c>
      <c r="L175" s="31">
        <v>782</v>
      </c>
      <c r="M175" s="31">
        <v>12.070119999999999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1277.25</v>
      </c>
      <c r="D176" s="36">
        <v>1280</v>
      </c>
      <c r="E176" s="36">
        <v>1269.25</v>
      </c>
      <c r="F176" s="36">
        <v>1261.25</v>
      </c>
      <c r="G176" s="36">
        <v>1250.5</v>
      </c>
      <c r="H176" s="36">
        <v>1288</v>
      </c>
      <c r="I176" s="36">
        <v>1298.75</v>
      </c>
      <c r="J176" s="36">
        <v>1306.75</v>
      </c>
      <c r="K176" s="31">
        <v>1290.75</v>
      </c>
      <c r="L176" s="31">
        <v>1272</v>
      </c>
      <c r="M176" s="31">
        <v>13.45177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585.1</v>
      </c>
      <c r="D177" s="36">
        <v>585.21666666666658</v>
      </c>
      <c r="E177" s="36">
        <v>581.43333333333317</v>
      </c>
      <c r="F177" s="36">
        <v>577.76666666666654</v>
      </c>
      <c r="G177" s="36">
        <v>573.98333333333312</v>
      </c>
      <c r="H177" s="36">
        <v>588.88333333333321</v>
      </c>
      <c r="I177" s="36">
        <v>592.66666666666674</v>
      </c>
      <c r="J177" s="36">
        <v>596.33333333333326</v>
      </c>
      <c r="K177" s="31">
        <v>589</v>
      </c>
      <c r="L177" s="31">
        <v>581.54999999999995</v>
      </c>
      <c r="M177" s="31">
        <v>91.895970000000005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25730</v>
      </c>
      <c r="D178" s="36">
        <v>25668.566666666666</v>
      </c>
      <c r="E178" s="36">
        <v>25562.433333333331</v>
      </c>
      <c r="F178" s="36">
        <v>25394.866666666665</v>
      </c>
      <c r="G178" s="36">
        <v>25288.73333333333</v>
      </c>
      <c r="H178" s="36">
        <v>25836.133333333331</v>
      </c>
      <c r="I178" s="36">
        <v>25942.266666666663</v>
      </c>
      <c r="J178" s="36">
        <v>26109.833333333332</v>
      </c>
      <c r="K178" s="31">
        <v>25774.7</v>
      </c>
      <c r="L178" s="31">
        <v>25501</v>
      </c>
      <c r="M178" s="31">
        <v>6.1339999999999999E-2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1820.9</v>
      </c>
      <c r="D179" s="36">
        <v>1821.8</v>
      </c>
      <c r="E179" s="36">
        <v>1802.75</v>
      </c>
      <c r="F179" s="36">
        <v>1784.6000000000001</v>
      </c>
      <c r="G179" s="36">
        <v>1765.5500000000002</v>
      </c>
      <c r="H179" s="36">
        <v>1839.9499999999998</v>
      </c>
      <c r="I179" s="36">
        <v>1858.9999999999995</v>
      </c>
      <c r="J179" s="36">
        <v>1877.1499999999996</v>
      </c>
      <c r="K179" s="31">
        <v>1840.85</v>
      </c>
      <c r="L179" s="31">
        <v>1803.65</v>
      </c>
      <c r="M179" s="31">
        <v>10.70824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3541.95</v>
      </c>
      <c r="D180" s="36">
        <v>3522.6499999999996</v>
      </c>
      <c r="E180" s="36">
        <v>3487.9499999999994</v>
      </c>
      <c r="F180" s="36">
        <v>3433.95</v>
      </c>
      <c r="G180" s="36">
        <v>3399.2499999999995</v>
      </c>
      <c r="H180" s="36">
        <v>3576.6499999999992</v>
      </c>
      <c r="I180" s="36">
        <v>3611.35</v>
      </c>
      <c r="J180" s="36">
        <v>3665.349999999999</v>
      </c>
      <c r="K180" s="31">
        <v>3557.35</v>
      </c>
      <c r="L180" s="31">
        <v>3468.65</v>
      </c>
      <c r="M180" s="31">
        <v>2.7256499999999999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555.1</v>
      </c>
      <c r="D181" s="36">
        <v>557.13333333333333</v>
      </c>
      <c r="E181" s="36">
        <v>548.26666666666665</v>
      </c>
      <c r="F181" s="36">
        <v>541.43333333333328</v>
      </c>
      <c r="G181" s="36">
        <v>532.56666666666661</v>
      </c>
      <c r="H181" s="36">
        <v>563.9666666666667</v>
      </c>
      <c r="I181" s="36">
        <v>572.83333333333326</v>
      </c>
      <c r="J181" s="36">
        <v>579.66666666666674</v>
      </c>
      <c r="K181" s="31">
        <v>566</v>
      </c>
      <c r="L181" s="31">
        <v>550.29999999999995</v>
      </c>
      <c r="M181" s="31">
        <v>11.721730000000001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2206.4</v>
      </c>
      <c r="D182" s="36">
        <v>2211.85</v>
      </c>
      <c r="E182" s="36">
        <v>2192.5499999999997</v>
      </c>
      <c r="F182" s="36">
        <v>2178.6999999999998</v>
      </c>
      <c r="G182" s="36">
        <v>2159.3999999999996</v>
      </c>
      <c r="H182" s="36">
        <v>2225.6999999999998</v>
      </c>
      <c r="I182" s="36">
        <v>2245</v>
      </c>
      <c r="J182" s="36">
        <v>2258.85</v>
      </c>
      <c r="K182" s="31">
        <v>2231.15</v>
      </c>
      <c r="L182" s="31">
        <v>2198</v>
      </c>
      <c r="M182" s="31">
        <v>3.6363799999999999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1123.05</v>
      </c>
      <c r="D183" s="36">
        <v>1121.95</v>
      </c>
      <c r="E183" s="36">
        <v>1110.1000000000001</v>
      </c>
      <c r="F183" s="36">
        <v>1097.1500000000001</v>
      </c>
      <c r="G183" s="36">
        <v>1085.3000000000002</v>
      </c>
      <c r="H183" s="36">
        <v>1134.9000000000001</v>
      </c>
      <c r="I183" s="36">
        <v>1146.75</v>
      </c>
      <c r="J183" s="36">
        <v>1159.7</v>
      </c>
      <c r="K183" s="31">
        <v>1133.8</v>
      </c>
      <c r="L183" s="31">
        <v>1109</v>
      </c>
      <c r="M183" s="31">
        <v>10.802759999999999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611.45000000000005</v>
      </c>
      <c r="D184" s="36">
        <v>615.75</v>
      </c>
      <c r="E184" s="36">
        <v>604.25</v>
      </c>
      <c r="F184" s="36">
        <v>597.04999999999995</v>
      </c>
      <c r="G184" s="36">
        <v>585.54999999999995</v>
      </c>
      <c r="H184" s="36">
        <v>622.95000000000005</v>
      </c>
      <c r="I184" s="36">
        <v>634.45000000000005</v>
      </c>
      <c r="J184" s="36">
        <v>641.65000000000009</v>
      </c>
      <c r="K184" s="31">
        <v>627.25</v>
      </c>
      <c r="L184" s="31">
        <v>608.54999999999995</v>
      </c>
      <c r="M184" s="31">
        <v>6.9466999999999999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779.9</v>
      </c>
      <c r="D185" s="36">
        <v>782.75</v>
      </c>
      <c r="E185" s="36">
        <v>774.85</v>
      </c>
      <c r="F185" s="36">
        <v>769.80000000000007</v>
      </c>
      <c r="G185" s="36">
        <v>761.90000000000009</v>
      </c>
      <c r="H185" s="36">
        <v>787.8</v>
      </c>
      <c r="I185" s="36">
        <v>795.7</v>
      </c>
      <c r="J185" s="36">
        <v>800.74999999999989</v>
      </c>
      <c r="K185" s="31">
        <v>790.65</v>
      </c>
      <c r="L185" s="31">
        <v>777.7</v>
      </c>
      <c r="M185" s="31">
        <v>1.76196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1004.35</v>
      </c>
      <c r="D186" s="36">
        <v>1003.9</v>
      </c>
      <c r="E186" s="36">
        <v>996.8</v>
      </c>
      <c r="F186" s="36">
        <v>989.25</v>
      </c>
      <c r="G186" s="36">
        <v>982.15</v>
      </c>
      <c r="H186" s="36">
        <v>1011.4499999999999</v>
      </c>
      <c r="I186" s="36">
        <v>1018.5500000000001</v>
      </c>
      <c r="J186" s="36">
        <v>1026.0999999999999</v>
      </c>
      <c r="K186" s="31">
        <v>1011</v>
      </c>
      <c r="L186" s="31">
        <v>996.35</v>
      </c>
      <c r="M186" s="31">
        <v>4.0593700000000004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1807.25</v>
      </c>
      <c r="D187" s="36">
        <v>1813.8166666666666</v>
      </c>
      <c r="E187" s="36">
        <v>1792.4333333333332</v>
      </c>
      <c r="F187" s="36">
        <v>1777.6166666666666</v>
      </c>
      <c r="G187" s="36">
        <v>1756.2333333333331</v>
      </c>
      <c r="H187" s="36">
        <v>1828.6333333333332</v>
      </c>
      <c r="I187" s="36">
        <v>1850.0166666666664</v>
      </c>
      <c r="J187" s="36">
        <v>1864.8333333333333</v>
      </c>
      <c r="K187" s="31">
        <v>1835.2</v>
      </c>
      <c r="L187" s="31">
        <v>1799</v>
      </c>
      <c r="M187" s="31">
        <v>7.7546600000000003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880.65</v>
      </c>
      <c r="D188" s="36">
        <v>877.1</v>
      </c>
      <c r="E188" s="36">
        <v>870.35</v>
      </c>
      <c r="F188" s="36">
        <v>860.05</v>
      </c>
      <c r="G188" s="36">
        <v>853.3</v>
      </c>
      <c r="H188" s="36">
        <v>887.40000000000009</v>
      </c>
      <c r="I188" s="36">
        <v>894.15000000000009</v>
      </c>
      <c r="J188" s="36">
        <v>904.45000000000016</v>
      </c>
      <c r="K188" s="31">
        <v>883.85</v>
      </c>
      <c r="L188" s="31">
        <v>866.8</v>
      </c>
      <c r="M188" s="31">
        <v>12.00788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7299.4</v>
      </c>
      <c r="D189" s="36">
        <v>7266.7666666666664</v>
      </c>
      <c r="E189" s="36">
        <v>7217.6333333333332</v>
      </c>
      <c r="F189" s="36">
        <v>7135.8666666666668</v>
      </c>
      <c r="G189" s="36">
        <v>7086.7333333333336</v>
      </c>
      <c r="H189" s="36">
        <v>7348.5333333333328</v>
      </c>
      <c r="I189" s="36">
        <v>7397.6666666666661</v>
      </c>
      <c r="J189" s="36">
        <v>7479.4333333333325</v>
      </c>
      <c r="K189" s="31">
        <v>7315.9</v>
      </c>
      <c r="L189" s="31">
        <v>7185</v>
      </c>
      <c r="M189" s="31">
        <v>0.84114999999999995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617.35</v>
      </c>
      <c r="D190" s="36">
        <v>617.68333333333328</v>
      </c>
      <c r="E190" s="36">
        <v>613.36666666666656</v>
      </c>
      <c r="F190" s="36">
        <v>609.38333333333333</v>
      </c>
      <c r="G190" s="36">
        <v>605.06666666666661</v>
      </c>
      <c r="H190" s="36">
        <v>621.66666666666652</v>
      </c>
      <c r="I190" s="36">
        <v>625.98333333333335</v>
      </c>
      <c r="J190" s="36">
        <v>629.96666666666647</v>
      </c>
      <c r="K190" s="31">
        <v>622</v>
      </c>
      <c r="L190" s="31">
        <v>613.70000000000005</v>
      </c>
      <c r="M190" s="31">
        <v>63.811889999999998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250</v>
      </c>
      <c r="D191" s="36">
        <v>251.68333333333331</v>
      </c>
      <c r="E191" s="36">
        <v>247.41666666666663</v>
      </c>
      <c r="F191" s="36">
        <v>244.83333333333331</v>
      </c>
      <c r="G191" s="36">
        <v>240.56666666666663</v>
      </c>
      <c r="H191" s="36">
        <v>254.26666666666662</v>
      </c>
      <c r="I191" s="36">
        <v>258.5333333333333</v>
      </c>
      <c r="J191" s="36">
        <v>261.11666666666662</v>
      </c>
      <c r="K191" s="31">
        <v>255.95</v>
      </c>
      <c r="L191" s="31">
        <v>249.1</v>
      </c>
      <c r="M191" s="31">
        <v>112.10941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123.85</v>
      </c>
      <c r="D192" s="36">
        <v>123.78333333333335</v>
      </c>
      <c r="E192" s="36">
        <v>122.66666666666669</v>
      </c>
      <c r="F192" s="36">
        <v>121.48333333333333</v>
      </c>
      <c r="G192" s="36">
        <v>120.36666666666667</v>
      </c>
      <c r="H192" s="36">
        <v>124.9666666666667</v>
      </c>
      <c r="I192" s="36">
        <v>126.08333333333334</v>
      </c>
      <c r="J192" s="36">
        <v>127.26666666666671</v>
      </c>
      <c r="K192" s="31">
        <v>124.9</v>
      </c>
      <c r="L192" s="31">
        <v>122.6</v>
      </c>
      <c r="M192" s="31">
        <v>214.57836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3638.35</v>
      </c>
      <c r="D193" s="36">
        <v>3649.4500000000003</v>
      </c>
      <c r="E193" s="36">
        <v>3619.9000000000005</v>
      </c>
      <c r="F193" s="36">
        <v>3601.4500000000003</v>
      </c>
      <c r="G193" s="36">
        <v>3571.9000000000005</v>
      </c>
      <c r="H193" s="36">
        <v>3667.9000000000005</v>
      </c>
      <c r="I193" s="36">
        <v>3697.4500000000007</v>
      </c>
      <c r="J193" s="36">
        <v>3715.9000000000005</v>
      </c>
      <c r="K193" s="31">
        <v>3679</v>
      </c>
      <c r="L193" s="31">
        <v>3631</v>
      </c>
      <c r="M193" s="31">
        <v>42.330739999999999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1212.6500000000001</v>
      </c>
      <c r="D194" s="36">
        <v>1214.1833333333334</v>
      </c>
      <c r="E194" s="36">
        <v>1200.6166666666668</v>
      </c>
      <c r="F194" s="36">
        <v>1188.5833333333335</v>
      </c>
      <c r="G194" s="36">
        <v>1175.0166666666669</v>
      </c>
      <c r="H194" s="36">
        <v>1226.2166666666667</v>
      </c>
      <c r="I194" s="36">
        <v>1239.7833333333333</v>
      </c>
      <c r="J194" s="36">
        <v>1251.8166666666666</v>
      </c>
      <c r="K194" s="31">
        <v>1227.75</v>
      </c>
      <c r="L194" s="31">
        <v>1202.1500000000001</v>
      </c>
      <c r="M194" s="31">
        <v>14.51064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2932</v>
      </c>
      <c r="D195" s="36">
        <v>2947.7833333333333</v>
      </c>
      <c r="E195" s="36">
        <v>2900.5666666666666</v>
      </c>
      <c r="F195" s="36">
        <v>2869.1333333333332</v>
      </c>
      <c r="G195" s="36">
        <v>2821.9166666666665</v>
      </c>
      <c r="H195" s="36">
        <v>2979.2166666666667</v>
      </c>
      <c r="I195" s="36">
        <v>3026.4333333333329</v>
      </c>
      <c r="J195" s="36">
        <v>3057.8666666666668</v>
      </c>
      <c r="K195" s="31">
        <v>2995</v>
      </c>
      <c r="L195" s="31">
        <v>2916.35</v>
      </c>
      <c r="M195" s="31">
        <v>2.3028300000000002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3267.5</v>
      </c>
      <c r="D196" s="36">
        <v>3270.85</v>
      </c>
      <c r="E196" s="36">
        <v>3245.7</v>
      </c>
      <c r="F196" s="36">
        <v>3223.9</v>
      </c>
      <c r="G196" s="36">
        <v>3198.75</v>
      </c>
      <c r="H196" s="36">
        <v>3292.6499999999996</v>
      </c>
      <c r="I196" s="36">
        <v>3317.8</v>
      </c>
      <c r="J196" s="36">
        <v>3339.5999999999995</v>
      </c>
      <c r="K196" s="31">
        <v>3296</v>
      </c>
      <c r="L196" s="31">
        <v>3249.05</v>
      </c>
      <c r="M196" s="31">
        <v>8.2246699999999997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1890.65</v>
      </c>
      <c r="D197" s="36">
        <v>1891.4000000000003</v>
      </c>
      <c r="E197" s="36">
        <v>1876.6000000000006</v>
      </c>
      <c r="F197" s="36">
        <v>1862.5500000000002</v>
      </c>
      <c r="G197" s="36">
        <v>1847.7500000000005</v>
      </c>
      <c r="H197" s="36">
        <v>1905.4500000000007</v>
      </c>
      <c r="I197" s="36">
        <v>1920.2500000000005</v>
      </c>
      <c r="J197" s="36">
        <v>1934.3000000000009</v>
      </c>
      <c r="K197" s="31">
        <v>1906.2</v>
      </c>
      <c r="L197" s="31">
        <v>1877.35</v>
      </c>
      <c r="M197" s="31">
        <v>1.69472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723.6</v>
      </c>
      <c r="D198" s="36">
        <v>718.98333333333323</v>
      </c>
      <c r="E198" s="36">
        <v>712.96666666666647</v>
      </c>
      <c r="F198" s="36">
        <v>702.33333333333326</v>
      </c>
      <c r="G198" s="36">
        <v>696.31666666666649</v>
      </c>
      <c r="H198" s="36">
        <v>729.61666666666645</v>
      </c>
      <c r="I198" s="36">
        <v>735.6333333333331</v>
      </c>
      <c r="J198" s="36">
        <v>746.26666666666642</v>
      </c>
      <c r="K198" s="31">
        <v>725</v>
      </c>
      <c r="L198" s="31">
        <v>708.35</v>
      </c>
      <c r="M198" s="31">
        <v>3.5966300000000002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2079.0500000000002</v>
      </c>
      <c r="D199" s="36">
        <v>2066.9666666666667</v>
      </c>
      <c r="E199" s="36">
        <v>2044.4833333333336</v>
      </c>
      <c r="F199" s="36">
        <v>2009.916666666667</v>
      </c>
      <c r="G199" s="36">
        <v>1987.4333333333338</v>
      </c>
      <c r="H199" s="36">
        <v>2101.5333333333333</v>
      </c>
      <c r="I199" s="36">
        <v>2124.016666666666</v>
      </c>
      <c r="J199" s="36">
        <v>2158.583333333333</v>
      </c>
      <c r="K199" s="31">
        <v>2089.4499999999998</v>
      </c>
      <c r="L199" s="31">
        <v>2032.4</v>
      </c>
      <c r="M199" s="31">
        <v>4.8772200000000003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36.700000000000003</v>
      </c>
      <c r="D200" s="36">
        <v>36.966666666666669</v>
      </c>
      <c r="E200" s="36">
        <v>36.333333333333336</v>
      </c>
      <c r="F200" s="36">
        <v>35.966666666666669</v>
      </c>
      <c r="G200" s="36">
        <v>35.333333333333336</v>
      </c>
      <c r="H200" s="36">
        <v>37.333333333333336</v>
      </c>
      <c r="I200" s="36">
        <v>37.966666666666661</v>
      </c>
      <c r="J200" s="36">
        <v>38.333333333333336</v>
      </c>
      <c r="K200" s="31">
        <v>37.6</v>
      </c>
      <c r="L200" s="31">
        <v>36.6</v>
      </c>
      <c r="M200" s="31">
        <v>125.3819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94.75</v>
      </c>
      <c r="D201" s="36">
        <v>95.483333333333334</v>
      </c>
      <c r="E201" s="36">
        <v>93.316666666666663</v>
      </c>
      <c r="F201" s="36">
        <v>91.883333333333326</v>
      </c>
      <c r="G201" s="36">
        <v>89.716666666666654</v>
      </c>
      <c r="H201" s="36">
        <v>96.916666666666671</v>
      </c>
      <c r="I201" s="36">
        <v>99.083333333333329</v>
      </c>
      <c r="J201" s="36">
        <v>100.51666666666668</v>
      </c>
      <c r="K201" s="31">
        <v>97.65</v>
      </c>
      <c r="L201" s="31">
        <v>94.05</v>
      </c>
      <c r="M201" s="31">
        <v>49.836660000000002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1522.5</v>
      </c>
      <c r="D202" s="36">
        <v>1517.1333333333332</v>
      </c>
      <c r="E202" s="36">
        <v>1500.4166666666665</v>
      </c>
      <c r="F202" s="36">
        <v>1478.3333333333333</v>
      </c>
      <c r="G202" s="36">
        <v>1461.6166666666666</v>
      </c>
      <c r="H202" s="36">
        <v>1539.2166666666665</v>
      </c>
      <c r="I202" s="36">
        <v>1555.9333333333332</v>
      </c>
      <c r="J202" s="36">
        <v>1578.0166666666664</v>
      </c>
      <c r="K202" s="31">
        <v>1533.85</v>
      </c>
      <c r="L202" s="31">
        <v>1495.05</v>
      </c>
      <c r="M202" s="31">
        <v>11.310370000000001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1564</v>
      </c>
      <c r="D203" s="36">
        <v>1570.9833333333333</v>
      </c>
      <c r="E203" s="36">
        <v>1546.9666666666667</v>
      </c>
      <c r="F203" s="36">
        <v>1529.9333333333334</v>
      </c>
      <c r="G203" s="36">
        <v>1505.9166666666667</v>
      </c>
      <c r="H203" s="36">
        <v>1588.0166666666667</v>
      </c>
      <c r="I203" s="36">
        <v>1612.0333333333335</v>
      </c>
      <c r="J203" s="36">
        <v>1629.0666666666666</v>
      </c>
      <c r="K203" s="31">
        <v>1595</v>
      </c>
      <c r="L203" s="31">
        <v>1553.95</v>
      </c>
      <c r="M203" s="31">
        <v>5.6400100000000002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8110.1</v>
      </c>
      <c r="D204" s="36">
        <v>8132.3833333333341</v>
      </c>
      <c r="E204" s="36">
        <v>8064.9166666666679</v>
      </c>
      <c r="F204" s="36">
        <v>8019.7333333333336</v>
      </c>
      <c r="G204" s="36">
        <v>7952.2666666666673</v>
      </c>
      <c r="H204" s="36">
        <v>8177.5666666666684</v>
      </c>
      <c r="I204" s="36">
        <v>8245.0333333333328</v>
      </c>
      <c r="J204" s="36">
        <v>8290.216666666669</v>
      </c>
      <c r="K204" s="31">
        <v>8199.85</v>
      </c>
      <c r="L204" s="31">
        <v>8087.2</v>
      </c>
      <c r="M204" s="31">
        <v>1.52525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99.35</v>
      </c>
      <c r="D205" s="36">
        <v>100.7</v>
      </c>
      <c r="E205" s="36">
        <v>97.65</v>
      </c>
      <c r="F205" s="36">
        <v>95.95</v>
      </c>
      <c r="G205" s="36">
        <v>92.9</v>
      </c>
      <c r="H205" s="36">
        <v>102.4</v>
      </c>
      <c r="I205" s="36">
        <v>105.44999999999999</v>
      </c>
      <c r="J205" s="36">
        <v>107.15</v>
      </c>
      <c r="K205" s="31">
        <v>103.75</v>
      </c>
      <c r="L205" s="31">
        <v>99</v>
      </c>
      <c r="M205" s="31">
        <v>334.00853000000001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609.95000000000005</v>
      </c>
      <c r="D206" s="36">
        <v>606.4</v>
      </c>
      <c r="E206" s="36">
        <v>601.84999999999991</v>
      </c>
      <c r="F206" s="36">
        <v>593.74999999999989</v>
      </c>
      <c r="G206" s="36">
        <v>589.19999999999982</v>
      </c>
      <c r="H206" s="36">
        <v>614.5</v>
      </c>
      <c r="I206" s="36">
        <v>619.04999999999995</v>
      </c>
      <c r="J206" s="36">
        <v>627.15000000000009</v>
      </c>
      <c r="K206" s="31">
        <v>610.95000000000005</v>
      </c>
      <c r="L206" s="31">
        <v>598.29999999999995</v>
      </c>
      <c r="M206" s="31">
        <v>18.667680000000001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928.95</v>
      </c>
      <c r="D207" s="36">
        <v>924.01666666666677</v>
      </c>
      <c r="E207" s="36">
        <v>916.03333333333353</v>
      </c>
      <c r="F207" s="36">
        <v>903.11666666666679</v>
      </c>
      <c r="G207" s="36">
        <v>895.13333333333355</v>
      </c>
      <c r="H207" s="36">
        <v>936.93333333333351</v>
      </c>
      <c r="I207" s="36">
        <v>944.91666666666686</v>
      </c>
      <c r="J207" s="36">
        <v>957.83333333333348</v>
      </c>
      <c r="K207" s="31">
        <v>932</v>
      </c>
      <c r="L207" s="31">
        <v>911.1</v>
      </c>
      <c r="M207" s="31">
        <v>8.5867599999999999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218.95</v>
      </c>
      <c r="D208" s="36">
        <v>219.16666666666666</v>
      </c>
      <c r="E208" s="36">
        <v>217.13333333333333</v>
      </c>
      <c r="F208" s="36">
        <v>215.31666666666666</v>
      </c>
      <c r="G208" s="36">
        <v>213.28333333333333</v>
      </c>
      <c r="H208" s="36">
        <v>220.98333333333332</v>
      </c>
      <c r="I208" s="36">
        <v>223.01666666666668</v>
      </c>
      <c r="J208" s="36">
        <v>224.83333333333331</v>
      </c>
      <c r="K208" s="31">
        <v>221.2</v>
      </c>
      <c r="L208" s="31">
        <v>217.35</v>
      </c>
      <c r="M208" s="31">
        <v>51.42409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852.9</v>
      </c>
      <c r="D209" s="36">
        <v>861.01666666666677</v>
      </c>
      <c r="E209" s="36">
        <v>840.03333333333353</v>
      </c>
      <c r="F209" s="36">
        <v>827.16666666666674</v>
      </c>
      <c r="G209" s="36">
        <v>806.18333333333351</v>
      </c>
      <c r="H209" s="36">
        <v>873.88333333333355</v>
      </c>
      <c r="I209" s="36">
        <v>894.8666666666669</v>
      </c>
      <c r="J209" s="36">
        <v>907.73333333333358</v>
      </c>
      <c r="K209" s="31">
        <v>882</v>
      </c>
      <c r="L209" s="31">
        <v>848.15</v>
      </c>
      <c r="M209" s="31">
        <v>11.297370000000001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1647</v>
      </c>
      <c r="D210" s="36">
        <v>1639.6666666666667</v>
      </c>
      <c r="E210" s="36">
        <v>1627.3333333333335</v>
      </c>
      <c r="F210" s="36">
        <v>1607.6666666666667</v>
      </c>
      <c r="G210" s="36">
        <v>1595.3333333333335</v>
      </c>
      <c r="H210" s="36">
        <v>1659.3333333333335</v>
      </c>
      <c r="I210" s="36">
        <v>1671.666666666667</v>
      </c>
      <c r="J210" s="36">
        <v>1691.3333333333335</v>
      </c>
      <c r="K210" s="31">
        <v>1652</v>
      </c>
      <c r="L210" s="31">
        <v>1620</v>
      </c>
      <c r="M210" s="31">
        <v>2.02698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405.6</v>
      </c>
      <c r="D211" s="36">
        <v>406.66666666666669</v>
      </c>
      <c r="E211" s="36">
        <v>402.33333333333337</v>
      </c>
      <c r="F211" s="36">
        <v>399.06666666666666</v>
      </c>
      <c r="G211" s="36">
        <v>394.73333333333335</v>
      </c>
      <c r="H211" s="36">
        <v>409.93333333333339</v>
      </c>
      <c r="I211" s="36">
        <v>414.26666666666677</v>
      </c>
      <c r="J211" s="36">
        <v>417.53333333333342</v>
      </c>
      <c r="K211" s="31">
        <v>411</v>
      </c>
      <c r="L211" s="31">
        <v>403.4</v>
      </c>
      <c r="M211" s="31">
        <v>30.152249999999999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16.899999999999999</v>
      </c>
      <c r="D212" s="36">
        <v>16.983333333333331</v>
      </c>
      <c r="E212" s="36">
        <v>16.766666666666662</v>
      </c>
      <c r="F212" s="36">
        <v>16.633333333333333</v>
      </c>
      <c r="G212" s="36">
        <v>16.416666666666664</v>
      </c>
      <c r="H212" s="36">
        <v>17.11666666666666</v>
      </c>
      <c r="I212" s="36">
        <v>17.333333333333329</v>
      </c>
      <c r="J212" s="36">
        <v>17.466666666666658</v>
      </c>
      <c r="K212" s="31">
        <v>17.2</v>
      </c>
      <c r="L212" s="31">
        <v>16.850000000000001</v>
      </c>
      <c r="M212" s="31">
        <v>1030.02467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256.7</v>
      </c>
      <c r="D213" s="36">
        <v>257.09999999999997</v>
      </c>
      <c r="E213" s="36">
        <v>255.04999999999995</v>
      </c>
      <c r="F213" s="36">
        <v>253.39999999999998</v>
      </c>
      <c r="G213" s="36">
        <v>251.34999999999997</v>
      </c>
      <c r="H213" s="36">
        <v>258.74999999999994</v>
      </c>
      <c r="I213" s="36">
        <v>260.8</v>
      </c>
      <c r="J213" s="36">
        <v>262.44999999999993</v>
      </c>
      <c r="K213" s="31">
        <v>259.14999999999998</v>
      </c>
      <c r="L213" s="31">
        <v>255.45</v>
      </c>
      <c r="M213" s="31">
        <v>28.472149999999999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103.9</v>
      </c>
      <c r="D214" s="36">
        <v>103.38333333333333</v>
      </c>
      <c r="E214" s="36">
        <v>101.51666666666665</v>
      </c>
      <c r="F214" s="36">
        <v>99.133333333333326</v>
      </c>
      <c r="G214" s="36">
        <v>97.266666666666652</v>
      </c>
      <c r="H214" s="36">
        <v>105.76666666666665</v>
      </c>
      <c r="I214" s="36">
        <v>107.63333333333333</v>
      </c>
      <c r="J214" s="36">
        <v>110.01666666666665</v>
      </c>
      <c r="K214" s="31">
        <v>105.25</v>
      </c>
      <c r="L214" s="31">
        <v>101</v>
      </c>
      <c r="M214" s="31">
        <v>538.11658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601.20000000000005</v>
      </c>
      <c r="D215" s="36">
        <v>601.16666666666663</v>
      </c>
      <c r="E215" s="36">
        <v>595.13333333333321</v>
      </c>
      <c r="F215" s="36">
        <v>589.06666666666661</v>
      </c>
      <c r="G215" s="36">
        <v>583.03333333333319</v>
      </c>
      <c r="H215" s="36">
        <v>607.23333333333323</v>
      </c>
      <c r="I215" s="36">
        <v>613.26666666666677</v>
      </c>
      <c r="J215" s="36">
        <v>619.33333333333326</v>
      </c>
      <c r="K215" s="31">
        <v>607.20000000000005</v>
      </c>
      <c r="L215" s="31">
        <v>595.1</v>
      </c>
      <c r="M215" s="31">
        <v>7.2098599999999999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4"/>
      <c r="B1" s="365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45209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8" t="s">
        <v>16</v>
      </c>
      <c r="B9" s="360" t="s">
        <v>18</v>
      </c>
      <c r="C9" s="363" t="s">
        <v>20</v>
      </c>
      <c r="D9" s="363" t="s">
        <v>21</v>
      </c>
      <c r="E9" s="355" t="s">
        <v>22</v>
      </c>
      <c r="F9" s="356"/>
      <c r="G9" s="357"/>
      <c r="H9" s="355" t="s">
        <v>23</v>
      </c>
      <c r="I9" s="356"/>
      <c r="J9" s="357"/>
      <c r="K9" s="26"/>
      <c r="L9" s="27"/>
      <c r="M9" s="48"/>
      <c r="N9" s="1"/>
      <c r="O9" s="1"/>
    </row>
    <row r="10" spans="1:15" ht="42.75" customHeight="1">
      <c r="A10" s="359"/>
      <c r="B10" s="362"/>
      <c r="C10" s="362"/>
      <c r="D10" s="36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514.4</v>
      </c>
      <c r="D11" s="36">
        <v>511.4666666666667</v>
      </c>
      <c r="E11" s="36">
        <v>505.68333333333339</v>
      </c>
      <c r="F11" s="36">
        <v>496.9666666666667</v>
      </c>
      <c r="G11" s="36">
        <v>491.18333333333339</v>
      </c>
      <c r="H11" s="36">
        <v>520.18333333333339</v>
      </c>
      <c r="I11" s="36">
        <v>525.9666666666667</v>
      </c>
      <c r="J11" s="36">
        <v>534.68333333333339</v>
      </c>
      <c r="K11" s="31">
        <v>517.25</v>
      </c>
      <c r="L11" s="31">
        <v>502.75</v>
      </c>
      <c r="M11" s="31">
        <v>4.1351500000000003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30824.400000000001</v>
      </c>
      <c r="D12" s="36">
        <v>30835.133333333331</v>
      </c>
      <c r="E12" s="36">
        <v>30590.266666666663</v>
      </c>
      <c r="F12" s="36">
        <v>30356.133333333331</v>
      </c>
      <c r="G12" s="36">
        <v>30111.266666666663</v>
      </c>
      <c r="H12" s="36">
        <v>31069.266666666663</v>
      </c>
      <c r="I12" s="36">
        <v>31314.133333333331</v>
      </c>
      <c r="J12" s="36">
        <v>31548.266666666663</v>
      </c>
      <c r="K12" s="31">
        <v>31080</v>
      </c>
      <c r="L12" s="31">
        <v>30601</v>
      </c>
      <c r="M12" s="31">
        <v>1.1379999999999999E-2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508.5</v>
      </c>
      <c r="D13" s="36">
        <v>511.15000000000003</v>
      </c>
      <c r="E13" s="36">
        <v>500.6</v>
      </c>
      <c r="F13" s="36">
        <v>492.7</v>
      </c>
      <c r="G13" s="36">
        <v>482.15</v>
      </c>
      <c r="H13" s="36">
        <v>519.05000000000007</v>
      </c>
      <c r="I13" s="36">
        <v>529.60000000000014</v>
      </c>
      <c r="J13" s="36">
        <v>537.50000000000011</v>
      </c>
      <c r="K13" s="31">
        <v>521.70000000000005</v>
      </c>
      <c r="L13" s="31">
        <v>503.25</v>
      </c>
      <c r="M13" s="31">
        <v>1.27945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472.2</v>
      </c>
      <c r="D14" s="36">
        <v>475.3</v>
      </c>
      <c r="E14" s="36">
        <v>468.1</v>
      </c>
      <c r="F14" s="36">
        <v>464</v>
      </c>
      <c r="G14" s="36">
        <v>456.8</v>
      </c>
      <c r="H14" s="36">
        <v>479.40000000000003</v>
      </c>
      <c r="I14" s="36">
        <v>486.59999999999997</v>
      </c>
      <c r="J14" s="36">
        <v>490.70000000000005</v>
      </c>
      <c r="K14" s="31">
        <v>482.5</v>
      </c>
      <c r="L14" s="31">
        <v>471.2</v>
      </c>
      <c r="M14" s="31">
        <v>12.54129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1764.7</v>
      </c>
      <c r="D15" s="36">
        <v>1761.7833333333335</v>
      </c>
      <c r="E15" s="36">
        <v>1705.9666666666672</v>
      </c>
      <c r="F15" s="36">
        <v>1647.2333333333336</v>
      </c>
      <c r="G15" s="36">
        <v>1591.4166666666672</v>
      </c>
      <c r="H15" s="36">
        <v>1820.5166666666671</v>
      </c>
      <c r="I15" s="36">
        <v>1876.3333333333333</v>
      </c>
      <c r="J15" s="36">
        <v>1935.0666666666671</v>
      </c>
      <c r="K15" s="31">
        <v>1817.6</v>
      </c>
      <c r="L15" s="31">
        <v>1703.05</v>
      </c>
      <c r="M15" s="31">
        <v>4.6963200000000001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4099.7</v>
      </c>
      <c r="D16" s="36">
        <v>4093.9333333333329</v>
      </c>
      <c r="E16" s="36">
        <v>4065.7666666666655</v>
      </c>
      <c r="F16" s="36">
        <v>4031.8333333333326</v>
      </c>
      <c r="G16" s="36">
        <v>4003.6666666666652</v>
      </c>
      <c r="H16" s="36">
        <v>4127.8666666666659</v>
      </c>
      <c r="I16" s="36">
        <v>4156.0333333333328</v>
      </c>
      <c r="J16" s="36">
        <v>4189.9666666666662</v>
      </c>
      <c r="K16" s="31">
        <v>4122.1000000000004</v>
      </c>
      <c r="L16" s="31">
        <v>4060</v>
      </c>
      <c r="M16" s="31">
        <v>1.22211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22962.55</v>
      </c>
      <c r="D17" s="36">
        <v>22958.083333333332</v>
      </c>
      <c r="E17" s="36">
        <v>22804.466666666664</v>
      </c>
      <c r="F17" s="36">
        <v>22646.383333333331</v>
      </c>
      <c r="G17" s="36">
        <v>22492.766666666663</v>
      </c>
      <c r="H17" s="36">
        <v>23116.166666666664</v>
      </c>
      <c r="I17" s="36">
        <v>23269.783333333333</v>
      </c>
      <c r="J17" s="36">
        <v>23427.866666666665</v>
      </c>
      <c r="K17" s="31">
        <v>23111.7</v>
      </c>
      <c r="L17" s="31">
        <v>22800</v>
      </c>
      <c r="M17" s="31">
        <v>9.4850000000000004E-2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1964.95</v>
      </c>
      <c r="D18" s="36">
        <v>1973.8166666666666</v>
      </c>
      <c r="E18" s="36">
        <v>1946.6333333333332</v>
      </c>
      <c r="F18" s="36">
        <v>1928.3166666666666</v>
      </c>
      <c r="G18" s="36">
        <v>1901.1333333333332</v>
      </c>
      <c r="H18" s="36">
        <v>1992.1333333333332</v>
      </c>
      <c r="I18" s="36">
        <v>2019.3166666666666</v>
      </c>
      <c r="J18" s="36">
        <v>2037.6333333333332</v>
      </c>
      <c r="K18" s="31">
        <v>2001</v>
      </c>
      <c r="L18" s="31">
        <v>1955.5</v>
      </c>
      <c r="M18" s="31">
        <v>8.3063500000000001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2442.6</v>
      </c>
      <c r="D19" s="36">
        <v>2437.8666666666663</v>
      </c>
      <c r="E19" s="36">
        <v>2416.0333333333328</v>
      </c>
      <c r="F19" s="36">
        <v>2389.4666666666667</v>
      </c>
      <c r="G19" s="36">
        <v>2367.6333333333332</v>
      </c>
      <c r="H19" s="36">
        <v>2464.4333333333325</v>
      </c>
      <c r="I19" s="36">
        <v>2486.2666666666655</v>
      </c>
      <c r="J19" s="36">
        <v>2512.8333333333321</v>
      </c>
      <c r="K19" s="31">
        <v>2459.6999999999998</v>
      </c>
      <c r="L19" s="31">
        <v>2411.3000000000002</v>
      </c>
      <c r="M19" s="31">
        <v>14.082240000000001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938.95</v>
      </c>
      <c r="D20" s="36">
        <v>943.19999999999993</v>
      </c>
      <c r="E20" s="36">
        <v>931.39999999999986</v>
      </c>
      <c r="F20" s="36">
        <v>923.84999999999991</v>
      </c>
      <c r="G20" s="36">
        <v>912.04999999999984</v>
      </c>
      <c r="H20" s="36">
        <v>950.74999999999989</v>
      </c>
      <c r="I20" s="36">
        <v>962.54999999999984</v>
      </c>
      <c r="J20" s="36">
        <v>970.09999999999991</v>
      </c>
      <c r="K20" s="31">
        <v>955</v>
      </c>
      <c r="L20" s="31">
        <v>935.65</v>
      </c>
      <c r="M20" s="31">
        <v>5.7485200000000001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790.05</v>
      </c>
      <c r="D21" s="36">
        <v>797.94999999999993</v>
      </c>
      <c r="E21" s="36">
        <v>777.09999999999991</v>
      </c>
      <c r="F21" s="36">
        <v>764.15</v>
      </c>
      <c r="G21" s="36">
        <v>743.3</v>
      </c>
      <c r="H21" s="36">
        <v>810.89999999999986</v>
      </c>
      <c r="I21" s="36">
        <v>831.75</v>
      </c>
      <c r="J21" s="36">
        <v>844.69999999999982</v>
      </c>
      <c r="K21" s="31">
        <v>818.8</v>
      </c>
      <c r="L21" s="31">
        <v>785</v>
      </c>
      <c r="M21" s="31">
        <v>59.942819999999998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342</v>
      </c>
      <c r="D22" s="36">
        <v>345.33333333333331</v>
      </c>
      <c r="E22" s="36">
        <v>335.66666666666663</v>
      </c>
      <c r="F22" s="36">
        <v>329.33333333333331</v>
      </c>
      <c r="G22" s="36">
        <v>319.66666666666663</v>
      </c>
      <c r="H22" s="36">
        <v>351.66666666666663</v>
      </c>
      <c r="I22" s="36">
        <v>361.33333333333326</v>
      </c>
      <c r="J22" s="36">
        <v>367.66666666666663</v>
      </c>
      <c r="K22" s="31">
        <v>355</v>
      </c>
      <c r="L22" s="31">
        <v>339</v>
      </c>
      <c r="M22" s="31">
        <v>73.530010000000004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590.29999999999995</v>
      </c>
      <c r="D23" s="36">
        <v>592.69999999999993</v>
      </c>
      <c r="E23" s="36">
        <v>585.34999999999991</v>
      </c>
      <c r="F23" s="36">
        <v>580.4</v>
      </c>
      <c r="G23" s="36">
        <v>573.04999999999995</v>
      </c>
      <c r="H23" s="36">
        <v>597.64999999999986</v>
      </c>
      <c r="I23" s="36">
        <v>605</v>
      </c>
      <c r="J23" s="36">
        <v>609.94999999999982</v>
      </c>
      <c r="K23" s="31">
        <v>600.04999999999995</v>
      </c>
      <c r="L23" s="31">
        <v>587.75</v>
      </c>
      <c r="M23" s="31">
        <v>5.7272999999999996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337.05</v>
      </c>
      <c r="D24" s="36">
        <v>338.75</v>
      </c>
      <c r="E24" s="36">
        <v>334.1</v>
      </c>
      <c r="F24" s="36">
        <v>331.15000000000003</v>
      </c>
      <c r="G24" s="36">
        <v>326.50000000000006</v>
      </c>
      <c r="H24" s="36">
        <v>341.7</v>
      </c>
      <c r="I24" s="36">
        <v>346.34999999999997</v>
      </c>
      <c r="J24" s="36">
        <v>349.29999999999995</v>
      </c>
      <c r="K24" s="31">
        <v>343.4</v>
      </c>
      <c r="L24" s="31">
        <v>335.8</v>
      </c>
      <c r="M24" s="31">
        <v>14.29316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175.1</v>
      </c>
      <c r="D25" s="36">
        <v>176.68333333333331</v>
      </c>
      <c r="E25" s="36">
        <v>173.01666666666662</v>
      </c>
      <c r="F25" s="36">
        <v>170.93333333333331</v>
      </c>
      <c r="G25" s="36">
        <v>167.26666666666662</v>
      </c>
      <c r="H25" s="36">
        <v>178.76666666666662</v>
      </c>
      <c r="I25" s="36">
        <v>182.43333333333331</v>
      </c>
      <c r="J25" s="36">
        <v>184.51666666666662</v>
      </c>
      <c r="K25" s="31">
        <v>180.35</v>
      </c>
      <c r="L25" s="31">
        <v>174.6</v>
      </c>
      <c r="M25" s="31">
        <v>23.336760000000002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214.95</v>
      </c>
      <c r="D26" s="36">
        <v>214.91666666666666</v>
      </c>
      <c r="E26" s="36">
        <v>213.08333333333331</v>
      </c>
      <c r="F26" s="36">
        <v>211.21666666666667</v>
      </c>
      <c r="G26" s="36">
        <v>209.38333333333333</v>
      </c>
      <c r="H26" s="36">
        <v>216.7833333333333</v>
      </c>
      <c r="I26" s="36">
        <v>218.61666666666662</v>
      </c>
      <c r="J26" s="36">
        <v>220.48333333333329</v>
      </c>
      <c r="K26" s="31">
        <v>216.75</v>
      </c>
      <c r="L26" s="31">
        <v>213.05</v>
      </c>
      <c r="M26" s="31">
        <v>12.09789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322.60000000000002</v>
      </c>
      <c r="D27" s="36">
        <v>323.34999999999997</v>
      </c>
      <c r="E27" s="36">
        <v>320.69999999999993</v>
      </c>
      <c r="F27" s="36">
        <v>318.79999999999995</v>
      </c>
      <c r="G27" s="36">
        <v>316.14999999999992</v>
      </c>
      <c r="H27" s="36">
        <v>325.24999999999994</v>
      </c>
      <c r="I27" s="36">
        <v>327.89999999999992</v>
      </c>
      <c r="J27" s="36">
        <v>329.79999999999995</v>
      </c>
      <c r="K27" s="31">
        <v>326</v>
      </c>
      <c r="L27" s="31">
        <v>321.45</v>
      </c>
      <c r="M27" s="31">
        <v>2.5602800000000001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947.25</v>
      </c>
      <c r="D28" s="36">
        <v>957.08333333333337</v>
      </c>
      <c r="E28" s="36">
        <v>932.16666666666674</v>
      </c>
      <c r="F28" s="36">
        <v>917.08333333333337</v>
      </c>
      <c r="G28" s="36">
        <v>892.16666666666674</v>
      </c>
      <c r="H28" s="36">
        <v>972.16666666666674</v>
      </c>
      <c r="I28" s="36">
        <v>997.08333333333348</v>
      </c>
      <c r="J28" s="36">
        <v>1012.1666666666667</v>
      </c>
      <c r="K28" s="31">
        <v>982</v>
      </c>
      <c r="L28" s="31">
        <v>942</v>
      </c>
      <c r="M28" s="31">
        <v>0.29571999999999998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1067</v>
      </c>
      <c r="D29" s="36">
        <v>1071.0166666666667</v>
      </c>
      <c r="E29" s="36">
        <v>1059.1833333333334</v>
      </c>
      <c r="F29" s="36">
        <v>1051.3666666666668</v>
      </c>
      <c r="G29" s="36">
        <v>1039.5333333333335</v>
      </c>
      <c r="H29" s="36">
        <v>1078.8333333333333</v>
      </c>
      <c r="I29" s="36">
        <v>1090.6666666666667</v>
      </c>
      <c r="J29" s="36">
        <v>1098.4833333333331</v>
      </c>
      <c r="K29" s="31">
        <v>1082.8499999999999</v>
      </c>
      <c r="L29" s="31">
        <v>1063.2</v>
      </c>
      <c r="M29" s="31">
        <v>1.20096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3410.5</v>
      </c>
      <c r="D30" s="36">
        <v>3412.8333333333335</v>
      </c>
      <c r="E30" s="36">
        <v>3396.666666666667</v>
      </c>
      <c r="F30" s="36">
        <v>3382.8333333333335</v>
      </c>
      <c r="G30" s="36">
        <v>3366.666666666667</v>
      </c>
      <c r="H30" s="36">
        <v>3426.666666666667</v>
      </c>
      <c r="I30" s="36">
        <v>3442.8333333333339</v>
      </c>
      <c r="J30" s="36">
        <v>3456.666666666667</v>
      </c>
      <c r="K30" s="31">
        <v>3429</v>
      </c>
      <c r="L30" s="31">
        <v>3399</v>
      </c>
      <c r="M30" s="31">
        <v>0.43379000000000001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1740.5</v>
      </c>
      <c r="D31" s="36">
        <v>1740.7666666666667</v>
      </c>
      <c r="E31" s="36">
        <v>1715.6333333333332</v>
      </c>
      <c r="F31" s="36">
        <v>1690.7666666666667</v>
      </c>
      <c r="G31" s="36">
        <v>1665.6333333333332</v>
      </c>
      <c r="H31" s="36">
        <v>1765.6333333333332</v>
      </c>
      <c r="I31" s="36">
        <v>1790.7666666666669</v>
      </c>
      <c r="J31" s="36">
        <v>1815.6333333333332</v>
      </c>
      <c r="K31" s="31">
        <v>1765.9</v>
      </c>
      <c r="L31" s="31">
        <v>1715.9</v>
      </c>
      <c r="M31" s="31">
        <v>2.0196499999999999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759.85</v>
      </c>
      <c r="D32" s="36">
        <v>766.73333333333323</v>
      </c>
      <c r="E32" s="36">
        <v>749.11666666666645</v>
      </c>
      <c r="F32" s="36">
        <v>738.38333333333321</v>
      </c>
      <c r="G32" s="36">
        <v>720.76666666666642</v>
      </c>
      <c r="H32" s="36">
        <v>777.46666666666647</v>
      </c>
      <c r="I32" s="36">
        <v>795.08333333333326</v>
      </c>
      <c r="J32" s="36">
        <v>805.81666666666649</v>
      </c>
      <c r="K32" s="31">
        <v>784.35</v>
      </c>
      <c r="L32" s="31">
        <v>756</v>
      </c>
      <c r="M32" s="31">
        <v>0.82230999999999999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3551.55</v>
      </c>
      <c r="D33" s="36">
        <v>3533.4166666666665</v>
      </c>
      <c r="E33" s="36">
        <v>3508.1833333333329</v>
      </c>
      <c r="F33" s="36">
        <v>3464.8166666666666</v>
      </c>
      <c r="G33" s="36">
        <v>3439.583333333333</v>
      </c>
      <c r="H33" s="36">
        <v>3576.7833333333328</v>
      </c>
      <c r="I33" s="36">
        <v>3602.0166666666664</v>
      </c>
      <c r="J33" s="36">
        <v>3645.3833333333328</v>
      </c>
      <c r="K33" s="31">
        <v>3558.65</v>
      </c>
      <c r="L33" s="31">
        <v>3490.05</v>
      </c>
      <c r="M33" s="31">
        <v>0.82562999999999998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2274.4499999999998</v>
      </c>
      <c r="D34" s="36">
        <v>2273.15</v>
      </c>
      <c r="E34" s="36">
        <v>2258.3000000000002</v>
      </c>
      <c r="F34" s="36">
        <v>2242.15</v>
      </c>
      <c r="G34" s="36">
        <v>2227.3000000000002</v>
      </c>
      <c r="H34" s="36">
        <v>2289.3000000000002</v>
      </c>
      <c r="I34" s="36">
        <v>2304.1499999999996</v>
      </c>
      <c r="J34" s="36">
        <v>2320.3000000000002</v>
      </c>
      <c r="K34" s="31">
        <v>2288</v>
      </c>
      <c r="L34" s="31">
        <v>2257</v>
      </c>
      <c r="M34" s="31">
        <v>0.22456000000000001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634.20000000000005</v>
      </c>
      <c r="D35" s="36">
        <v>635.45000000000005</v>
      </c>
      <c r="E35" s="36">
        <v>629.05000000000007</v>
      </c>
      <c r="F35" s="36">
        <v>623.9</v>
      </c>
      <c r="G35" s="36">
        <v>617.5</v>
      </c>
      <c r="H35" s="36">
        <v>640.60000000000014</v>
      </c>
      <c r="I35" s="36">
        <v>647.00000000000023</v>
      </c>
      <c r="J35" s="36">
        <v>652.1500000000002</v>
      </c>
      <c r="K35" s="31">
        <v>641.85</v>
      </c>
      <c r="L35" s="31">
        <v>630.29999999999995</v>
      </c>
      <c r="M35" s="31">
        <v>3.66439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2845.2</v>
      </c>
      <c r="D36" s="36">
        <v>2858.5833333333335</v>
      </c>
      <c r="E36" s="36">
        <v>2802.166666666667</v>
      </c>
      <c r="F36" s="36">
        <v>2759.1333333333337</v>
      </c>
      <c r="G36" s="36">
        <v>2702.7166666666672</v>
      </c>
      <c r="H36" s="36">
        <v>2901.6166666666668</v>
      </c>
      <c r="I36" s="36">
        <v>2958.0333333333338</v>
      </c>
      <c r="J36" s="36">
        <v>3001.0666666666666</v>
      </c>
      <c r="K36" s="31">
        <v>2915</v>
      </c>
      <c r="L36" s="31">
        <v>2815.55</v>
      </c>
      <c r="M36" s="31">
        <v>0.87710999999999995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430.2</v>
      </c>
      <c r="D37" s="36">
        <v>431.73333333333335</v>
      </c>
      <c r="E37" s="36">
        <v>425.9666666666667</v>
      </c>
      <c r="F37" s="36">
        <v>421.73333333333335</v>
      </c>
      <c r="G37" s="36">
        <v>415.9666666666667</v>
      </c>
      <c r="H37" s="36">
        <v>435.9666666666667</v>
      </c>
      <c r="I37" s="36">
        <v>441.73333333333335</v>
      </c>
      <c r="J37" s="36">
        <v>445.9666666666667</v>
      </c>
      <c r="K37" s="31">
        <v>437.5</v>
      </c>
      <c r="L37" s="31">
        <v>427.5</v>
      </c>
      <c r="M37" s="31">
        <v>43.70429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2040.35</v>
      </c>
      <c r="D38" s="36">
        <v>2014.8666666666668</v>
      </c>
      <c r="E38" s="36">
        <v>1960.3833333333337</v>
      </c>
      <c r="F38" s="36">
        <v>1880.416666666667</v>
      </c>
      <c r="G38" s="36">
        <v>1825.9333333333338</v>
      </c>
      <c r="H38" s="36">
        <v>2094.8333333333335</v>
      </c>
      <c r="I38" s="36">
        <v>2149.3166666666666</v>
      </c>
      <c r="J38" s="36">
        <v>2229.2833333333333</v>
      </c>
      <c r="K38" s="31">
        <v>2069.35</v>
      </c>
      <c r="L38" s="31">
        <v>1934.9</v>
      </c>
      <c r="M38" s="31">
        <v>12.38551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882.6</v>
      </c>
      <c r="D39" s="36">
        <v>882.38333333333333</v>
      </c>
      <c r="E39" s="36">
        <v>877.66666666666663</v>
      </c>
      <c r="F39" s="36">
        <v>872.73333333333335</v>
      </c>
      <c r="G39" s="36">
        <v>868.01666666666665</v>
      </c>
      <c r="H39" s="36">
        <v>887.31666666666661</v>
      </c>
      <c r="I39" s="36">
        <v>892.0333333333333</v>
      </c>
      <c r="J39" s="36">
        <v>896.96666666666658</v>
      </c>
      <c r="K39" s="31">
        <v>887.1</v>
      </c>
      <c r="L39" s="31">
        <v>877.45</v>
      </c>
      <c r="M39" s="31">
        <v>0.75558999999999998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5256.65</v>
      </c>
      <c r="D40" s="36">
        <v>5283.55</v>
      </c>
      <c r="E40" s="36">
        <v>5198.1000000000004</v>
      </c>
      <c r="F40" s="36">
        <v>5139.55</v>
      </c>
      <c r="G40" s="36">
        <v>5054.1000000000004</v>
      </c>
      <c r="H40" s="36">
        <v>5342.1</v>
      </c>
      <c r="I40" s="36">
        <v>5427.5499999999993</v>
      </c>
      <c r="J40" s="36">
        <v>5486.1</v>
      </c>
      <c r="K40" s="31">
        <v>5369</v>
      </c>
      <c r="L40" s="31">
        <v>5225</v>
      </c>
      <c r="M40" s="31">
        <v>0.75648000000000004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1574.35</v>
      </c>
      <c r="D41" s="36">
        <v>1583.1166666666668</v>
      </c>
      <c r="E41" s="36">
        <v>1556.2333333333336</v>
      </c>
      <c r="F41" s="36">
        <v>1538.1166666666668</v>
      </c>
      <c r="G41" s="36">
        <v>1511.2333333333336</v>
      </c>
      <c r="H41" s="36">
        <v>1601.2333333333336</v>
      </c>
      <c r="I41" s="36">
        <v>1628.1166666666668</v>
      </c>
      <c r="J41" s="36">
        <v>1646.2333333333336</v>
      </c>
      <c r="K41" s="31">
        <v>1610</v>
      </c>
      <c r="L41" s="31">
        <v>1565</v>
      </c>
      <c r="M41" s="31">
        <v>5.0450999999999997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5047.3</v>
      </c>
      <c r="D42" s="36">
        <v>5033.45</v>
      </c>
      <c r="E42" s="36">
        <v>5000.8999999999996</v>
      </c>
      <c r="F42" s="36">
        <v>4954.5</v>
      </c>
      <c r="G42" s="36">
        <v>4921.95</v>
      </c>
      <c r="H42" s="36">
        <v>5079.8499999999995</v>
      </c>
      <c r="I42" s="36">
        <v>5112.4000000000005</v>
      </c>
      <c r="J42" s="36">
        <v>5158.7999999999993</v>
      </c>
      <c r="K42" s="31">
        <v>5066</v>
      </c>
      <c r="L42" s="31">
        <v>4987.05</v>
      </c>
      <c r="M42" s="31">
        <v>1.7629600000000001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371.1</v>
      </c>
      <c r="D43" s="36">
        <v>371.66666666666669</v>
      </c>
      <c r="E43" s="36">
        <v>367.53333333333336</v>
      </c>
      <c r="F43" s="36">
        <v>363.9666666666667</v>
      </c>
      <c r="G43" s="36">
        <v>359.83333333333337</v>
      </c>
      <c r="H43" s="36">
        <v>375.23333333333335</v>
      </c>
      <c r="I43" s="36">
        <v>379.36666666666667</v>
      </c>
      <c r="J43" s="36">
        <v>382.93333333333334</v>
      </c>
      <c r="K43" s="31">
        <v>375.8</v>
      </c>
      <c r="L43" s="31">
        <v>368.1</v>
      </c>
      <c r="M43" s="31">
        <v>24.05714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291.60000000000002</v>
      </c>
      <c r="D44" s="36">
        <v>292.23333333333335</v>
      </c>
      <c r="E44" s="36">
        <v>289.41666666666669</v>
      </c>
      <c r="F44" s="36">
        <v>287.23333333333335</v>
      </c>
      <c r="G44" s="36">
        <v>284.41666666666669</v>
      </c>
      <c r="H44" s="36">
        <v>294.41666666666669</v>
      </c>
      <c r="I44" s="36">
        <v>297.23333333333329</v>
      </c>
      <c r="J44" s="36">
        <v>299.41666666666669</v>
      </c>
      <c r="K44" s="31">
        <v>295.05</v>
      </c>
      <c r="L44" s="31">
        <v>290.05</v>
      </c>
      <c r="M44" s="31">
        <v>5.0172400000000001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602.25</v>
      </c>
      <c r="D45" s="36">
        <v>610.35</v>
      </c>
      <c r="E45" s="36">
        <v>580.90000000000009</v>
      </c>
      <c r="F45" s="36">
        <v>559.55000000000007</v>
      </c>
      <c r="G45" s="36">
        <v>530.10000000000014</v>
      </c>
      <c r="H45" s="36">
        <v>631.70000000000005</v>
      </c>
      <c r="I45" s="36">
        <v>661.15000000000009</v>
      </c>
      <c r="J45" s="36">
        <v>682.5</v>
      </c>
      <c r="K45" s="31">
        <v>639.79999999999995</v>
      </c>
      <c r="L45" s="31">
        <v>589</v>
      </c>
      <c r="M45" s="31">
        <v>24.66451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599.20000000000005</v>
      </c>
      <c r="D46" s="36">
        <v>600.56666666666672</v>
      </c>
      <c r="E46" s="36">
        <v>590.18333333333339</v>
      </c>
      <c r="F46" s="36">
        <v>581.16666666666663</v>
      </c>
      <c r="G46" s="36">
        <v>570.7833333333333</v>
      </c>
      <c r="H46" s="36">
        <v>609.58333333333348</v>
      </c>
      <c r="I46" s="36">
        <v>619.96666666666692</v>
      </c>
      <c r="J46" s="36">
        <v>628.98333333333358</v>
      </c>
      <c r="K46" s="31">
        <v>610.95000000000005</v>
      </c>
      <c r="L46" s="31">
        <v>591.54999999999995</v>
      </c>
      <c r="M46" s="31">
        <v>1.0475099999999999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171.7</v>
      </c>
      <c r="D47" s="36">
        <v>170.93333333333331</v>
      </c>
      <c r="E47" s="36">
        <v>168.76666666666662</v>
      </c>
      <c r="F47" s="36">
        <v>165.83333333333331</v>
      </c>
      <c r="G47" s="36">
        <v>163.66666666666663</v>
      </c>
      <c r="H47" s="36">
        <v>173.86666666666662</v>
      </c>
      <c r="I47" s="36">
        <v>176.0333333333333</v>
      </c>
      <c r="J47" s="36">
        <v>178.96666666666661</v>
      </c>
      <c r="K47" s="31">
        <v>173.1</v>
      </c>
      <c r="L47" s="31">
        <v>168</v>
      </c>
      <c r="M47" s="31">
        <v>156.17294999999999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3152.8</v>
      </c>
      <c r="D48" s="36">
        <v>3149.5</v>
      </c>
      <c r="E48" s="36">
        <v>3136</v>
      </c>
      <c r="F48" s="36">
        <v>3119.2</v>
      </c>
      <c r="G48" s="36">
        <v>3105.7</v>
      </c>
      <c r="H48" s="36">
        <v>3166.3</v>
      </c>
      <c r="I48" s="36">
        <v>3179.8</v>
      </c>
      <c r="J48" s="36">
        <v>3196.6000000000004</v>
      </c>
      <c r="K48" s="31">
        <v>3163</v>
      </c>
      <c r="L48" s="31">
        <v>3132.7</v>
      </c>
      <c r="M48" s="31">
        <v>7.0001199999999999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321.2</v>
      </c>
      <c r="D49" s="36">
        <v>321.11666666666667</v>
      </c>
      <c r="E49" s="36">
        <v>317.18333333333334</v>
      </c>
      <c r="F49" s="36">
        <v>313.16666666666669</v>
      </c>
      <c r="G49" s="36">
        <v>309.23333333333335</v>
      </c>
      <c r="H49" s="36">
        <v>325.13333333333333</v>
      </c>
      <c r="I49" s="36">
        <v>329.06666666666672</v>
      </c>
      <c r="J49" s="36">
        <v>333.08333333333331</v>
      </c>
      <c r="K49" s="31">
        <v>325.05</v>
      </c>
      <c r="L49" s="31">
        <v>317.10000000000002</v>
      </c>
      <c r="M49" s="31">
        <v>1.96539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1861.5</v>
      </c>
      <c r="D50" s="36">
        <v>1865.3833333333332</v>
      </c>
      <c r="E50" s="36">
        <v>1848.4166666666665</v>
      </c>
      <c r="F50" s="36">
        <v>1835.3333333333333</v>
      </c>
      <c r="G50" s="36">
        <v>1818.3666666666666</v>
      </c>
      <c r="H50" s="36">
        <v>1878.4666666666665</v>
      </c>
      <c r="I50" s="36">
        <v>1895.4333333333332</v>
      </c>
      <c r="J50" s="36">
        <v>1908.5166666666664</v>
      </c>
      <c r="K50" s="31">
        <v>1882.35</v>
      </c>
      <c r="L50" s="31">
        <v>1852.3</v>
      </c>
      <c r="M50" s="31">
        <v>3.4509699999999999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6884.35</v>
      </c>
      <c r="D51" s="36">
        <v>6914.55</v>
      </c>
      <c r="E51" s="36">
        <v>6819.8</v>
      </c>
      <c r="F51" s="36">
        <v>6755.25</v>
      </c>
      <c r="G51" s="36">
        <v>6660.5</v>
      </c>
      <c r="H51" s="36">
        <v>6979.1</v>
      </c>
      <c r="I51" s="36">
        <v>7073.85</v>
      </c>
      <c r="J51" s="36">
        <v>7138.4000000000005</v>
      </c>
      <c r="K51" s="31">
        <v>7009.3</v>
      </c>
      <c r="L51" s="31">
        <v>6850</v>
      </c>
      <c r="M51" s="31">
        <v>0.20449000000000001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711</v>
      </c>
      <c r="D52" s="36">
        <v>710.5</v>
      </c>
      <c r="E52" s="36">
        <v>703.55</v>
      </c>
      <c r="F52" s="36">
        <v>696.09999999999991</v>
      </c>
      <c r="G52" s="36">
        <v>689.14999999999986</v>
      </c>
      <c r="H52" s="36">
        <v>717.95</v>
      </c>
      <c r="I52" s="36">
        <v>724.90000000000009</v>
      </c>
      <c r="J52" s="36">
        <v>732.35000000000014</v>
      </c>
      <c r="K52" s="31">
        <v>717.45</v>
      </c>
      <c r="L52" s="31">
        <v>703.05</v>
      </c>
      <c r="M52" s="31">
        <v>9.2740399999999994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911.15</v>
      </c>
      <c r="D53" s="36">
        <v>904.9</v>
      </c>
      <c r="E53" s="36">
        <v>894.09999999999991</v>
      </c>
      <c r="F53" s="36">
        <v>877.05</v>
      </c>
      <c r="G53" s="36">
        <v>866.24999999999989</v>
      </c>
      <c r="H53" s="36">
        <v>921.94999999999993</v>
      </c>
      <c r="I53" s="36">
        <v>932.74999999999989</v>
      </c>
      <c r="J53" s="36">
        <v>949.8</v>
      </c>
      <c r="K53" s="31">
        <v>915.7</v>
      </c>
      <c r="L53" s="31">
        <v>887.85</v>
      </c>
      <c r="M53" s="31">
        <v>27.582879999999999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433.8</v>
      </c>
      <c r="D54" s="36">
        <v>434.95</v>
      </c>
      <c r="E54" s="36">
        <v>428.95</v>
      </c>
      <c r="F54" s="36">
        <v>424.1</v>
      </c>
      <c r="G54" s="36">
        <v>418.1</v>
      </c>
      <c r="H54" s="36">
        <v>439.79999999999995</v>
      </c>
      <c r="I54" s="36">
        <v>445.79999999999995</v>
      </c>
      <c r="J54" s="36">
        <v>450.64999999999992</v>
      </c>
      <c r="K54" s="31">
        <v>440.95</v>
      </c>
      <c r="L54" s="31">
        <v>430.1</v>
      </c>
      <c r="M54" s="31">
        <v>1.2825599999999999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3798.6</v>
      </c>
      <c r="D55" s="36">
        <v>3795.8666666666668</v>
      </c>
      <c r="E55" s="36">
        <v>3773.7333333333336</v>
      </c>
      <c r="F55" s="36">
        <v>3748.8666666666668</v>
      </c>
      <c r="G55" s="36">
        <v>3726.7333333333336</v>
      </c>
      <c r="H55" s="36">
        <v>3820.7333333333336</v>
      </c>
      <c r="I55" s="36">
        <v>3842.8666666666668</v>
      </c>
      <c r="J55" s="36">
        <v>3867.7333333333336</v>
      </c>
      <c r="K55" s="31">
        <v>3818</v>
      </c>
      <c r="L55" s="31">
        <v>3771</v>
      </c>
      <c r="M55" s="31">
        <v>2.7892899999999998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996.25</v>
      </c>
      <c r="D56" s="36">
        <v>994.73333333333323</v>
      </c>
      <c r="E56" s="36">
        <v>989.76666666666642</v>
      </c>
      <c r="F56" s="36">
        <v>983.28333333333319</v>
      </c>
      <c r="G56" s="36">
        <v>978.31666666666638</v>
      </c>
      <c r="H56" s="36">
        <v>1001.2166666666665</v>
      </c>
      <c r="I56" s="36">
        <v>1006.1833333333334</v>
      </c>
      <c r="J56" s="36">
        <v>1012.6666666666665</v>
      </c>
      <c r="K56" s="31">
        <v>999.7</v>
      </c>
      <c r="L56" s="31">
        <v>988.25</v>
      </c>
      <c r="M56" s="31">
        <v>68.232140000000001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5007.3</v>
      </c>
      <c r="D57" s="36">
        <v>5011.0166666666664</v>
      </c>
      <c r="E57" s="36">
        <v>4953.333333333333</v>
      </c>
      <c r="F57" s="36">
        <v>4899.3666666666668</v>
      </c>
      <c r="G57" s="36">
        <v>4841.6833333333334</v>
      </c>
      <c r="H57" s="36">
        <v>5064.9833333333327</v>
      </c>
      <c r="I57" s="36">
        <v>5122.666666666667</v>
      </c>
      <c r="J57" s="36">
        <v>5176.6333333333323</v>
      </c>
      <c r="K57" s="31">
        <v>5068.7</v>
      </c>
      <c r="L57" s="31">
        <v>4957.05</v>
      </c>
      <c r="M57" s="31">
        <v>2.4408300000000001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8027.7</v>
      </c>
      <c r="D58" s="36">
        <v>8060.2333333333336</v>
      </c>
      <c r="E58" s="36">
        <v>7985.4666666666672</v>
      </c>
      <c r="F58" s="36">
        <v>7943.2333333333336</v>
      </c>
      <c r="G58" s="36">
        <v>7868.4666666666672</v>
      </c>
      <c r="H58" s="36">
        <v>8102.4666666666672</v>
      </c>
      <c r="I58" s="36">
        <v>8177.2333333333336</v>
      </c>
      <c r="J58" s="36">
        <v>8219.4666666666672</v>
      </c>
      <c r="K58" s="31">
        <v>8135</v>
      </c>
      <c r="L58" s="31">
        <v>8018</v>
      </c>
      <c r="M58" s="31">
        <v>7.4779999999999998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1621.55</v>
      </c>
      <c r="D59" s="36">
        <v>1618.7166666666665</v>
      </c>
      <c r="E59" s="36">
        <v>1609.4333333333329</v>
      </c>
      <c r="F59" s="36">
        <v>1597.3166666666664</v>
      </c>
      <c r="G59" s="36">
        <v>1588.0333333333328</v>
      </c>
      <c r="H59" s="36">
        <v>1630.833333333333</v>
      </c>
      <c r="I59" s="36">
        <v>1640.1166666666663</v>
      </c>
      <c r="J59" s="36">
        <v>1652.2333333333331</v>
      </c>
      <c r="K59" s="31">
        <v>1628</v>
      </c>
      <c r="L59" s="31">
        <v>1606.6</v>
      </c>
      <c r="M59" s="31">
        <v>17.122350000000001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6825.4</v>
      </c>
      <c r="D60" s="36">
        <v>6835.0333333333328</v>
      </c>
      <c r="E60" s="36">
        <v>6790.3666666666659</v>
      </c>
      <c r="F60" s="36">
        <v>6755.333333333333</v>
      </c>
      <c r="G60" s="36">
        <v>6710.6666666666661</v>
      </c>
      <c r="H60" s="36">
        <v>6870.0666666666657</v>
      </c>
      <c r="I60" s="36">
        <v>6914.7333333333336</v>
      </c>
      <c r="J60" s="36">
        <v>6949.7666666666655</v>
      </c>
      <c r="K60" s="31">
        <v>6879.7</v>
      </c>
      <c r="L60" s="31">
        <v>6800</v>
      </c>
      <c r="M60" s="31">
        <v>0.15307000000000001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2193.0500000000002</v>
      </c>
      <c r="D61" s="36">
        <v>2188.65</v>
      </c>
      <c r="E61" s="36">
        <v>2171.3000000000002</v>
      </c>
      <c r="F61" s="36">
        <v>2149.5500000000002</v>
      </c>
      <c r="G61" s="36">
        <v>2132.2000000000003</v>
      </c>
      <c r="H61" s="36">
        <v>2210.4</v>
      </c>
      <c r="I61" s="36">
        <v>2227.7499999999995</v>
      </c>
      <c r="J61" s="36">
        <v>2249.5</v>
      </c>
      <c r="K61" s="31">
        <v>2206</v>
      </c>
      <c r="L61" s="31">
        <v>2166.9</v>
      </c>
      <c r="M61" s="31">
        <v>0.42460999999999999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2543.25</v>
      </c>
      <c r="D62" s="36">
        <v>2535.8333333333335</v>
      </c>
      <c r="E62" s="36">
        <v>2518.416666666667</v>
      </c>
      <c r="F62" s="36">
        <v>2493.5833333333335</v>
      </c>
      <c r="G62" s="36">
        <v>2476.166666666667</v>
      </c>
      <c r="H62" s="36">
        <v>2560.666666666667</v>
      </c>
      <c r="I62" s="36">
        <v>2578.0833333333339</v>
      </c>
      <c r="J62" s="36">
        <v>2602.916666666667</v>
      </c>
      <c r="K62" s="31">
        <v>2553.25</v>
      </c>
      <c r="L62" s="31">
        <v>2511</v>
      </c>
      <c r="M62" s="31">
        <v>1.6725399999999999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425.75</v>
      </c>
      <c r="D63" s="36">
        <v>428.7166666666667</v>
      </c>
      <c r="E63" s="36">
        <v>420.03333333333342</v>
      </c>
      <c r="F63" s="36">
        <v>414.31666666666672</v>
      </c>
      <c r="G63" s="36">
        <v>405.63333333333344</v>
      </c>
      <c r="H63" s="36">
        <v>434.43333333333339</v>
      </c>
      <c r="I63" s="36">
        <v>443.11666666666667</v>
      </c>
      <c r="J63" s="36">
        <v>448.83333333333337</v>
      </c>
      <c r="K63" s="31">
        <v>437.4</v>
      </c>
      <c r="L63" s="31">
        <v>423</v>
      </c>
      <c r="M63" s="31">
        <v>17.58549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246.45</v>
      </c>
      <c r="D64" s="36">
        <v>247.81666666666669</v>
      </c>
      <c r="E64" s="36">
        <v>244.33333333333337</v>
      </c>
      <c r="F64" s="36">
        <v>242.21666666666667</v>
      </c>
      <c r="G64" s="36">
        <v>238.73333333333335</v>
      </c>
      <c r="H64" s="36">
        <v>249.93333333333339</v>
      </c>
      <c r="I64" s="36">
        <v>253.41666666666669</v>
      </c>
      <c r="J64" s="36">
        <v>255.53333333333342</v>
      </c>
      <c r="K64" s="31">
        <v>251.3</v>
      </c>
      <c r="L64" s="31">
        <v>245.7</v>
      </c>
      <c r="M64" s="31">
        <v>65.912509999999997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211.75</v>
      </c>
      <c r="D65" s="36">
        <v>212.45000000000002</v>
      </c>
      <c r="E65" s="36">
        <v>209.60000000000002</v>
      </c>
      <c r="F65" s="36">
        <v>207.45000000000002</v>
      </c>
      <c r="G65" s="36">
        <v>204.60000000000002</v>
      </c>
      <c r="H65" s="36">
        <v>214.60000000000002</v>
      </c>
      <c r="I65" s="36">
        <v>217.45</v>
      </c>
      <c r="J65" s="36">
        <v>219.60000000000002</v>
      </c>
      <c r="K65" s="31">
        <v>215.3</v>
      </c>
      <c r="L65" s="31">
        <v>210.3</v>
      </c>
      <c r="M65" s="31">
        <v>121.02991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104.3</v>
      </c>
      <c r="D66" s="36">
        <v>105.01666666666667</v>
      </c>
      <c r="E66" s="36">
        <v>102.78333333333333</v>
      </c>
      <c r="F66" s="36">
        <v>101.26666666666667</v>
      </c>
      <c r="G66" s="36">
        <v>99.033333333333331</v>
      </c>
      <c r="H66" s="36">
        <v>106.53333333333333</v>
      </c>
      <c r="I66" s="36">
        <v>108.76666666666665</v>
      </c>
      <c r="J66" s="36">
        <v>110.28333333333333</v>
      </c>
      <c r="K66" s="31">
        <v>107.25</v>
      </c>
      <c r="L66" s="31">
        <v>103.5</v>
      </c>
      <c r="M66" s="31">
        <v>112.9676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45.3</v>
      </c>
      <c r="D67" s="36">
        <v>45.933333333333337</v>
      </c>
      <c r="E67" s="36">
        <v>44.366666666666674</v>
      </c>
      <c r="F67" s="36">
        <v>43.433333333333337</v>
      </c>
      <c r="G67" s="36">
        <v>41.866666666666674</v>
      </c>
      <c r="H67" s="36">
        <v>46.866666666666674</v>
      </c>
      <c r="I67" s="36">
        <v>48.433333333333337</v>
      </c>
      <c r="J67" s="36">
        <v>49.366666666666674</v>
      </c>
      <c r="K67" s="31">
        <v>47.5</v>
      </c>
      <c r="L67" s="31">
        <v>45</v>
      </c>
      <c r="M67" s="31">
        <v>479.50238999999999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2520.0500000000002</v>
      </c>
      <c r="D68" s="36">
        <v>2510.2833333333333</v>
      </c>
      <c r="E68" s="36">
        <v>2493.7666666666664</v>
      </c>
      <c r="F68" s="36">
        <v>2467.4833333333331</v>
      </c>
      <c r="G68" s="36">
        <v>2450.9666666666662</v>
      </c>
      <c r="H68" s="36">
        <v>2536.5666666666666</v>
      </c>
      <c r="I68" s="36">
        <v>2553.0833333333339</v>
      </c>
      <c r="J68" s="36">
        <v>2579.3666666666668</v>
      </c>
      <c r="K68" s="31">
        <v>2526.8000000000002</v>
      </c>
      <c r="L68" s="31">
        <v>2484</v>
      </c>
      <c r="M68" s="31">
        <v>7.7119999999999994E-2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1620.35</v>
      </c>
      <c r="D69" s="36">
        <v>1614.1499999999999</v>
      </c>
      <c r="E69" s="36">
        <v>1603.2999999999997</v>
      </c>
      <c r="F69" s="36">
        <v>1586.2499999999998</v>
      </c>
      <c r="G69" s="36">
        <v>1575.3999999999996</v>
      </c>
      <c r="H69" s="36">
        <v>1631.1999999999998</v>
      </c>
      <c r="I69" s="36">
        <v>1642.0499999999997</v>
      </c>
      <c r="J69" s="36">
        <v>1659.1</v>
      </c>
      <c r="K69" s="31">
        <v>1625</v>
      </c>
      <c r="L69" s="31">
        <v>1597.1</v>
      </c>
      <c r="M69" s="31">
        <v>0.82660999999999996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5390.95</v>
      </c>
      <c r="D70" s="36">
        <v>5346.833333333333</v>
      </c>
      <c r="E70" s="36">
        <v>5269.6666666666661</v>
      </c>
      <c r="F70" s="36">
        <v>5148.3833333333332</v>
      </c>
      <c r="G70" s="36">
        <v>5071.2166666666662</v>
      </c>
      <c r="H70" s="36">
        <v>5468.1166666666659</v>
      </c>
      <c r="I70" s="36">
        <v>5545.2833333333319</v>
      </c>
      <c r="J70" s="36">
        <v>5666.5666666666657</v>
      </c>
      <c r="K70" s="31">
        <v>5424</v>
      </c>
      <c r="L70" s="31">
        <v>5225.55</v>
      </c>
      <c r="M70" s="31">
        <v>0.19417000000000001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2292.85</v>
      </c>
      <c r="D71" s="36">
        <v>2319.9500000000003</v>
      </c>
      <c r="E71" s="36">
        <v>2253.9000000000005</v>
      </c>
      <c r="F71" s="36">
        <v>2214.9500000000003</v>
      </c>
      <c r="G71" s="36">
        <v>2148.9000000000005</v>
      </c>
      <c r="H71" s="36">
        <v>2358.9000000000005</v>
      </c>
      <c r="I71" s="36">
        <v>2424.9500000000007</v>
      </c>
      <c r="J71" s="36">
        <v>2463.9000000000005</v>
      </c>
      <c r="K71" s="31">
        <v>2386</v>
      </c>
      <c r="L71" s="31">
        <v>2281</v>
      </c>
      <c r="M71" s="31">
        <v>3.1728999999999998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562.79999999999995</v>
      </c>
      <c r="D72" s="36">
        <v>560.35</v>
      </c>
      <c r="E72" s="36">
        <v>555.45000000000005</v>
      </c>
      <c r="F72" s="36">
        <v>548.1</v>
      </c>
      <c r="G72" s="36">
        <v>543.20000000000005</v>
      </c>
      <c r="H72" s="36">
        <v>567.70000000000005</v>
      </c>
      <c r="I72" s="36">
        <v>572.59999999999991</v>
      </c>
      <c r="J72" s="36">
        <v>579.95000000000005</v>
      </c>
      <c r="K72" s="31">
        <v>565.25</v>
      </c>
      <c r="L72" s="31">
        <v>553</v>
      </c>
      <c r="M72" s="31">
        <v>7.9849699999999997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1003.65</v>
      </c>
      <c r="D73" s="36">
        <v>1001.8166666666667</v>
      </c>
      <c r="E73" s="36">
        <v>978.73333333333335</v>
      </c>
      <c r="F73" s="36">
        <v>953.81666666666661</v>
      </c>
      <c r="G73" s="36">
        <v>930.73333333333323</v>
      </c>
      <c r="H73" s="36">
        <v>1026.7333333333336</v>
      </c>
      <c r="I73" s="36">
        <v>1049.8166666666666</v>
      </c>
      <c r="J73" s="36">
        <v>1074.7333333333336</v>
      </c>
      <c r="K73" s="31">
        <v>1024.9000000000001</v>
      </c>
      <c r="L73" s="31">
        <v>976.9</v>
      </c>
      <c r="M73" s="31">
        <v>8.2625100000000007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135.75</v>
      </c>
      <c r="D74" s="36">
        <v>136.13333333333335</v>
      </c>
      <c r="E74" s="36">
        <v>134.66666666666671</v>
      </c>
      <c r="F74" s="36">
        <v>133.58333333333337</v>
      </c>
      <c r="G74" s="36">
        <v>132.11666666666673</v>
      </c>
      <c r="H74" s="36">
        <v>137.2166666666667</v>
      </c>
      <c r="I74" s="36">
        <v>138.68333333333334</v>
      </c>
      <c r="J74" s="36">
        <v>139.76666666666668</v>
      </c>
      <c r="K74" s="31">
        <v>137.6</v>
      </c>
      <c r="L74" s="31">
        <v>135.05000000000001</v>
      </c>
      <c r="M74" s="31">
        <v>104.89249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1084.3499999999999</v>
      </c>
      <c r="D75" s="36">
        <v>1082.6500000000001</v>
      </c>
      <c r="E75" s="36">
        <v>1075.3500000000001</v>
      </c>
      <c r="F75" s="36">
        <v>1066.3500000000001</v>
      </c>
      <c r="G75" s="36">
        <v>1059.0500000000002</v>
      </c>
      <c r="H75" s="36">
        <v>1091.6500000000001</v>
      </c>
      <c r="I75" s="36">
        <v>1098.9500000000003</v>
      </c>
      <c r="J75" s="36">
        <v>1107.95</v>
      </c>
      <c r="K75" s="31">
        <v>1089.95</v>
      </c>
      <c r="L75" s="31">
        <v>1073.6500000000001</v>
      </c>
      <c r="M75" s="31">
        <v>4.9317599999999997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126.45</v>
      </c>
      <c r="D76" s="36">
        <v>126.23333333333335</v>
      </c>
      <c r="E76" s="36">
        <v>124.56666666666669</v>
      </c>
      <c r="F76" s="36">
        <v>122.68333333333334</v>
      </c>
      <c r="G76" s="36">
        <v>121.01666666666668</v>
      </c>
      <c r="H76" s="36">
        <v>128.1166666666667</v>
      </c>
      <c r="I76" s="36">
        <v>129.78333333333336</v>
      </c>
      <c r="J76" s="36">
        <v>131.66666666666671</v>
      </c>
      <c r="K76" s="31">
        <v>127.9</v>
      </c>
      <c r="L76" s="31">
        <v>124.35</v>
      </c>
      <c r="M76" s="31">
        <v>177.0967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340</v>
      </c>
      <c r="D77" s="36">
        <v>339.26666666666665</v>
      </c>
      <c r="E77" s="36">
        <v>336.88333333333333</v>
      </c>
      <c r="F77" s="36">
        <v>333.76666666666665</v>
      </c>
      <c r="G77" s="36">
        <v>331.38333333333333</v>
      </c>
      <c r="H77" s="36">
        <v>342.38333333333333</v>
      </c>
      <c r="I77" s="36">
        <v>344.76666666666665</v>
      </c>
      <c r="J77" s="36">
        <v>347.88333333333333</v>
      </c>
      <c r="K77" s="31">
        <v>341.65</v>
      </c>
      <c r="L77" s="31">
        <v>336.15</v>
      </c>
      <c r="M77" s="31">
        <v>43.700400000000002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924.55</v>
      </c>
      <c r="D78" s="36">
        <v>923.04999999999984</v>
      </c>
      <c r="E78" s="36">
        <v>918.04999999999973</v>
      </c>
      <c r="F78" s="36">
        <v>911.54999999999984</v>
      </c>
      <c r="G78" s="36">
        <v>906.54999999999973</v>
      </c>
      <c r="H78" s="36">
        <v>929.54999999999973</v>
      </c>
      <c r="I78" s="36">
        <v>934.55</v>
      </c>
      <c r="J78" s="36">
        <v>941.04999999999973</v>
      </c>
      <c r="K78" s="31">
        <v>928.05</v>
      </c>
      <c r="L78" s="31">
        <v>916.55</v>
      </c>
      <c r="M78" s="31">
        <v>22.481030000000001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470.6</v>
      </c>
      <c r="D79" s="36">
        <v>469.61666666666662</v>
      </c>
      <c r="E79" s="36">
        <v>462.28333333333325</v>
      </c>
      <c r="F79" s="36">
        <v>453.96666666666664</v>
      </c>
      <c r="G79" s="36">
        <v>446.63333333333327</v>
      </c>
      <c r="H79" s="36">
        <v>477.93333333333322</v>
      </c>
      <c r="I79" s="36">
        <v>485.26666666666659</v>
      </c>
      <c r="J79" s="36">
        <v>493.5833333333332</v>
      </c>
      <c r="K79" s="31">
        <v>476.95</v>
      </c>
      <c r="L79" s="31">
        <v>461.3</v>
      </c>
      <c r="M79" s="31">
        <v>3.0998600000000001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260.45</v>
      </c>
      <c r="D80" s="36">
        <v>261.31666666666666</v>
      </c>
      <c r="E80" s="36">
        <v>258.7833333333333</v>
      </c>
      <c r="F80" s="36">
        <v>257.11666666666662</v>
      </c>
      <c r="G80" s="36">
        <v>254.58333333333326</v>
      </c>
      <c r="H80" s="36">
        <v>262.98333333333335</v>
      </c>
      <c r="I80" s="36">
        <v>265.51666666666677</v>
      </c>
      <c r="J80" s="36">
        <v>267.18333333333339</v>
      </c>
      <c r="K80" s="31">
        <v>263.85000000000002</v>
      </c>
      <c r="L80" s="31">
        <v>259.64999999999998</v>
      </c>
      <c r="M80" s="31">
        <v>12.25855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1252.95</v>
      </c>
      <c r="D81" s="36">
        <v>1252.95</v>
      </c>
      <c r="E81" s="36">
        <v>1236</v>
      </c>
      <c r="F81" s="36">
        <v>1219.05</v>
      </c>
      <c r="G81" s="36">
        <v>1202.0999999999999</v>
      </c>
      <c r="H81" s="36">
        <v>1269.9000000000001</v>
      </c>
      <c r="I81" s="36">
        <v>1286.8500000000004</v>
      </c>
      <c r="J81" s="36">
        <v>1303.8000000000002</v>
      </c>
      <c r="K81" s="31">
        <v>1269.9000000000001</v>
      </c>
      <c r="L81" s="31">
        <v>1236</v>
      </c>
      <c r="M81" s="31">
        <v>0.77637999999999996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515.75</v>
      </c>
      <c r="D82" s="36">
        <v>515.51666666666677</v>
      </c>
      <c r="E82" s="36">
        <v>506.33333333333348</v>
      </c>
      <c r="F82" s="36">
        <v>496.91666666666674</v>
      </c>
      <c r="G82" s="36">
        <v>487.73333333333346</v>
      </c>
      <c r="H82" s="36">
        <v>524.93333333333351</v>
      </c>
      <c r="I82" s="36">
        <v>534.11666666666667</v>
      </c>
      <c r="J82" s="36">
        <v>543.53333333333353</v>
      </c>
      <c r="K82" s="31">
        <v>524.70000000000005</v>
      </c>
      <c r="L82" s="31">
        <v>506.1</v>
      </c>
      <c r="M82" s="31">
        <v>34.707140000000003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241</v>
      </c>
      <c r="D83" s="36">
        <v>239.70000000000002</v>
      </c>
      <c r="E83" s="36">
        <v>237.60000000000002</v>
      </c>
      <c r="F83" s="36">
        <v>234.20000000000002</v>
      </c>
      <c r="G83" s="36">
        <v>232.10000000000002</v>
      </c>
      <c r="H83" s="36">
        <v>243.10000000000002</v>
      </c>
      <c r="I83" s="36">
        <v>245.2</v>
      </c>
      <c r="J83" s="36">
        <v>248.60000000000002</v>
      </c>
      <c r="K83" s="31">
        <v>241.8</v>
      </c>
      <c r="L83" s="31">
        <v>236.3</v>
      </c>
      <c r="M83" s="31">
        <v>21.48049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6668.8</v>
      </c>
      <c r="D84" s="36">
        <v>6667.05</v>
      </c>
      <c r="E84" s="36">
        <v>6611.75</v>
      </c>
      <c r="F84" s="36">
        <v>6554.7</v>
      </c>
      <c r="G84" s="36">
        <v>6499.4</v>
      </c>
      <c r="H84" s="36">
        <v>6724.1</v>
      </c>
      <c r="I84" s="36">
        <v>6779.4000000000015</v>
      </c>
      <c r="J84" s="36">
        <v>6836.4500000000007</v>
      </c>
      <c r="K84" s="31">
        <v>6722.35</v>
      </c>
      <c r="L84" s="31">
        <v>6610</v>
      </c>
      <c r="M84" s="31">
        <v>0.28025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868.3</v>
      </c>
      <c r="D85" s="36">
        <v>875.16666666666663</v>
      </c>
      <c r="E85" s="36">
        <v>853.18333333333328</v>
      </c>
      <c r="F85" s="36">
        <v>838.06666666666661</v>
      </c>
      <c r="G85" s="36">
        <v>816.08333333333326</v>
      </c>
      <c r="H85" s="36">
        <v>890.2833333333333</v>
      </c>
      <c r="I85" s="36">
        <v>912.26666666666665</v>
      </c>
      <c r="J85" s="36">
        <v>927.38333333333333</v>
      </c>
      <c r="K85" s="31">
        <v>897.15</v>
      </c>
      <c r="L85" s="31">
        <v>860.05</v>
      </c>
      <c r="M85" s="31">
        <v>2.1065399999999999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1243.6500000000001</v>
      </c>
      <c r="D86" s="36">
        <v>1242.7833333333335</v>
      </c>
      <c r="E86" s="36">
        <v>1220.866666666667</v>
      </c>
      <c r="F86" s="36">
        <v>1198.0833333333335</v>
      </c>
      <c r="G86" s="36">
        <v>1176.166666666667</v>
      </c>
      <c r="H86" s="36">
        <v>1265.5666666666671</v>
      </c>
      <c r="I86" s="36">
        <v>1287.4833333333336</v>
      </c>
      <c r="J86" s="36">
        <v>1310.2666666666671</v>
      </c>
      <c r="K86" s="31">
        <v>1264.7</v>
      </c>
      <c r="L86" s="31">
        <v>1220</v>
      </c>
      <c r="M86" s="31">
        <v>0.72211999999999998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419.6</v>
      </c>
      <c r="D87" s="36">
        <v>422.23333333333335</v>
      </c>
      <c r="E87" s="36">
        <v>415.41666666666669</v>
      </c>
      <c r="F87" s="36">
        <v>411.23333333333335</v>
      </c>
      <c r="G87" s="36">
        <v>404.41666666666669</v>
      </c>
      <c r="H87" s="36">
        <v>426.41666666666669</v>
      </c>
      <c r="I87" s="36">
        <v>433.23333333333329</v>
      </c>
      <c r="J87" s="36">
        <v>437.41666666666669</v>
      </c>
      <c r="K87" s="31">
        <v>429.05</v>
      </c>
      <c r="L87" s="31">
        <v>418.05</v>
      </c>
      <c r="M87" s="31">
        <v>2.4548100000000002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19256.650000000001</v>
      </c>
      <c r="D88" s="36">
        <v>19202.649999999998</v>
      </c>
      <c r="E88" s="36">
        <v>19105.299999999996</v>
      </c>
      <c r="F88" s="36">
        <v>18953.949999999997</v>
      </c>
      <c r="G88" s="36">
        <v>18856.599999999995</v>
      </c>
      <c r="H88" s="36">
        <v>19353.999999999996</v>
      </c>
      <c r="I88" s="36">
        <v>19451.349999999995</v>
      </c>
      <c r="J88" s="36">
        <v>19602.699999999997</v>
      </c>
      <c r="K88" s="31">
        <v>19300</v>
      </c>
      <c r="L88" s="31">
        <v>19051.3</v>
      </c>
      <c r="M88" s="31">
        <v>0.20738999999999999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599.79999999999995</v>
      </c>
      <c r="D89" s="36">
        <v>598.75</v>
      </c>
      <c r="E89" s="36">
        <v>585.04999999999995</v>
      </c>
      <c r="F89" s="36">
        <v>570.29999999999995</v>
      </c>
      <c r="G89" s="36">
        <v>556.59999999999991</v>
      </c>
      <c r="H89" s="36">
        <v>613.5</v>
      </c>
      <c r="I89" s="36">
        <v>627.20000000000005</v>
      </c>
      <c r="J89" s="36">
        <v>641.95000000000005</v>
      </c>
      <c r="K89" s="31">
        <v>612.45000000000005</v>
      </c>
      <c r="L89" s="31">
        <v>584</v>
      </c>
      <c r="M89" s="31">
        <v>2.7058200000000001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16.95</v>
      </c>
      <c r="D90" s="36">
        <v>17.083333333333332</v>
      </c>
      <c r="E90" s="36">
        <v>16.816666666666663</v>
      </c>
      <c r="F90" s="36">
        <v>16.68333333333333</v>
      </c>
      <c r="G90" s="36">
        <v>16.416666666666661</v>
      </c>
      <c r="H90" s="36">
        <v>17.216666666666665</v>
      </c>
      <c r="I90" s="36">
        <v>17.483333333333338</v>
      </c>
      <c r="J90" s="36">
        <v>17.616666666666667</v>
      </c>
      <c r="K90" s="31">
        <v>17.350000000000001</v>
      </c>
      <c r="L90" s="31">
        <v>16.95</v>
      </c>
      <c r="M90" s="31">
        <v>167.67161999999999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4522.5</v>
      </c>
      <c r="D91" s="36">
        <v>4517</v>
      </c>
      <c r="E91" s="36">
        <v>4499</v>
      </c>
      <c r="F91" s="36">
        <v>4475.5</v>
      </c>
      <c r="G91" s="36">
        <v>4457.5</v>
      </c>
      <c r="H91" s="36">
        <v>4540.5</v>
      </c>
      <c r="I91" s="36">
        <v>4558.5</v>
      </c>
      <c r="J91" s="36">
        <v>4582</v>
      </c>
      <c r="K91" s="31">
        <v>4535</v>
      </c>
      <c r="L91" s="31">
        <v>4493.5</v>
      </c>
      <c r="M91" s="31">
        <v>2.5576400000000001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1383.95</v>
      </c>
      <c r="D92" s="36">
        <v>1394.6666666666667</v>
      </c>
      <c r="E92" s="36">
        <v>1349.3333333333335</v>
      </c>
      <c r="F92" s="36">
        <v>1314.7166666666667</v>
      </c>
      <c r="G92" s="36">
        <v>1269.3833333333334</v>
      </c>
      <c r="H92" s="36">
        <v>1429.2833333333335</v>
      </c>
      <c r="I92" s="36">
        <v>1474.616666666667</v>
      </c>
      <c r="J92" s="36">
        <v>1509.2333333333336</v>
      </c>
      <c r="K92" s="31">
        <v>1440</v>
      </c>
      <c r="L92" s="31">
        <v>1360.05</v>
      </c>
      <c r="M92" s="31">
        <v>25.142499999999998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2172.9</v>
      </c>
      <c r="D93" s="36">
        <v>2202.9666666666667</v>
      </c>
      <c r="E93" s="36">
        <v>2130.9833333333336</v>
      </c>
      <c r="F93" s="36">
        <v>2089.0666666666671</v>
      </c>
      <c r="G93" s="36">
        <v>2017.0833333333339</v>
      </c>
      <c r="H93" s="36">
        <v>2244.8833333333332</v>
      </c>
      <c r="I93" s="36">
        <v>2316.8666666666659</v>
      </c>
      <c r="J93" s="36">
        <v>2358.7833333333328</v>
      </c>
      <c r="K93" s="31">
        <v>2274.9499999999998</v>
      </c>
      <c r="L93" s="31">
        <v>2161.0500000000002</v>
      </c>
      <c r="M93" s="31">
        <v>3.61781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282.85000000000002</v>
      </c>
      <c r="D94" s="36">
        <v>283.8</v>
      </c>
      <c r="E94" s="36">
        <v>281.05</v>
      </c>
      <c r="F94" s="36">
        <v>279.25</v>
      </c>
      <c r="G94" s="36">
        <v>276.5</v>
      </c>
      <c r="H94" s="36">
        <v>285.60000000000002</v>
      </c>
      <c r="I94" s="36">
        <v>288.35000000000002</v>
      </c>
      <c r="J94" s="36">
        <v>290.15000000000003</v>
      </c>
      <c r="K94" s="31">
        <v>286.55</v>
      </c>
      <c r="L94" s="31">
        <v>282</v>
      </c>
      <c r="M94" s="31">
        <v>9.0362100000000005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750.4</v>
      </c>
      <c r="D95" s="36">
        <v>754.38333333333321</v>
      </c>
      <c r="E95" s="36">
        <v>742.06666666666638</v>
      </c>
      <c r="F95" s="36">
        <v>733.73333333333312</v>
      </c>
      <c r="G95" s="36">
        <v>721.41666666666629</v>
      </c>
      <c r="H95" s="36">
        <v>762.71666666666647</v>
      </c>
      <c r="I95" s="36">
        <v>775.0333333333333</v>
      </c>
      <c r="J95" s="36">
        <v>783.36666666666656</v>
      </c>
      <c r="K95" s="31">
        <v>766.7</v>
      </c>
      <c r="L95" s="31">
        <v>746.05</v>
      </c>
      <c r="M95" s="31">
        <v>4.0546899999999999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365.35</v>
      </c>
      <c r="D96" s="36">
        <v>366.7</v>
      </c>
      <c r="E96" s="36">
        <v>361.75</v>
      </c>
      <c r="F96" s="36">
        <v>358.15000000000003</v>
      </c>
      <c r="G96" s="36">
        <v>353.20000000000005</v>
      </c>
      <c r="H96" s="36">
        <v>370.29999999999995</v>
      </c>
      <c r="I96" s="36">
        <v>375.24999999999989</v>
      </c>
      <c r="J96" s="36">
        <v>378.84999999999991</v>
      </c>
      <c r="K96" s="31">
        <v>371.65</v>
      </c>
      <c r="L96" s="31">
        <v>363.1</v>
      </c>
      <c r="M96" s="31">
        <v>62.436819999999997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775.45</v>
      </c>
      <c r="D97" s="36">
        <v>781.80000000000007</v>
      </c>
      <c r="E97" s="36">
        <v>761.60000000000014</v>
      </c>
      <c r="F97" s="36">
        <v>747.75000000000011</v>
      </c>
      <c r="G97" s="36">
        <v>727.55000000000018</v>
      </c>
      <c r="H97" s="36">
        <v>795.65000000000009</v>
      </c>
      <c r="I97" s="36">
        <v>815.85000000000014</v>
      </c>
      <c r="J97" s="36">
        <v>829.7</v>
      </c>
      <c r="K97" s="31">
        <v>802</v>
      </c>
      <c r="L97" s="31">
        <v>767.95</v>
      </c>
      <c r="M97" s="31">
        <v>2.55775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1135.05</v>
      </c>
      <c r="D98" s="36">
        <v>1137.4666666666667</v>
      </c>
      <c r="E98" s="36">
        <v>1109.9333333333334</v>
      </c>
      <c r="F98" s="36">
        <v>1084.8166666666666</v>
      </c>
      <c r="G98" s="36">
        <v>1057.2833333333333</v>
      </c>
      <c r="H98" s="36">
        <v>1162.5833333333335</v>
      </c>
      <c r="I98" s="36">
        <v>1190.1166666666668</v>
      </c>
      <c r="J98" s="36">
        <v>1215.2333333333336</v>
      </c>
      <c r="K98" s="31">
        <v>1165</v>
      </c>
      <c r="L98" s="31">
        <v>1112.3499999999999</v>
      </c>
      <c r="M98" s="31">
        <v>1.8973100000000001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134.94999999999999</v>
      </c>
      <c r="D99" s="36">
        <v>135.45000000000002</v>
      </c>
      <c r="E99" s="36">
        <v>133.50000000000003</v>
      </c>
      <c r="F99" s="36">
        <v>132.05000000000001</v>
      </c>
      <c r="G99" s="36">
        <v>130.10000000000002</v>
      </c>
      <c r="H99" s="36">
        <v>136.90000000000003</v>
      </c>
      <c r="I99" s="36">
        <v>138.85000000000002</v>
      </c>
      <c r="J99" s="36">
        <v>140.30000000000004</v>
      </c>
      <c r="K99" s="31">
        <v>137.4</v>
      </c>
      <c r="L99" s="31">
        <v>134</v>
      </c>
      <c r="M99" s="31">
        <v>11.445080000000001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648.79999999999995</v>
      </c>
      <c r="D100" s="36">
        <v>648.1</v>
      </c>
      <c r="E100" s="36">
        <v>637.20000000000005</v>
      </c>
      <c r="F100" s="36">
        <v>625.6</v>
      </c>
      <c r="G100" s="36">
        <v>614.70000000000005</v>
      </c>
      <c r="H100" s="36">
        <v>659.7</v>
      </c>
      <c r="I100" s="36">
        <v>670.59999999999991</v>
      </c>
      <c r="J100" s="36">
        <v>682.2</v>
      </c>
      <c r="K100" s="31">
        <v>659</v>
      </c>
      <c r="L100" s="31">
        <v>636.5</v>
      </c>
      <c r="M100" s="31">
        <v>1.6631199999999999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2071.85</v>
      </c>
      <c r="D101" s="36">
        <v>2075.25</v>
      </c>
      <c r="E101" s="36">
        <v>2052.9499999999998</v>
      </c>
      <c r="F101" s="36">
        <v>2034.0499999999997</v>
      </c>
      <c r="G101" s="36">
        <v>2011.7499999999995</v>
      </c>
      <c r="H101" s="36">
        <v>2094.15</v>
      </c>
      <c r="I101" s="36">
        <v>2116.4500000000003</v>
      </c>
      <c r="J101" s="36">
        <v>2135.3500000000004</v>
      </c>
      <c r="K101" s="31">
        <v>2097.5500000000002</v>
      </c>
      <c r="L101" s="31">
        <v>2056.35</v>
      </c>
      <c r="M101" s="31">
        <v>0.61633000000000004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46.8</v>
      </c>
      <c r="D102" s="36">
        <v>47.283333333333339</v>
      </c>
      <c r="E102" s="36">
        <v>45.966666666666676</v>
      </c>
      <c r="F102" s="36">
        <v>45.13333333333334</v>
      </c>
      <c r="G102" s="36">
        <v>43.816666666666677</v>
      </c>
      <c r="H102" s="36">
        <v>48.116666666666674</v>
      </c>
      <c r="I102" s="36">
        <v>49.433333333333337</v>
      </c>
      <c r="J102" s="36">
        <v>50.266666666666673</v>
      </c>
      <c r="K102" s="31">
        <v>48.6</v>
      </c>
      <c r="L102" s="31">
        <v>46.45</v>
      </c>
      <c r="M102" s="31">
        <v>280.24435999999997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1308.55</v>
      </c>
      <c r="D103" s="36">
        <v>1313.75</v>
      </c>
      <c r="E103" s="36">
        <v>1299.8</v>
      </c>
      <c r="F103" s="36">
        <v>1291.05</v>
      </c>
      <c r="G103" s="36">
        <v>1277.0999999999999</v>
      </c>
      <c r="H103" s="36">
        <v>1322.5</v>
      </c>
      <c r="I103" s="36">
        <v>1336.4499999999998</v>
      </c>
      <c r="J103" s="36">
        <v>1345.2</v>
      </c>
      <c r="K103" s="31">
        <v>1327.7</v>
      </c>
      <c r="L103" s="31">
        <v>1305</v>
      </c>
      <c r="M103" s="31">
        <v>11.24044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639.79999999999995</v>
      </c>
      <c r="D104" s="36">
        <v>642.38333333333333</v>
      </c>
      <c r="E104" s="36">
        <v>634.51666666666665</v>
      </c>
      <c r="F104" s="36">
        <v>629.23333333333335</v>
      </c>
      <c r="G104" s="36">
        <v>621.36666666666667</v>
      </c>
      <c r="H104" s="36">
        <v>647.66666666666663</v>
      </c>
      <c r="I104" s="36">
        <v>655.53333333333319</v>
      </c>
      <c r="J104" s="36">
        <v>660.81666666666661</v>
      </c>
      <c r="K104" s="31">
        <v>650.25</v>
      </c>
      <c r="L104" s="31">
        <v>637.1</v>
      </c>
      <c r="M104" s="31">
        <v>0.47186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1099</v>
      </c>
      <c r="D105" s="36">
        <v>1110.25</v>
      </c>
      <c r="E105" s="36">
        <v>1080.5999999999999</v>
      </c>
      <c r="F105" s="36">
        <v>1062.1999999999998</v>
      </c>
      <c r="G105" s="36">
        <v>1032.5499999999997</v>
      </c>
      <c r="H105" s="36">
        <v>1128.6500000000001</v>
      </c>
      <c r="I105" s="36">
        <v>1158.3000000000002</v>
      </c>
      <c r="J105" s="36">
        <v>1176.7000000000003</v>
      </c>
      <c r="K105" s="31">
        <v>1139.9000000000001</v>
      </c>
      <c r="L105" s="31">
        <v>1091.8499999999999</v>
      </c>
      <c r="M105" s="31">
        <v>5.3707399999999996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8180.05</v>
      </c>
      <c r="D106" s="36">
        <v>8190.0166666666664</v>
      </c>
      <c r="E106" s="36">
        <v>8112.5833333333321</v>
      </c>
      <c r="F106" s="36">
        <v>8045.1166666666659</v>
      </c>
      <c r="G106" s="36">
        <v>7967.6833333333316</v>
      </c>
      <c r="H106" s="36">
        <v>8257.4833333333336</v>
      </c>
      <c r="I106" s="36">
        <v>8334.9166666666679</v>
      </c>
      <c r="J106" s="36">
        <v>8402.3833333333332</v>
      </c>
      <c r="K106" s="31">
        <v>8267.4500000000007</v>
      </c>
      <c r="L106" s="31">
        <v>8122.55</v>
      </c>
      <c r="M106" s="31">
        <v>9.9260000000000001E-2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86.1</v>
      </c>
      <c r="D107" s="36">
        <v>86.25</v>
      </c>
      <c r="E107" s="36">
        <v>85.35</v>
      </c>
      <c r="F107" s="36">
        <v>84.6</v>
      </c>
      <c r="G107" s="36">
        <v>83.699999999999989</v>
      </c>
      <c r="H107" s="36">
        <v>87</v>
      </c>
      <c r="I107" s="36">
        <v>87.9</v>
      </c>
      <c r="J107" s="36">
        <v>88.65</v>
      </c>
      <c r="K107" s="31">
        <v>87.15</v>
      </c>
      <c r="L107" s="31">
        <v>85.5</v>
      </c>
      <c r="M107" s="31">
        <v>21.787479999999999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413.25</v>
      </c>
      <c r="D108" s="36">
        <v>414.75</v>
      </c>
      <c r="E108" s="36">
        <v>409.95</v>
      </c>
      <c r="F108" s="36">
        <v>406.65</v>
      </c>
      <c r="G108" s="36">
        <v>401.84999999999997</v>
      </c>
      <c r="H108" s="36">
        <v>418.05</v>
      </c>
      <c r="I108" s="36">
        <v>422.84999999999997</v>
      </c>
      <c r="J108" s="36">
        <v>426.15000000000003</v>
      </c>
      <c r="K108" s="31">
        <v>419.55</v>
      </c>
      <c r="L108" s="31">
        <v>411.45</v>
      </c>
      <c r="M108" s="31">
        <v>8.9802199999999992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589.70000000000005</v>
      </c>
      <c r="D109" s="36">
        <v>593.01666666666677</v>
      </c>
      <c r="E109" s="36">
        <v>581.68333333333351</v>
      </c>
      <c r="F109" s="36">
        <v>573.66666666666674</v>
      </c>
      <c r="G109" s="36">
        <v>562.33333333333348</v>
      </c>
      <c r="H109" s="36">
        <v>601.03333333333353</v>
      </c>
      <c r="I109" s="36">
        <v>612.36666666666679</v>
      </c>
      <c r="J109" s="36">
        <v>620.38333333333355</v>
      </c>
      <c r="K109" s="31">
        <v>604.35</v>
      </c>
      <c r="L109" s="31">
        <v>585</v>
      </c>
      <c r="M109" s="31">
        <v>3.2092800000000001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272.89999999999998</v>
      </c>
      <c r="D110" s="36">
        <v>272</v>
      </c>
      <c r="E110" s="36">
        <v>268.64999999999998</v>
      </c>
      <c r="F110" s="36">
        <v>264.39999999999998</v>
      </c>
      <c r="G110" s="36">
        <v>261.04999999999995</v>
      </c>
      <c r="H110" s="36">
        <v>276.25</v>
      </c>
      <c r="I110" s="36">
        <v>279.60000000000002</v>
      </c>
      <c r="J110" s="36">
        <v>283.85000000000002</v>
      </c>
      <c r="K110" s="31">
        <v>275.35000000000002</v>
      </c>
      <c r="L110" s="31">
        <v>267.75</v>
      </c>
      <c r="M110" s="31">
        <v>10.61225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472.1</v>
      </c>
      <c r="D111" s="36">
        <v>474.2166666666667</v>
      </c>
      <c r="E111" s="36">
        <v>459.43333333333339</v>
      </c>
      <c r="F111" s="36">
        <v>446.76666666666671</v>
      </c>
      <c r="G111" s="36">
        <v>431.98333333333341</v>
      </c>
      <c r="H111" s="36">
        <v>486.88333333333338</v>
      </c>
      <c r="I111" s="36">
        <v>501.66666666666669</v>
      </c>
      <c r="J111" s="36">
        <v>514.33333333333337</v>
      </c>
      <c r="K111" s="31">
        <v>489</v>
      </c>
      <c r="L111" s="31">
        <v>461.55</v>
      </c>
      <c r="M111" s="31">
        <v>1.2622100000000001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1109.2</v>
      </c>
      <c r="D112" s="36">
        <v>1120.3833333333334</v>
      </c>
      <c r="E112" s="36">
        <v>1090.666666666667</v>
      </c>
      <c r="F112" s="36">
        <v>1072.1333333333334</v>
      </c>
      <c r="G112" s="36">
        <v>1042.416666666667</v>
      </c>
      <c r="H112" s="36">
        <v>1138.916666666667</v>
      </c>
      <c r="I112" s="36">
        <v>1168.6333333333337</v>
      </c>
      <c r="J112" s="36">
        <v>1187.166666666667</v>
      </c>
      <c r="K112" s="31">
        <v>1150.0999999999999</v>
      </c>
      <c r="L112" s="31">
        <v>1101.8499999999999</v>
      </c>
      <c r="M112" s="31">
        <v>1.0220800000000001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1219.55</v>
      </c>
      <c r="D113" s="36">
        <v>1215.7166666666667</v>
      </c>
      <c r="E113" s="36">
        <v>1208.7333333333333</v>
      </c>
      <c r="F113" s="36">
        <v>1197.9166666666667</v>
      </c>
      <c r="G113" s="36">
        <v>1190.9333333333334</v>
      </c>
      <c r="H113" s="36">
        <v>1226.5333333333333</v>
      </c>
      <c r="I113" s="36">
        <v>1233.5166666666669</v>
      </c>
      <c r="J113" s="36">
        <v>1244.3333333333333</v>
      </c>
      <c r="K113" s="31">
        <v>1222.7</v>
      </c>
      <c r="L113" s="31">
        <v>1204.9000000000001</v>
      </c>
      <c r="M113" s="31">
        <v>16.411740000000002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460.95</v>
      </c>
      <c r="D114" s="36">
        <v>463.15000000000003</v>
      </c>
      <c r="E114" s="36">
        <v>456.80000000000007</v>
      </c>
      <c r="F114" s="36">
        <v>452.65000000000003</v>
      </c>
      <c r="G114" s="36">
        <v>446.30000000000007</v>
      </c>
      <c r="H114" s="36">
        <v>467.30000000000007</v>
      </c>
      <c r="I114" s="36">
        <v>473.65000000000009</v>
      </c>
      <c r="J114" s="36">
        <v>477.80000000000007</v>
      </c>
      <c r="K114" s="31">
        <v>469.5</v>
      </c>
      <c r="L114" s="31">
        <v>459</v>
      </c>
      <c r="M114" s="31">
        <v>3.21123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1159.5</v>
      </c>
      <c r="D115" s="36">
        <v>1159.3333333333333</v>
      </c>
      <c r="E115" s="36">
        <v>1151.8166666666666</v>
      </c>
      <c r="F115" s="36">
        <v>1144.1333333333334</v>
      </c>
      <c r="G115" s="36">
        <v>1136.6166666666668</v>
      </c>
      <c r="H115" s="36">
        <v>1167.0166666666664</v>
      </c>
      <c r="I115" s="36">
        <v>1174.5333333333333</v>
      </c>
      <c r="J115" s="36">
        <v>1182.2166666666662</v>
      </c>
      <c r="K115" s="31">
        <v>1166.8499999999999</v>
      </c>
      <c r="L115" s="31">
        <v>1151.6500000000001</v>
      </c>
      <c r="M115" s="31">
        <v>8.2210999999999999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125.75</v>
      </c>
      <c r="D116" s="36">
        <v>126.35000000000001</v>
      </c>
      <c r="E116" s="36">
        <v>124.65</v>
      </c>
      <c r="F116" s="36">
        <v>123.55</v>
      </c>
      <c r="G116" s="36">
        <v>121.85</v>
      </c>
      <c r="H116" s="36">
        <v>127.45000000000002</v>
      </c>
      <c r="I116" s="36">
        <v>129.15000000000003</v>
      </c>
      <c r="J116" s="36">
        <v>130.25000000000003</v>
      </c>
      <c r="K116" s="31">
        <v>128.05000000000001</v>
      </c>
      <c r="L116" s="31">
        <v>125.25</v>
      </c>
      <c r="M116" s="31">
        <v>35.97974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1381.05</v>
      </c>
      <c r="D117" s="36">
        <v>1384.9666666666665</v>
      </c>
      <c r="E117" s="36">
        <v>1371.9333333333329</v>
      </c>
      <c r="F117" s="36">
        <v>1362.8166666666664</v>
      </c>
      <c r="G117" s="36">
        <v>1349.7833333333328</v>
      </c>
      <c r="H117" s="36">
        <v>1394.083333333333</v>
      </c>
      <c r="I117" s="36">
        <v>1407.1166666666663</v>
      </c>
      <c r="J117" s="36">
        <v>1416.2333333333331</v>
      </c>
      <c r="K117" s="31">
        <v>1398</v>
      </c>
      <c r="L117" s="31">
        <v>1375.85</v>
      </c>
      <c r="M117" s="31">
        <v>0.82152999999999998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287.8</v>
      </c>
      <c r="D118" s="36">
        <v>286.59999999999997</v>
      </c>
      <c r="E118" s="36">
        <v>284.24999999999994</v>
      </c>
      <c r="F118" s="36">
        <v>280.7</v>
      </c>
      <c r="G118" s="36">
        <v>278.34999999999997</v>
      </c>
      <c r="H118" s="36">
        <v>290.14999999999992</v>
      </c>
      <c r="I118" s="36">
        <v>292.49999999999994</v>
      </c>
      <c r="J118" s="36">
        <v>296.0499999999999</v>
      </c>
      <c r="K118" s="31">
        <v>288.95</v>
      </c>
      <c r="L118" s="31">
        <v>283.05</v>
      </c>
      <c r="M118" s="31">
        <v>46.478450000000002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1033.3</v>
      </c>
      <c r="D119" s="36">
        <v>1038.8</v>
      </c>
      <c r="E119" s="36">
        <v>1019.4499999999998</v>
      </c>
      <c r="F119" s="36">
        <v>1005.5999999999999</v>
      </c>
      <c r="G119" s="36">
        <v>986.24999999999977</v>
      </c>
      <c r="H119" s="36">
        <v>1052.6499999999999</v>
      </c>
      <c r="I119" s="36">
        <v>1071.9999999999998</v>
      </c>
      <c r="J119" s="36">
        <v>1085.8499999999999</v>
      </c>
      <c r="K119" s="31">
        <v>1058.1500000000001</v>
      </c>
      <c r="L119" s="31">
        <v>1024.95</v>
      </c>
      <c r="M119" s="31">
        <v>14.56616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5138.75</v>
      </c>
      <c r="D120" s="36">
        <v>5158.1833333333334</v>
      </c>
      <c r="E120" s="36">
        <v>5099.4666666666672</v>
      </c>
      <c r="F120" s="36">
        <v>5060.1833333333334</v>
      </c>
      <c r="G120" s="36">
        <v>5001.4666666666672</v>
      </c>
      <c r="H120" s="36">
        <v>5197.4666666666672</v>
      </c>
      <c r="I120" s="36">
        <v>5256.1833333333325</v>
      </c>
      <c r="J120" s="36">
        <v>5295.4666666666672</v>
      </c>
      <c r="K120" s="31">
        <v>5216.8999999999996</v>
      </c>
      <c r="L120" s="31">
        <v>5118.8999999999996</v>
      </c>
      <c r="M120" s="31">
        <v>1.7974699999999999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2000.45</v>
      </c>
      <c r="D121" s="36">
        <v>1994.95</v>
      </c>
      <c r="E121" s="36">
        <v>1977.5</v>
      </c>
      <c r="F121" s="36">
        <v>1954.55</v>
      </c>
      <c r="G121" s="36">
        <v>1937.1</v>
      </c>
      <c r="H121" s="36">
        <v>2017.9</v>
      </c>
      <c r="I121" s="36">
        <v>2035.3500000000004</v>
      </c>
      <c r="J121" s="36">
        <v>2058.3000000000002</v>
      </c>
      <c r="K121" s="31">
        <v>2012.4</v>
      </c>
      <c r="L121" s="31">
        <v>1972</v>
      </c>
      <c r="M121" s="31">
        <v>3.3298999999999999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2412.15</v>
      </c>
      <c r="D122" s="36">
        <v>2426.4166666666665</v>
      </c>
      <c r="E122" s="36">
        <v>2392.833333333333</v>
      </c>
      <c r="F122" s="36">
        <v>2373.5166666666664</v>
      </c>
      <c r="G122" s="36">
        <v>2339.9333333333329</v>
      </c>
      <c r="H122" s="36">
        <v>2445.7333333333331</v>
      </c>
      <c r="I122" s="36">
        <v>2479.3166666666662</v>
      </c>
      <c r="J122" s="36">
        <v>2498.6333333333332</v>
      </c>
      <c r="K122" s="31">
        <v>2460</v>
      </c>
      <c r="L122" s="31">
        <v>2407.1</v>
      </c>
      <c r="M122" s="31">
        <v>0.76265000000000005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709.8</v>
      </c>
      <c r="D123" s="36">
        <v>707.38333333333333</v>
      </c>
      <c r="E123" s="36">
        <v>701.76666666666665</v>
      </c>
      <c r="F123" s="36">
        <v>693.73333333333335</v>
      </c>
      <c r="G123" s="36">
        <v>688.11666666666667</v>
      </c>
      <c r="H123" s="36">
        <v>715.41666666666663</v>
      </c>
      <c r="I123" s="36">
        <v>721.03333333333319</v>
      </c>
      <c r="J123" s="36">
        <v>729.06666666666661</v>
      </c>
      <c r="K123" s="31">
        <v>713</v>
      </c>
      <c r="L123" s="31">
        <v>699.35</v>
      </c>
      <c r="M123" s="31">
        <v>6.9494600000000002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1162</v>
      </c>
      <c r="D124" s="36">
        <v>1166.0666666666666</v>
      </c>
      <c r="E124" s="36">
        <v>1147.4333333333332</v>
      </c>
      <c r="F124" s="36">
        <v>1132.8666666666666</v>
      </c>
      <c r="G124" s="36">
        <v>1114.2333333333331</v>
      </c>
      <c r="H124" s="36">
        <v>1180.6333333333332</v>
      </c>
      <c r="I124" s="36">
        <v>1199.2666666666664</v>
      </c>
      <c r="J124" s="36">
        <v>1213.8333333333333</v>
      </c>
      <c r="K124" s="31">
        <v>1184.7</v>
      </c>
      <c r="L124" s="31">
        <v>1151.5</v>
      </c>
      <c r="M124" s="31">
        <v>4.27576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4511.8999999999996</v>
      </c>
      <c r="D125" s="36">
        <v>4529.166666666667</v>
      </c>
      <c r="E125" s="36">
        <v>4408.3333333333339</v>
      </c>
      <c r="F125" s="36">
        <v>4304.7666666666673</v>
      </c>
      <c r="G125" s="36">
        <v>4183.9333333333343</v>
      </c>
      <c r="H125" s="36">
        <v>4632.7333333333336</v>
      </c>
      <c r="I125" s="36">
        <v>4753.5666666666675</v>
      </c>
      <c r="J125" s="36">
        <v>4857.1333333333332</v>
      </c>
      <c r="K125" s="31">
        <v>4650</v>
      </c>
      <c r="L125" s="31">
        <v>4425.6000000000004</v>
      </c>
      <c r="M125" s="31">
        <v>0.34351999999999999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1312.65</v>
      </c>
      <c r="D126" s="36">
        <v>1310.8833333333334</v>
      </c>
      <c r="E126" s="36">
        <v>1291.7666666666669</v>
      </c>
      <c r="F126" s="36">
        <v>1270.8833333333334</v>
      </c>
      <c r="G126" s="36">
        <v>1251.7666666666669</v>
      </c>
      <c r="H126" s="36">
        <v>1331.7666666666669</v>
      </c>
      <c r="I126" s="36">
        <v>1350.8833333333332</v>
      </c>
      <c r="J126" s="36">
        <v>1371.7666666666669</v>
      </c>
      <c r="K126" s="31">
        <v>1330</v>
      </c>
      <c r="L126" s="31">
        <v>1290</v>
      </c>
      <c r="M126" s="31">
        <v>3.0810599999999999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3897.6</v>
      </c>
      <c r="D127" s="36">
        <v>3894.8833333333332</v>
      </c>
      <c r="E127" s="36">
        <v>3817.7166666666662</v>
      </c>
      <c r="F127" s="36">
        <v>3737.833333333333</v>
      </c>
      <c r="G127" s="36">
        <v>3660.6666666666661</v>
      </c>
      <c r="H127" s="36">
        <v>3974.7666666666664</v>
      </c>
      <c r="I127" s="36">
        <v>4051.9333333333334</v>
      </c>
      <c r="J127" s="36">
        <v>4131.8166666666666</v>
      </c>
      <c r="K127" s="31">
        <v>3972.05</v>
      </c>
      <c r="L127" s="31">
        <v>3815</v>
      </c>
      <c r="M127" s="31">
        <v>1.9342600000000001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296</v>
      </c>
      <c r="D128" s="36">
        <v>296.73333333333335</v>
      </c>
      <c r="E128" s="36">
        <v>293.4666666666667</v>
      </c>
      <c r="F128" s="36">
        <v>290.93333333333334</v>
      </c>
      <c r="G128" s="36">
        <v>287.66666666666669</v>
      </c>
      <c r="H128" s="36">
        <v>299.26666666666671</v>
      </c>
      <c r="I128" s="36">
        <v>302.53333333333336</v>
      </c>
      <c r="J128" s="36">
        <v>305.06666666666672</v>
      </c>
      <c r="K128" s="31">
        <v>300</v>
      </c>
      <c r="L128" s="31">
        <v>294.2</v>
      </c>
      <c r="M128" s="31">
        <v>14.9406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351.1</v>
      </c>
      <c r="D129" s="36">
        <v>354.2833333333333</v>
      </c>
      <c r="E129" s="36">
        <v>344.81666666666661</v>
      </c>
      <c r="F129" s="36">
        <v>338.5333333333333</v>
      </c>
      <c r="G129" s="36">
        <v>329.06666666666661</v>
      </c>
      <c r="H129" s="36">
        <v>360.56666666666661</v>
      </c>
      <c r="I129" s="36">
        <v>370.0333333333333</v>
      </c>
      <c r="J129" s="36">
        <v>376.31666666666661</v>
      </c>
      <c r="K129" s="31">
        <v>363.75</v>
      </c>
      <c r="L129" s="31">
        <v>348</v>
      </c>
      <c r="M129" s="31">
        <v>7.2974500000000004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1699.25</v>
      </c>
      <c r="D130" s="36">
        <v>1696.0166666666667</v>
      </c>
      <c r="E130" s="36">
        <v>1686.0333333333333</v>
      </c>
      <c r="F130" s="36">
        <v>1672.8166666666666</v>
      </c>
      <c r="G130" s="36">
        <v>1662.8333333333333</v>
      </c>
      <c r="H130" s="36">
        <v>1709.2333333333333</v>
      </c>
      <c r="I130" s="36">
        <v>1719.2166666666665</v>
      </c>
      <c r="J130" s="36">
        <v>1732.4333333333334</v>
      </c>
      <c r="K130" s="31">
        <v>1706</v>
      </c>
      <c r="L130" s="31">
        <v>1682.8</v>
      </c>
      <c r="M130" s="31">
        <v>2.7946300000000002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1648.45</v>
      </c>
      <c r="D131" s="36">
        <v>1652.8166666666666</v>
      </c>
      <c r="E131" s="36">
        <v>1632.6833333333332</v>
      </c>
      <c r="F131" s="36">
        <v>1616.9166666666665</v>
      </c>
      <c r="G131" s="36">
        <v>1596.7833333333331</v>
      </c>
      <c r="H131" s="36">
        <v>1668.5833333333333</v>
      </c>
      <c r="I131" s="36">
        <v>1688.7166666666665</v>
      </c>
      <c r="J131" s="36">
        <v>1704.4833333333333</v>
      </c>
      <c r="K131" s="31">
        <v>1672.95</v>
      </c>
      <c r="L131" s="31">
        <v>1637.05</v>
      </c>
      <c r="M131" s="31">
        <v>3.92123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541.75</v>
      </c>
      <c r="D132" s="36">
        <v>542.35</v>
      </c>
      <c r="E132" s="36">
        <v>539.5</v>
      </c>
      <c r="F132" s="36">
        <v>537.25</v>
      </c>
      <c r="G132" s="36">
        <v>534.4</v>
      </c>
      <c r="H132" s="36">
        <v>544.6</v>
      </c>
      <c r="I132" s="36">
        <v>547.45000000000016</v>
      </c>
      <c r="J132" s="36">
        <v>549.70000000000005</v>
      </c>
      <c r="K132" s="31">
        <v>545.20000000000005</v>
      </c>
      <c r="L132" s="31">
        <v>540.1</v>
      </c>
      <c r="M132" s="31">
        <v>10.76708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2219.0500000000002</v>
      </c>
      <c r="D133" s="36">
        <v>2220.0499999999997</v>
      </c>
      <c r="E133" s="36">
        <v>2197.6499999999996</v>
      </c>
      <c r="F133" s="36">
        <v>2176.25</v>
      </c>
      <c r="G133" s="36">
        <v>2153.85</v>
      </c>
      <c r="H133" s="36">
        <v>2241.4499999999994</v>
      </c>
      <c r="I133" s="36">
        <v>2263.85</v>
      </c>
      <c r="J133" s="36">
        <v>2285.2499999999991</v>
      </c>
      <c r="K133" s="31">
        <v>2242.4499999999998</v>
      </c>
      <c r="L133" s="31">
        <v>2198.65</v>
      </c>
      <c r="M133" s="31">
        <v>2.3817300000000001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2056.8000000000002</v>
      </c>
      <c r="D134" s="36">
        <v>2056.1</v>
      </c>
      <c r="E134" s="36">
        <v>2032.25</v>
      </c>
      <c r="F134" s="36">
        <v>2007.7</v>
      </c>
      <c r="G134" s="36">
        <v>1983.8500000000001</v>
      </c>
      <c r="H134" s="36">
        <v>2080.6499999999996</v>
      </c>
      <c r="I134" s="36">
        <v>2104.4999999999991</v>
      </c>
      <c r="J134" s="36">
        <v>2129.0499999999997</v>
      </c>
      <c r="K134" s="31">
        <v>2079.9499999999998</v>
      </c>
      <c r="L134" s="31">
        <v>2031.55</v>
      </c>
      <c r="M134" s="31">
        <v>0.65112999999999999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1054.55</v>
      </c>
      <c r="D135" s="36">
        <v>1065.8333333333333</v>
      </c>
      <c r="E135" s="36">
        <v>1038.9166666666665</v>
      </c>
      <c r="F135" s="36">
        <v>1023.2833333333333</v>
      </c>
      <c r="G135" s="36">
        <v>996.36666666666656</v>
      </c>
      <c r="H135" s="36">
        <v>1081.4666666666665</v>
      </c>
      <c r="I135" s="36">
        <v>1108.383333333333</v>
      </c>
      <c r="J135" s="36">
        <v>1124.0166666666664</v>
      </c>
      <c r="K135" s="31">
        <v>1092.75</v>
      </c>
      <c r="L135" s="31">
        <v>1050.2</v>
      </c>
      <c r="M135" s="31">
        <v>0.55781000000000003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623.29999999999995</v>
      </c>
      <c r="D136" s="36">
        <v>626.01666666666665</v>
      </c>
      <c r="E136" s="36">
        <v>615.0333333333333</v>
      </c>
      <c r="F136" s="36">
        <v>606.76666666666665</v>
      </c>
      <c r="G136" s="36">
        <v>595.7833333333333</v>
      </c>
      <c r="H136" s="36">
        <v>634.2833333333333</v>
      </c>
      <c r="I136" s="36">
        <v>645.26666666666665</v>
      </c>
      <c r="J136" s="36">
        <v>653.5333333333333</v>
      </c>
      <c r="K136" s="31">
        <v>637</v>
      </c>
      <c r="L136" s="31">
        <v>617.75</v>
      </c>
      <c r="M136" s="31">
        <v>3.9311600000000002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2068.9499999999998</v>
      </c>
      <c r="D137" s="36">
        <v>2075.5333333333333</v>
      </c>
      <c r="E137" s="36">
        <v>2057.6666666666665</v>
      </c>
      <c r="F137" s="36">
        <v>2046.3833333333332</v>
      </c>
      <c r="G137" s="36">
        <v>2028.5166666666664</v>
      </c>
      <c r="H137" s="36">
        <v>2086.8166666666666</v>
      </c>
      <c r="I137" s="36">
        <v>2104.6833333333334</v>
      </c>
      <c r="J137" s="36">
        <v>2115.9666666666667</v>
      </c>
      <c r="K137" s="31">
        <v>2093.4</v>
      </c>
      <c r="L137" s="31">
        <v>2064.25</v>
      </c>
      <c r="M137" s="31">
        <v>4.2272699999999999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409.4</v>
      </c>
      <c r="D138" s="36">
        <v>408.76666666666665</v>
      </c>
      <c r="E138" s="36">
        <v>403.63333333333333</v>
      </c>
      <c r="F138" s="36">
        <v>397.86666666666667</v>
      </c>
      <c r="G138" s="36">
        <v>392.73333333333335</v>
      </c>
      <c r="H138" s="36">
        <v>414.5333333333333</v>
      </c>
      <c r="I138" s="36">
        <v>419.66666666666663</v>
      </c>
      <c r="J138" s="36">
        <v>425.43333333333328</v>
      </c>
      <c r="K138" s="31">
        <v>413.9</v>
      </c>
      <c r="L138" s="31">
        <v>403</v>
      </c>
      <c r="M138" s="31">
        <v>4.32979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141.65</v>
      </c>
      <c r="D139" s="36">
        <v>140.71666666666667</v>
      </c>
      <c r="E139" s="36">
        <v>136.58333333333334</v>
      </c>
      <c r="F139" s="36">
        <v>131.51666666666668</v>
      </c>
      <c r="G139" s="36">
        <v>127.38333333333335</v>
      </c>
      <c r="H139" s="36">
        <v>145.78333333333333</v>
      </c>
      <c r="I139" s="36">
        <v>149.91666666666666</v>
      </c>
      <c r="J139" s="36">
        <v>154.98333333333332</v>
      </c>
      <c r="K139" s="31">
        <v>144.85</v>
      </c>
      <c r="L139" s="31">
        <v>135.65</v>
      </c>
      <c r="M139" s="31">
        <v>132.98994999999999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216.8</v>
      </c>
      <c r="D140" s="36">
        <v>217.13333333333333</v>
      </c>
      <c r="E140" s="36">
        <v>213.76666666666665</v>
      </c>
      <c r="F140" s="36">
        <v>210.73333333333332</v>
      </c>
      <c r="G140" s="36">
        <v>207.36666666666665</v>
      </c>
      <c r="H140" s="36">
        <v>220.16666666666666</v>
      </c>
      <c r="I140" s="36">
        <v>223.53333333333333</v>
      </c>
      <c r="J140" s="36">
        <v>226.56666666666666</v>
      </c>
      <c r="K140" s="31">
        <v>220.5</v>
      </c>
      <c r="L140" s="31">
        <v>214.1</v>
      </c>
      <c r="M140" s="31">
        <v>21.548909999999999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3705.3</v>
      </c>
      <c r="D141" s="36">
        <v>3728.5499999999997</v>
      </c>
      <c r="E141" s="36">
        <v>3660.5999999999995</v>
      </c>
      <c r="F141" s="36">
        <v>3615.8999999999996</v>
      </c>
      <c r="G141" s="36">
        <v>3547.9499999999994</v>
      </c>
      <c r="H141" s="36">
        <v>3773.2499999999995</v>
      </c>
      <c r="I141" s="36">
        <v>3841.1999999999994</v>
      </c>
      <c r="J141" s="36">
        <v>3885.8999999999996</v>
      </c>
      <c r="K141" s="31">
        <v>3796.5</v>
      </c>
      <c r="L141" s="31">
        <v>3683.85</v>
      </c>
      <c r="M141" s="31">
        <v>4.47464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5104.6499999999996</v>
      </c>
      <c r="D142" s="36">
        <v>5098.5166666666664</v>
      </c>
      <c r="E142" s="36">
        <v>5034.1333333333332</v>
      </c>
      <c r="F142" s="36">
        <v>4963.6166666666668</v>
      </c>
      <c r="G142" s="36">
        <v>4899.2333333333336</v>
      </c>
      <c r="H142" s="36">
        <v>5169.0333333333328</v>
      </c>
      <c r="I142" s="36">
        <v>5233.4166666666661</v>
      </c>
      <c r="J142" s="36">
        <v>5303.9333333333325</v>
      </c>
      <c r="K142" s="31">
        <v>5162.8999999999996</v>
      </c>
      <c r="L142" s="31">
        <v>5028</v>
      </c>
      <c r="M142" s="31">
        <v>1.8930100000000001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540.85</v>
      </c>
      <c r="D143" s="36">
        <v>541.61666666666667</v>
      </c>
      <c r="E143" s="36">
        <v>535.7833333333333</v>
      </c>
      <c r="F143" s="36">
        <v>530.71666666666658</v>
      </c>
      <c r="G143" s="36">
        <v>524.88333333333321</v>
      </c>
      <c r="H143" s="36">
        <v>546.68333333333339</v>
      </c>
      <c r="I143" s="36">
        <v>552.51666666666665</v>
      </c>
      <c r="J143" s="36">
        <v>557.58333333333348</v>
      </c>
      <c r="K143" s="31">
        <v>547.45000000000005</v>
      </c>
      <c r="L143" s="31">
        <v>536.54999999999995</v>
      </c>
      <c r="M143" s="31">
        <v>31.070879999999999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2479.15</v>
      </c>
      <c r="D144" s="36">
        <v>2480.0166666666664</v>
      </c>
      <c r="E144" s="36">
        <v>2441.0333333333328</v>
      </c>
      <c r="F144" s="36">
        <v>2402.9166666666665</v>
      </c>
      <c r="G144" s="36">
        <v>2363.9333333333329</v>
      </c>
      <c r="H144" s="36">
        <v>2518.1333333333328</v>
      </c>
      <c r="I144" s="36">
        <v>2557.1166666666663</v>
      </c>
      <c r="J144" s="36">
        <v>2595.2333333333327</v>
      </c>
      <c r="K144" s="31">
        <v>2519</v>
      </c>
      <c r="L144" s="31">
        <v>2441.9</v>
      </c>
      <c r="M144" s="31">
        <v>2.1980400000000002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5494.85</v>
      </c>
      <c r="D145" s="36">
        <v>5474.1166666666659</v>
      </c>
      <c r="E145" s="36">
        <v>5420.8833333333314</v>
      </c>
      <c r="F145" s="36">
        <v>5346.9166666666652</v>
      </c>
      <c r="G145" s="36">
        <v>5293.6833333333307</v>
      </c>
      <c r="H145" s="36">
        <v>5548.0833333333321</v>
      </c>
      <c r="I145" s="36">
        <v>5601.3166666666675</v>
      </c>
      <c r="J145" s="36">
        <v>5675.2833333333328</v>
      </c>
      <c r="K145" s="31">
        <v>5527.35</v>
      </c>
      <c r="L145" s="31">
        <v>5400.15</v>
      </c>
      <c r="M145" s="31">
        <v>4.7362200000000003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520.20000000000005</v>
      </c>
      <c r="D146" s="36">
        <v>521.1</v>
      </c>
      <c r="E146" s="36">
        <v>516.15000000000009</v>
      </c>
      <c r="F146" s="36">
        <v>512.1</v>
      </c>
      <c r="G146" s="36">
        <v>507.15000000000009</v>
      </c>
      <c r="H146" s="36">
        <v>525.15000000000009</v>
      </c>
      <c r="I146" s="36">
        <v>530.10000000000014</v>
      </c>
      <c r="J146" s="36">
        <v>534.15000000000009</v>
      </c>
      <c r="K146" s="31">
        <v>526.04999999999995</v>
      </c>
      <c r="L146" s="31">
        <v>517.04999999999995</v>
      </c>
      <c r="M146" s="31">
        <v>3.5311300000000001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40.700000000000003</v>
      </c>
      <c r="D147" s="36">
        <v>41.05</v>
      </c>
      <c r="E147" s="36">
        <v>40.199999999999996</v>
      </c>
      <c r="F147" s="36">
        <v>39.699999999999996</v>
      </c>
      <c r="G147" s="36">
        <v>38.849999999999994</v>
      </c>
      <c r="H147" s="36">
        <v>41.55</v>
      </c>
      <c r="I147" s="36">
        <v>42.399999999999991</v>
      </c>
      <c r="J147" s="36">
        <v>42.9</v>
      </c>
      <c r="K147" s="31">
        <v>41.9</v>
      </c>
      <c r="L147" s="31">
        <v>40.549999999999997</v>
      </c>
      <c r="M147" s="31">
        <v>117.97815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2091.15</v>
      </c>
      <c r="D148" s="36">
        <v>2098.0833333333335</v>
      </c>
      <c r="E148" s="36">
        <v>2046.166666666667</v>
      </c>
      <c r="F148" s="36">
        <v>2001.1833333333334</v>
      </c>
      <c r="G148" s="36">
        <v>1949.2666666666669</v>
      </c>
      <c r="H148" s="36">
        <v>2143.0666666666671</v>
      </c>
      <c r="I148" s="36">
        <v>2194.983333333334</v>
      </c>
      <c r="J148" s="36">
        <v>2239.9666666666672</v>
      </c>
      <c r="K148" s="31">
        <v>2150</v>
      </c>
      <c r="L148" s="31">
        <v>2053.1</v>
      </c>
      <c r="M148" s="31">
        <v>1.9175800000000001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3445.6</v>
      </c>
      <c r="D149" s="36">
        <v>3440.8666666666668</v>
      </c>
      <c r="E149" s="36">
        <v>3405.7333333333336</v>
      </c>
      <c r="F149" s="36">
        <v>3365.8666666666668</v>
      </c>
      <c r="G149" s="36">
        <v>3330.7333333333336</v>
      </c>
      <c r="H149" s="36">
        <v>3480.7333333333336</v>
      </c>
      <c r="I149" s="36">
        <v>3515.8666666666668</v>
      </c>
      <c r="J149" s="36">
        <v>3555.7333333333336</v>
      </c>
      <c r="K149" s="31">
        <v>3476</v>
      </c>
      <c r="L149" s="31">
        <v>3401</v>
      </c>
      <c r="M149" s="31">
        <v>4.7128500000000004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228.65</v>
      </c>
      <c r="D150" s="36">
        <v>230.38333333333333</v>
      </c>
      <c r="E150" s="36">
        <v>224.61666666666665</v>
      </c>
      <c r="F150" s="36">
        <v>220.58333333333331</v>
      </c>
      <c r="G150" s="36">
        <v>214.81666666666663</v>
      </c>
      <c r="H150" s="36">
        <v>234.41666666666666</v>
      </c>
      <c r="I150" s="36">
        <v>240.18333333333331</v>
      </c>
      <c r="J150" s="36">
        <v>244.21666666666667</v>
      </c>
      <c r="K150" s="31">
        <v>236.15</v>
      </c>
      <c r="L150" s="31">
        <v>226.35</v>
      </c>
      <c r="M150" s="31">
        <v>7.6490799999999997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497.5</v>
      </c>
      <c r="D151" s="36">
        <v>495.66666666666669</v>
      </c>
      <c r="E151" s="36">
        <v>477.33333333333337</v>
      </c>
      <c r="F151" s="36">
        <v>457.16666666666669</v>
      </c>
      <c r="G151" s="36">
        <v>438.83333333333337</v>
      </c>
      <c r="H151" s="36">
        <v>515.83333333333337</v>
      </c>
      <c r="I151" s="36">
        <v>534.16666666666674</v>
      </c>
      <c r="J151" s="36">
        <v>554.33333333333337</v>
      </c>
      <c r="K151" s="31">
        <v>514</v>
      </c>
      <c r="L151" s="31">
        <v>475.5</v>
      </c>
      <c r="M151" s="31">
        <v>4.6961500000000003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507.15</v>
      </c>
      <c r="D152" s="36">
        <v>511.41666666666657</v>
      </c>
      <c r="E152" s="36">
        <v>497.28333333333319</v>
      </c>
      <c r="F152" s="36">
        <v>487.41666666666663</v>
      </c>
      <c r="G152" s="36">
        <v>473.28333333333325</v>
      </c>
      <c r="H152" s="36">
        <v>521.28333333333308</v>
      </c>
      <c r="I152" s="36">
        <v>535.41666666666652</v>
      </c>
      <c r="J152" s="36">
        <v>545.28333333333308</v>
      </c>
      <c r="K152" s="31">
        <v>525.54999999999995</v>
      </c>
      <c r="L152" s="31">
        <v>501.55</v>
      </c>
      <c r="M152" s="31">
        <v>2.4610799999999999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1552.3</v>
      </c>
      <c r="D153" s="36">
        <v>1560.1000000000001</v>
      </c>
      <c r="E153" s="36">
        <v>1532.2500000000002</v>
      </c>
      <c r="F153" s="36">
        <v>1512.2</v>
      </c>
      <c r="G153" s="36">
        <v>1484.3500000000001</v>
      </c>
      <c r="H153" s="36">
        <v>1580.1500000000003</v>
      </c>
      <c r="I153" s="36">
        <v>1608.0000000000002</v>
      </c>
      <c r="J153" s="36">
        <v>1628.0500000000004</v>
      </c>
      <c r="K153" s="31">
        <v>1587.95</v>
      </c>
      <c r="L153" s="31">
        <v>1540.05</v>
      </c>
      <c r="M153" s="31">
        <v>0.47665999999999997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138.15</v>
      </c>
      <c r="D154" s="36">
        <v>138.71666666666667</v>
      </c>
      <c r="E154" s="36">
        <v>136.48333333333335</v>
      </c>
      <c r="F154" s="36">
        <v>134.81666666666669</v>
      </c>
      <c r="G154" s="36">
        <v>132.58333333333337</v>
      </c>
      <c r="H154" s="36">
        <v>140.38333333333333</v>
      </c>
      <c r="I154" s="36">
        <v>142.61666666666662</v>
      </c>
      <c r="J154" s="36">
        <v>144.2833333333333</v>
      </c>
      <c r="K154" s="31">
        <v>140.94999999999999</v>
      </c>
      <c r="L154" s="31">
        <v>137.05000000000001</v>
      </c>
      <c r="M154" s="31">
        <v>21.996649999999999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192.05</v>
      </c>
      <c r="D155" s="36">
        <v>190.66666666666666</v>
      </c>
      <c r="E155" s="36">
        <v>188.48333333333332</v>
      </c>
      <c r="F155" s="36">
        <v>184.91666666666666</v>
      </c>
      <c r="G155" s="36">
        <v>182.73333333333332</v>
      </c>
      <c r="H155" s="36">
        <v>194.23333333333332</v>
      </c>
      <c r="I155" s="36">
        <v>196.41666666666666</v>
      </c>
      <c r="J155" s="36">
        <v>199.98333333333332</v>
      </c>
      <c r="K155" s="31">
        <v>192.85</v>
      </c>
      <c r="L155" s="31">
        <v>187.1</v>
      </c>
      <c r="M155" s="31">
        <v>3.43058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92.65</v>
      </c>
      <c r="D156" s="36">
        <v>91.800000000000011</v>
      </c>
      <c r="E156" s="36">
        <v>90.65000000000002</v>
      </c>
      <c r="F156" s="36">
        <v>88.65</v>
      </c>
      <c r="G156" s="36">
        <v>87.500000000000014</v>
      </c>
      <c r="H156" s="36">
        <v>93.800000000000026</v>
      </c>
      <c r="I156" s="36">
        <v>94.95</v>
      </c>
      <c r="J156" s="36">
        <v>96.950000000000031</v>
      </c>
      <c r="K156" s="31">
        <v>92.95</v>
      </c>
      <c r="L156" s="31">
        <v>89.8</v>
      </c>
      <c r="M156" s="31">
        <v>50.90211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880.45</v>
      </c>
      <c r="D157" s="36">
        <v>883.98333333333323</v>
      </c>
      <c r="E157" s="36">
        <v>872.16666666666652</v>
      </c>
      <c r="F157" s="36">
        <v>863.88333333333333</v>
      </c>
      <c r="G157" s="36">
        <v>852.06666666666661</v>
      </c>
      <c r="H157" s="36">
        <v>892.26666666666642</v>
      </c>
      <c r="I157" s="36">
        <v>904.08333333333326</v>
      </c>
      <c r="J157" s="36">
        <v>912.36666666666633</v>
      </c>
      <c r="K157" s="31">
        <v>895.8</v>
      </c>
      <c r="L157" s="31">
        <v>875.7</v>
      </c>
      <c r="M157" s="31">
        <v>0.57804999999999995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3201.05</v>
      </c>
      <c r="D158" s="36">
        <v>3189.6833333333329</v>
      </c>
      <c r="E158" s="36">
        <v>3156.3666666666659</v>
      </c>
      <c r="F158" s="36">
        <v>3111.6833333333329</v>
      </c>
      <c r="G158" s="36">
        <v>3078.3666666666659</v>
      </c>
      <c r="H158" s="36">
        <v>3234.3666666666659</v>
      </c>
      <c r="I158" s="36">
        <v>3267.6833333333325</v>
      </c>
      <c r="J158" s="36">
        <v>3312.3666666666659</v>
      </c>
      <c r="K158" s="31">
        <v>3223</v>
      </c>
      <c r="L158" s="31">
        <v>3145</v>
      </c>
      <c r="M158" s="31">
        <v>1.6306700000000001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255</v>
      </c>
      <c r="D159" s="36">
        <v>255.35</v>
      </c>
      <c r="E159" s="36">
        <v>252.84999999999997</v>
      </c>
      <c r="F159" s="36">
        <v>250.69999999999996</v>
      </c>
      <c r="G159" s="36">
        <v>248.19999999999993</v>
      </c>
      <c r="H159" s="36">
        <v>257.5</v>
      </c>
      <c r="I159" s="36">
        <v>260.00000000000006</v>
      </c>
      <c r="J159" s="36">
        <v>262.15000000000003</v>
      </c>
      <c r="K159" s="31">
        <v>257.85000000000002</v>
      </c>
      <c r="L159" s="31">
        <v>253.2</v>
      </c>
      <c r="M159" s="31">
        <v>13.39264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372.2</v>
      </c>
      <c r="D160" s="36">
        <v>374.23333333333335</v>
      </c>
      <c r="E160" s="36">
        <v>367.9666666666667</v>
      </c>
      <c r="F160" s="36">
        <v>363.73333333333335</v>
      </c>
      <c r="G160" s="36">
        <v>357.4666666666667</v>
      </c>
      <c r="H160" s="36">
        <v>378.4666666666667</v>
      </c>
      <c r="I160" s="36">
        <v>384.73333333333335</v>
      </c>
      <c r="J160" s="36">
        <v>388.9666666666667</v>
      </c>
      <c r="K160" s="31">
        <v>380.5</v>
      </c>
      <c r="L160" s="31">
        <v>370</v>
      </c>
      <c r="M160" s="31">
        <v>1.7250099999999999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144.94999999999999</v>
      </c>
      <c r="D161" s="36">
        <v>144.58333333333334</v>
      </c>
      <c r="E161" s="36">
        <v>143.51666666666668</v>
      </c>
      <c r="F161" s="36">
        <v>142.08333333333334</v>
      </c>
      <c r="G161" s="36">
        <v>141.01666666666668</v>
      </c>
      <c r="H161" s="36">
        <v>146.01666666666668</v>
      </c>
      <c r="I161" s="36">
        <v>147.08333333333334</v>
      </c>
      <c r="J161" s="36">
        <v>148.51666666666668</v>
      </c>
      <c r="K161" s="31">
        <v>145.65</v>
      </c>
      <c r="L161" s="31">
        <v>143.15</v>
      </c>
      <c r="M161" s="31">
        <v>113.49775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512.54999999999995</v>
      </c>
      <c r="D162" s="36">
        <v>515.51666666666665</v>
      </c>
      <c r="E162" s="36">
        <v>503.0333333333333</v>
      </c>
      <c r="F162" s="36">
        <v>493.51666666666665</v>
      </c>
      <c r="G162" s="36">
        <v>481.0333333333333</v>
      </c>
      <c r="H162" s="36">
        <v>525.0333333333333</v>
      </c>
      <c r="I162" s="36">
        <v>537.51666666666665</v>
      </c>
      <c r="J162" s="36">
        <v>547.0333333333333</v>
      </c>
      <c r="K162" s="31">
        <v>528</v>
      </c>
      <c r="L162" s="31">
        <v>506</v>
      </c>
      <c r="M162" s="31">
        <v>5.4943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4904.8999999999996</v>
      </c>
      <c r="D163" s="36">
        <v>4870.666666666667</v>
      </c>
      <c r="E163" s="36">
        <v>4820.3333333333339</v>
      </c>
      <c r="F163" s="36">
        <v>4735.7666666666673</v>
      </c>
      <c r="G163" s="36">
        <v>4685.4333333333343</v>
      </c>
      <c r="H163" s="36">
        <v>4955.2333333333336</v>
      </c>
      <c r="I163" s="36">
        <v>5005.5666666666675</v>
      </c>
      <c r="J163" s="36">
        <v>5090.1333333333332</v>
      </c>
      <c r="K163" s="31">
        <v>4921</v>
      </c>
      <c r="L163" s="31">
        <v>4786.1000000000004</v>
      </c>
      <c r="M163" s="31">
        <v>0.22211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1040.4000000000001</v>
      </c>
      <c r="D164" s="36">
        <v>1047.8166666666666</v>
      </c>
      <c r="E164" s="36">
        <v>1023.5833333333333</v>
      </c>
      <c r="F164" s="36">
        <v>1006.7666666666667</v>
      </c>
      <c r="G164" s="36">
        <v>982.5333333333333</v>
      </c>
      <c r="H164" s="36">
        <v>1064.6333333333332</v>
      </c>
      <c r="I164" s="36">
        <v>1088.8666666666668</v>
      </c>
      <c r="J164" s="36">
        <v>1105.6833333333332</v>
      </c>
      <c r="K164" s="31">
        <v>1072.05</v>
      </c>
      <c r="L164" s="31">
        <v>1031</v>
      </c>
      <c r="M164" s="31">
        <v>3.01166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221.55</v>
      </c>
      <c r="D165" s="36">
        <v>221.58333333333334</v>
      </c>
      <c r="E165" s="36">
        <v>218.7166666666667</v>
      </c>
      <c r="F165" s="36">
        <v>215.88333333333335</v>
      </c>
      <c r="G165" s="36">
        <v>213.01666666666671</v>
      </c>
      <c r="H165" s="36">
        <v>224.41666666666669</v>
      </c>
      <c r="I165" s="36">
        <v>227.2833333333333</v>
      </c>
      <c r="J165" s="36">
        <v>230.11666666666667</v>
      </c>
      <c r="K165" s="31">
        <v>224.45</v>
      </c>
      <c r="L165" s="31">
        <v>218.75</v>
      </c>
      <c r="M165" s="31">
        <v>3.7094999999999998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160.35</v>
      </c>
      <c r="D166" s="36">
        <v>160.9</v>
      </c>
      <c r="E166" s="36">
        <v>158.55000000000001</v>
      </c>
      <c r="F166" s="36">
        <v>156.75</v>
      </c>
      <c r="G166" s="36">
        <v>154.4</v>
      </c>
      <c r="H166" s="36">
        <v>162.70000000000002</v>
      </c>
      <c r="I166" s="36">
        <v>165.04999999999998</v>
      </c>
      <c r="J166" s="36">
        <v>166.85000000000002</v>
      </c>
      <c r="K166" s="31">
        <v>163.25</v>
      </c>
      <c r="L166" s="31">
        <v>159.1</v>
      </c>
      <c r="M166" s="31">
        <v>10.76299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716.1</v>
      </c>
      <c r="D167" s="36">
        <v>713.11666666666679</v>
      </c>
      <c r="E167" s="36">
        <v>706.53333333333353</v>
      </c>
      <c r="F167" s="36">
        <v>696.9666666666667</v>
      </c>
      <c r="G167" s="36">
        <v>690.38333333333344</v>
      </c>
      <c r="H167" s="36">
        <v>722.68333333333362</v>
      </c>
      <c r="I167" s="36">
        <v>729.26666666666688</v>
      </c>
      <c r="J167" s="36">
        <v>738.83333333333371</v>
      </c>
      <c r="K167" s="31">
        <v>719.7</v>
      </c>
      <c r="L167" s="31">
        <v>703.55</v>
      </c>
      <c r="M167" s="31">
        <v>1.22963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330.55</v>
      </c>
      <c r="D168" s="36">
        <v>330.34999999999997</v>
      </c>
      <c r="E168" s="36">
        <v>326.99999999999994</v>
      </c>
      <c r="F168" s="36">
        <v>323.45</v>
      </c>
      <c r="G168" s="36">
        <v>320.09999999999997</v>
      </c>
      <c r="H168" s="36">
        <v>333.89999999999992</v>
      </c>
      <c r="I168" s="36">
        <v>337.24999999999994</v>
      </c>
      <c r="J168" s="36">
        <v>340.7999999999999</v>
      </c>
      <c r="K168" s="31">
        <v>333.7</v>
      </c>
      <c r="L168" s="31">
        <v>326.8</v>
      </c>
      <c r="M168" s="31">
        <v>14.35111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147.05000000000001</v>
      </c>
      <c r="D169" s="36">
        <v>147.08333333333334</v>
      </c>
      <c r="E169" s="36">
        <v>144.9666666666667</v>
      </c>
      <c r="F169" s="36">
        <v>142.88333333333335</v>
      </c>
      <c r="G169" s="36">
        <v>140.76666666666671</v>
      </c>
      <c r="H169" s="36">
        <v>149.16666666666669</v>
      </c>
      <c r="I169" s="36">
        <v>151.2833333333333</v>
      </c>
      <c r="J169" s="36">
        <v>153.36666666666667</v>
      </c>
      <c r="K169" s="31">
        <v>149.19999999999999</v>
      </c>
      <c r="L169" s="31">
        <v>145</v>
      </c>
      <c r="M169" s="31">
        <v>25.462720000000001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1192.45</v>
      </c>
      <c r="D170" s="36">
        <v>1197.1333333333334</v>
      </c>
      <c r="E170" s="36">
        <v>1185.3166666666668</v>
      </c>
      <c r="F170" s="36">
        <v>1178.1833333333334</v>
      </c>
      <c r="G170" s="36">
        <v>1166.3666666666668</v>
      </c>
      <c r="H170" s="36">
        <v>1204.2666666666669</v>
      </c>
      <c r="I170" s="36">
        <v>1216.0833333333335</v>
      </c>
      <c r="J170" s="36">
        <v>1223.2166666666669</v>
      </c>
      <c r="K170" s="31">
        <v>1208.95</v>
      </c>
      <c r="L170" s="31">
        <v>1190</v>
      </c>
      <c r="M170" s="31">
        <v>0.13977000000000001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121.8</v>
      </c>
      <c r="D171" s="36">
        <v>121.86666666666667</v>
      </c>
      <c r="E171" s="36">
        <v>120.83333333333334</v>
      </c>
      <c r="F171" s="36">
        <v>119.86666666666667</v>
      </c>
      <c r="G171" s="36">
        <v>118.83333333333334</v>
      </c>
      <c r="H171" s="36">
        <v>122.83333333333334</v>
      </c>
      <c r="I171" s="36">
        <v>123.86666666666667</v>
      </c>
      <c r="J171" s="36">
        <v>124.83333333333334</v>
      </c>
      <c r="K171" s="31">
        <v>122.9</v>
      </c>
      <c r="L171" s="31">
        <v>120.9</v>
      </c>
      <c r="M171" s="31">
        <v>113.78558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2611.5500000000002</v>
      </c>
      <c r="D172" s="36">
        <v>2619.6833333333334</v>
      </c>
      <c r="E172" s="36">
        <v>2574.916666666667</v>
      </c>
      <c r="F172" s="36">
        <v>2538.2833333333338</v>
      </c>
      <c r="G172" s="36">
        <v>2493.5166666666673</v>
      </c>
      <c r="H172" s="36">
        <v>2656.3166666666666</v>
      </c>
      <c r="I172" s="36">
        <v>2701.083333333333</v>
      </c>
      <c r="J172" s="36">
        <v>2737.7166666666662</v>
      </c>
      <c r="K172" s="31">
        <v>2664.45</v>
      </c>
      <c r="L172" s="31">
        <v>2583.0500000000002</v>
      </c>
      <c r="M172" s="31">
        <v>0.16442999999999999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3155.6</v>
      </c>
      <c r="D173" s="36">
        <v>3196.5166666666664</v>
      </c>
      <c r="E173" s="36">
        <v>3104.0333333333328</v>
      </c>
      <c r="F173" s="36">
        <v>3052.4666666666662</v>
      </c>
      <c r="G173" s="36">
        <v>2959.9833333333327</v>
      </c>
      <c r="H173" s="36">
        <v>3248.083333333333</v>
      </c>
      <c r="I173" s="36">
        <v>3340.5666666666666</v>
      </c>
      <c r="J173" s="36">
        <v>3392.1333333333332</v>
      </c>
      <c r="K173" s="31">
        <v>3289</v>
      </c>
      <c r="L173" s="31">
        <v>3144.95</v>
      </c>
      <c r="M173" s="31">
        <v>0.16353000000000001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216.5</v>
      </c>
      <c r="D174" s="36">
        <v>218.03333333333333</v>
      </c>
      <c r="E174" s="36">
        <v>214.46666666666667</v>
      </c>
      <c r="F174" s="36">
        <v>212.43333333333334</v>
      </c>
      <c r="G174" s="36">
        <v>208.86666666666667</v>
      </c>
      <c r="H174" s="36">
        <v>220.06666666666666</v>
      </c>
      <c r="I174" s="36">
        <v>223.63333333333333</v>
      </c>
      <c r="J174" s="36">
        <v>225.66666666666666</v>
      </c>
      <c r="K174" s="31">
        <v>221.6</v>
      </c>
      <c r="L174" s="31">
        <v>216</v>
      </c>
      <c r="M174" s="31">
        <v>3.5132599999999998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1614.95</v>
      </c>
      <c r="D175" s="36">
        <v>1625.0500000000002</v>
      </c>
      <c r="E175" s="36">
        <v>1593.9500000000003</v>
      </c>
      <c r="F175" s="36">
        <v>1572.95</v>
      </c>
      <c r="G175" s="36">
        <v>1541.8500000000001</v>
      </c>
      <c r="H175" s="36">
        <v>1646.0500000000004</v>
      </c>
      <c r="I175" s="36">
        <v>1677.1500000000003</v>
      </c>
      <c r="J175" s="36">
        <v>1698.1500000000005</v>
      </c>
      <c r="K175" s="31">
        <v>1656.15</v>
      </c>
      <c r="L175" s="31">
        <v>1604.05</v>
      </c>
      <c r="M175" s="31">
        <v>1.60537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1539.95</v>
      </c>
      <c r="D176" s="36">
        <v>1546.6499999999999</v>
      </c>
      <c r="E176" s="36">
        <v>1523.2999999999997</v>
      </c>
      <c r="F176" s="36">
        <v>1506.6499999999999</v>
      </c>
      <c r="G176" s="36">
        <v>1483.2999999999997</v>
      </c>
      <c r="H176" s="36">
        <v>1563.2999999999997</v>
      </c>
      <c r="I176" s="36">
        <v>1586.6499999999996</v>
      </c>
      <c r="J176" s="36">
        <v>1603.2999999999997</v>
      </c>
      <c r="K176" s="31">
        <v>1570</v>
      </c>
      <c r="L176" s="31">
        <v>1530</v>
      </c>
      <c r="M176" s="31">
        <v>0.48805999999999999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784.4</v>
      </c>
      <c r="D177" s="36">
        <v>787.70000000000016</v>
      </c>
      <c r="E177" s="36">
        <v>778.15000000000032</v>
      </c>
      <c r="F177" s="36">
        <v>771.9000000000002</v>
      </c>
      <c r="G177" s="36">
        <v>762.35000000000036</v>
      </c>
      <c r="H177" s="36">
        <v>793.95000000000027</v>
      </c>
      <c r="I177" s="36">
        <v>803.50000000000023</v>
      </c>
      <c r="J177" s="36">
        <v>809.75000000000023</v>
      </c>
      <c r="K177" s="31">
        <v>797.25</v>
      </c>
      <c r="L177" s="31">
        <v>781.45</v>
      </c>
      <c r="M177" s="31">
        <v>7.4906300000000003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749.95</v>
      </c>
      <c r="D178" s="36">
        <v>743.51666666666677</v>
      </c>
      <c r="E178" s="36">
        <v>735.28333333333353</v>
      </c>
      <c r="F178" s="36">
        <v>720.61666666666679</v>
      </c>
      <c r="G178" s="36">
        <v>712.38333333333355</v>
      </c>
      <c r="H178" s="36">
        <v>758.18333333333351</v>
      </c>
      <c r="I178" s="36">
        <v>766.41666666666686</v>
      </c>
      <c r="J178" s="36">
        <v>781.08333333333348</v>
      </c>
      <c r="K178" s="31">
        <v>751.75</v>
      </c>
      <c r="L178" s="31">
        <v>728.85</v>
      </c>
      <c r="M178" s="31">
        <v>3.6621899999999998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1804.05</v>
      </c>
      <c r="D179" s="36">
        <v>1793.5</v>
      </c>
      <c r="E179" s="36">
        <v>1771.55</v>
      </c>
      <c r="F179" s="36">
        <v>1739.05</v>
      </c>
      <c r="G179" s="36">
        <v>1717.1</v>
      </c>
      <c r="H179" s="36">
        <v>1826</v>
      </c>
      <c r="I179" s="36">
        <v>1847.9499999999998</v>
      </c>
      <c r="J179" s="36">
        <v>1880.45</v>
      </c>
      <c r="K179" s="31">
        <v>1815.45</v>
      </c>
      <c r="L179" s="31">
        <v>1761</v>
      </c>
      <c r="M179" s="31">
        <v>0.87311000000000005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57.75</v>
      </c>
      <c r="D180" s="36">
        <v>58.683333333333337</v>
      </c>
      <c r="E180" s="36">
        <v>56.566666666666677</v>
      </c>
      <c r="F180" s="36">
        <v>55.38333333333334</v>
      </c>
      <c r="G180" s="36">
        <v>53.26666666666668</v>
      </c>
      <c r="H180" s="36">
        <v>59.866666666666674</v>
      </c>
      <c r="I180" s="36">
        <v>61.983333333333334</v>
      </c>
      <c r="J180" s="36">
        <v>63.166666666666671</v>
      </c>
      <c r="K180" s="31">
        <v>60.8</v>
      </c>
      <c r="L180" s="31">
        <v>57.5</v>
      </c>
      <c r="M180" s="31">
        <v>114.62882999999999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1285.0999999999999</v>
      </c>
      <c r="D181" s="36">
        <v>1279.8500000000001</v>
      </c>
      <c r="E181" s="36">
        <v>1245.2500000000002</v>
      </c>
      <c r="F181" s="36">
        <v>1205.4000000000001</v>
      </c>
      <c r="G181" s="36">
        <v>1170.8000000000002</v>
      </c>
      <c r="H181" s="36">
        <v>1319.7000000000003</v>
      </c>
      <c r="I181" s="36">
        <v>1354.3000000000002</v>
      </c>
      <c r="J181" s="36">
        <v>1394.1500000000003</v>
      </c>
      <c r="K181" s="31">
        <v>1314.45</v>
      </c>
      <c r="L181" s="31">
        <v>1240</v>
      </c>
      <c r="M181" s="31">
        <v>0.31784000000000001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2110.6</v>
      </c>
      <c r="D182" s="36">
        <v>2115.1333333333332</v>
      </c>
      <c r="E182" s="36">
        <v>2075.6166666666663</v>
      </c>
      <c r="F182" s="36">
        <v>2040.6333333333332</v>
      </c>
      <c r="G182" s="36">
        <v>2001.1166666666663</v>
      </c>
      <c r="H182" s="36">
        <v>2150.1166666666663</v>
      </c>
      <c r="I182" s="36">
        <v>2189.6333333333328</v>
      </c>
      <c r="J182" s="36">
        <v>2224.6166666666663</v>
      </c>
      <c r="K182" s="31">
        <v>2154.65</v>
      </c>
      <c r="L182" s="31">
        <v>2080.15</v>
      </c>
      <c r="M182" s="31">
        <v>0.51626000000000005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486.1</v>
      </c>
      <c r="D183" s="36">
        <v>491.7</v>
      </c>
      <c r="E183" s="36">
        <v>473.4</v>
      </c>
      <c r="F183" s="36">
        <v>460.7</v>
      </c>
      <c r="G183" s="36">
        <v>442.4</v>
      </c>
      <c r="H183" s="36">
        <v>504.4</v>
      </c>
      <c r="I183" s="36">
        <v>522.70000000000005</v>
      </c>
      <c r="J183" s="36">
        <v>535.4</v>
      </c>
      <c r="K183" s="31">
        <v>510</v>
      </c>
      <c r="L183" s="31">
        <v>479</v>
      </c>
      <c r="M183" s="31">
        <v>6.5090599999999998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966.45</v>
      </c>
      <c r="D184" s="36">
        <v>967.4666666666667</v>
      </c>
      <c r="E184" s="36">
        <v>960.83333333333337</v>
      </c>
      <c r="F184" s="36">
        <v>955.2166666666667</v>
      </c>
      <c r="G184" s="36">
        <v>948.58333333333337</v>
      </c>
      <c r="H184" s="36">
        <v>973.08333333333337</v>
      </c>
      <c r="I184" s="36">
        <v>979.71666666666658</v>
      </c>
      <c r="J184" s="36">
        <v>985.33333333333337</v>
      </c>
      <c r="K184" s="31">
        <v>974.1</v>
      </c>
      <c r="L184" s="31">
        <v>961.85</v>
      </c>
      <c r="M184" s="31">
        <v>5.0083599999999997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678.25</v>
      </c>
      <c r="D185" s="36">
        <v>691.33333333333337</v>
      </c>
      <c r="E185" s="36">
        <v>648.9666666666667</v>
      </c>
      <c r="F185" s="36">
        <v>619.68333333333328</v>
      </c>
      <c r="G185" s="36">
        <v>577.31666666666661</v>
      </c>
      <c r="H185" s="36">
        <v>720.61666666666679</v>
      </c>
      <c r="I185" s="36">
        <v>762.98333333333335</v>
      </c>
      <c r="J185" s="36">
        <v>792.26666666666688</v>
      </c>
      <c r="K185" s="31">
        <v>733.7</v>
      </c>
      <c r="L185" s="31">
        <v>662.05</v>
      </c>
      <c r="M185" s="31">
        <v>64.807959999999994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1630.65</v>
      </c>
      <c r="D186" s="36">
        <v>1641.5166666666667</v>
      </c>
      <c r="E186" s="36">
        <v>1613.0333333333333</v>
      </c>
      <c r="F186" s="36">
        <v>1595.4166666666667</v>
      </c>
      <c r="G186" s="36">
        <v>1566.9333333333334</v>
      </c>
      <c r="H186" s="36">
        <v>1659.1333333333332</v>
      </c>
      <c r="I186" s="36">
        <v>1687.6166666666663</v>
      </c>
      <c r="J186" s="36">
        <v>1705.2333333333331</v>
      </c>
      <c r="K186" s="31">
        <v>1670</v>
      </c>
      <c r="L186" s="31">
        <v>1623.9</v>
      </c>
      <c r="M186" s="31">
        <v>6.1413099999999998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355.8</v>
      </c>
      <c r="D187" s="36">
        <v>357.83333333333331</v>
      </c>
      <c r="E187" s="36">
        <v>350.96666666666664</v>
      </c>
      <c r="F187" s="36">
        <v>346.13333333333333</v>
      </c>
      <c r="G187" s="36">
        <v>339.26666666666665</v>
      </c>
      <c r="H187" s="36">
        <v>362.66666666666663</v>
      </c>
      <c r="I187" s="36">
        <v>369.5333333333333</v>
      </c>
      <c r="J187" s="36">
        <v>374.36666666666662</v>
      </c>
      <c r="K187" s="31">
        <v>364.7</v>
      </c>
      <c r="L187" s="31">
        <v>353</v>
      </c>
      <c r="M187" s="31">
        <v>19.880890000000001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486.35</v>
      </c>
      <c r="D188" s="36">
        <v>488.8</v>
      </c>
      <c r="E188" s="36">
        <v>480.55</v>
      </c>
      <c r="F188" s="36">
        <v>474.75</v>
      </c>
      <c r="G188" s="36">
        <v>466.5</v>
      </c>
      <c r="H188" s="36">
        <v>494.6</v>
      </c>
      <c r="I188" s="36">
        <v>502.85</v>
      </c>
      <c r="J188" s="36">
        <v>508.65000000000003</v>
      </c>
      <c r="K188" s="31">
        <v>497.05</v>
      </c>
      <c r="L188" s="31">
        <v>483</v>
      </c>
      <c r="M188" s="31">
        <v>8.61233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1889</v>
      </c>
      <c r="D189" s="36">
        <v>1887</v>
      </c>
      <c r="E189" s="36">
        <v>1877.1</v>
      </c>
      <c r="F189" s="36">
        <v>1865.1999999999998</v>
      </c>
      <c r="G189" s="36">
        <v>1855.2999999999997</v>
      </c>
      <c r="H189" s="36">
        <v>1898.9</v>
      </c>
      <c r="I189" s="36">
        <v>1908.8000000000002</v>
      </c>
      <c r="J189" s="36">
        <v>1920.7000000000003</v>
      </c>
      <c r="K189" s="31">
        <v>1896.9</v>
      </c>
      <c r="L189" s="31">
        <v>1875.1</v>
      </c>
      <c r="M189" s="31">
        <v>3.4592399999999999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847.85</v>
      </c>
      <c r="D190" s="36">
        <v>840.06666666666661</v>
      </c>
      <c r="E190" s="36">
        <v>823.88333333333321</v>
      </c>
      <c r="F190" s="36">
        <v>799.91666666666663</v>
      </c>
      <c r="G190" s="36">
        <v>783.73333333333323</v>
      </c>
      <c r="H190" s="36">
        <v>864.03333333333319</v>
      </c>
      <c r="I190" s="36">
        <v>880.21666666666658</v>
      </c>
      <c r="J190" s="36">
        <v>904.18333333333317</v>
      </c>
      <c r="K190" s="31">
        <v>856.25</v>
      </c>
      <c r="L190" s="31">
        <v>816.1</v>
      </c>
      <c r="M190" s="31">
        <v>3.6552799999999999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366.85</v>
      </c>
      <c r="D191" s="36">
        <v>367.68333333333334</v>
      </c>
      <c r="E191" s="36">
        <v>361.86666666666667</v>
      </c>
      <c r="F191" s="36">
        <v>356.88333333333333</v>
      </c>
      <c r="G191" s="36">
        <v>351.06666666666666</v>
      </c>
      <c r="H191" s="36">
        <v>372.66666666666669</v>
      </c>
      <c r="I191" s="36">
        <v>378.48333333333341</v>
      </c>
      <c r="J191" s="36">
        <v>383.4666666666667</v>
      </c>
      <c r="K191" s="31">
        <v>373.5</v>
      </c>
      <c r="L191" s="31">
        <v>362.7</v>
      </c>
      <c r="M191" s="31">
        <v>1.7047000000000001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2107.5500000000002</v>
      </c>
      <c r="D192" s="36">
        <v>2105.8666666666668</v>
      </c>
      <c r="E192" s="36">
        <v>2074.7333333333336</v>
      </c>
      <c r="F192" s="36">
        <v>2041.916666666667</v>
      </c>
      <c r="G192" s="36">
        <v>2010.7833333333338</v>
      </c>
      <c r="H192" s="36">
        <v>2138.6833333333334</v>
      </c>
      <c r="I192" s="36">
        <v>2169.8166666666666</v>
      </c>
      <c r="J192" s="36">
        <v>2202.6333333333332</v>
      </c>
      <c r="K192" s="31">
        <v>2137</v>
      </c>
      <c r="L192" s="31">
        <v>2073.0500000000002</v>
      </c>
      <c r="M192" s="31">
        <v>0.39612000000000003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707.2</v>
      </c>
      <c r="D193" s="36">
        <v>710.68333333333339</v>
      </c>
      <c r="E193" s="36">
        <v>698.81666666666683</v>
      </c>
      <c r="F193" s="36">
        <v>690.43333333333339</v>
      </c>
      <c r="G193" s="36">
        <v>678.56666666666683</v>
      </c>
      <c r="H193" s="36">
        <v>719.06666666666683</v>
      </c>
      <c r="I193" s="36">
        <v>730.93333333333339</v>
      </c>
      <c r="J193" s="36">
        <v>739.31666666666683</v>
      </c>
      <c r="K193" s="31">
        <v>722.55</v>
      </c>
      <c r="L193" s="31">
        <v>702.3</v>
      </c>
      <c r="M193" s="31">
        <v>0.70287999999999995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345.4</v>
      </c>
      <c r="D194" s="36">
        <v>339.68333333333334</v>
      </c>
      <c r="E194" s="36">
        <v>331.66666666666669</v>
      </c>
      <c r="F194" s="36">
        <v>317.93333333333334</v>
      </c>
      <c r="G194" s="36">
        <v>309.91666666666669</v>
      </c>
      <c r="H194" s="36">
        <v>353.41666666666669</v>
      </c>
      <c r="I194" s="36">
        <v>361.43333333333334</v>
      </c>
      <c r="J194" s="36">
        <v>375.16666666666669</v>
      </c>
      <c r="K194" s="31">
        <v>347.7</v>
      </c>
      <c r="L194" s="31">
        <v>325.95</v>
      </c>
      <c r="M194" s="31">
        <v>4.3097799999999999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2828.9</v>
      </c>
      <c r="D195" s="36">
        <v>2815.2333333333336</v>
      </c>
      <c r="E195" s="36">
        <v>2795.4666666666672</v>
      </c>
      <c r="F195" s="36">
        <v>2762.0333333333338</v>
      </c>
      <c r="G195" s="36">
        <v>2742.2666666666673</v>
      </c>
      <c r="H195" s="36">
        <v>2848.666666666667</v>
      </c>
      <c r="I195" s="36">
        <v>2868.4333333333334</v>
      </c>
      <c r="J195" s="36">
        <v>2901.8666666666668</v>
      </c>
      <c r="K195" s="31">
        <v>2835</v>
      </c>
      <c r="L195" s="31">
        <v>2781.8</v>
      </c>
      <c r="M195" s="31">
        <v>1.06555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422.85</v>
      </c>
      <c r="D196" s="36">
        <v>421.58333333333331</v>
      </c>
      <c r="E196" s="36">
        <v>418.01666666666665</v>
      </c>
      <c r="F196" s="36">
        <v>413.18333333333334</v>
      </c>
      <c r="G196" s="36">
        <v>409.61666666666667</v>
      </c>
      <c r="H196" s="36">
        <v>426.41666666666663</v>
      </c>
      <c r="I196" s="36">
        <v>429.98333333333335</v>
      </c>
      <c r="J196" s="36">
        <v>434.81666666666661</v>
      </c>
      <c r="K196" s="31">
        <v>425.15</v>
      </c>
      <c r="L196" s="31">
        <v>416.75</v>
      </c>
      <c r="M196" s="31">
        <v>7.6714000000000002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611.15</v>
      </c>
      <c r="D197" s="36">
        <v>609.0333333333333</v>
      </c>
      <c r="E197" s="36">
        <v>603.11666666666656</v>
      </c>
      <c r="F197" s="36">
        <v>595.08333333333326</v>
      </c>
      <c r="G197" s="36">
        <v>589.16666666666652</v>
      </c>
      <c r="H197" s="36">
        <v>617.06666666666661</v>
      </c>
      <c r="I197" s="36">
        <v>622.98333333333335</v>
      </c>
      <c r="J197" s="36">
        <v>631.01666666666665</v>
      </c>
      <c r="K197" s="31">
        <v>614.95000000000005</v>
      </c>
      <c r="L197" s="31">
        <v>601</v>
      </c>
      <c r="M197" s="31">
        <v>7.2085900000000001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129</v>
      </c>
      <c r="D198" s="36">
        <v>128.51666666666668</v>
      </c>
      <c r="E198" s="36">
        <v>125.53333333333336</v>
      </c>
      <c r="F198" s="36">
        <v>122.06666666666668</v>
      </c>
      <c r="G198" s="36">
        <v>119.08333333333336</v>
      </c>
      <c r="H198" s="36">
        <v>131.98333333333335</v>
      </c>
      <c r="I198" s="36">
        <v>134.96666666666664</v>
      </c>
      <c r="J198" s="36">
        <v>138.43333333333337</v>
      </c>
      <c r="K198" s="31">
        <v>131.5</v>
      </c>
      <c r="L198" s="31">
        <v>125.05</v>
      </c>
      <c r="M198" s="31">
        <v>44.686309999999999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167.55</v>
      </c>
      <c r="D199" s="36">
        <v>167.91666666666666</v>
      </c>
      <c r="E199" s="36">
        <v>165.83333333333331</v>
      </c>
      <c r="F199" s="36">
        <v>164.11666666666665</v>
      </c>
      <c r="G199" s="36">
        <v>162.0333333333333</v>
      </c>
      <c r="H199" s="36">
        <v>169.63333333333333</v>
      </c>
      <c r="I199" s="36">
        <v>171.71666666666664</v>
      </c>
      <c r="J199" s="36">
        <v>173.43333333333334</v>
      </c>
      <c r="K199" s="31">
        <v>170</v>
      </c>
      <c r="L199" s="31">
        <v>166.2</v>
      </c>
      <c r="M199" s="31">
        <v>9.67408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288.10000000000002</v>
      </c>
      <c r="D200" s="36">
        <v>288.56666666666666</v>
      </c>
      <c r="E200" s="36">
        <v>285.18333333333334</v>
      </c>
      <c r="F200" s="36">
        <v>282.26666666666665</v>
      </c>
      <c r="G200" s="36">
        <v>278.88333333333333</v>
      </c>
      <c r="H200" s="36">
        <v>291.48333333333335</v>
      </c>
      <c r="I200" s="36">
        <v>294.86666666666667</v>
      </c>
      <c r="J200" s="36">
        <v>297.78333333333336</v>
      </c>
      <c r="K200" s="31">
        <v>291.95</v>
      </c>
      <c r="L200" s="31">
        <v>285.64999999999998</v>
      </c>
      <c r="M200" s="31">
        <v>3.8970600000000002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1766.8</v>
      </c>
      <c r="D201" s="36">
        <v>1758.3</v>
      </c>
      <c r="E201" s="36">
        <v>1738.8999999999999</v>
      </c>
      <c r="F201" s="36">
        <v>1711</v>
      </c>
      <c r="G201" s="36">
        <v>1691.6</v>
      </c>
      <c r="H201" s="36">
        <v>1786.1999999999998</v>
      </c>
      <c r="I201" s="36">
        <v>1805.6</v>
      </c>
      <c r="J201" s="36">
        <v>1833.4999999999998</v>
      </c>
      <c r="K201" s="31">
        <v>1777.7</v>
      </c>
      <c r="L201" s="31">
        <v>1730.4</v>
      </c>
      <c r="M201" s="31">
        <v>2.45248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839.5</v>
      </c>
      <c r="D202" s="36">
        <v>840.5333333333333</v>
      </c>
      <c r="E202" s="36">
        <v>834.01666666666665</v>
      </c>
      <c r="F202" s="36">
        <v>828.5333333333333</v>
      </c>
      <c r="G202" s="36">
        <v>822.01666666666665</v>
      </c>
      <c r="H202" s="36">
        <v>846.01666666666665</v>
      </c>
      <c r="I202" s="36">
        <v>852.5333333333333</v>
      </c>
      <c r="J202" s="36">
        <v>858.01666666666665</v>
      </c>
      <c r="K202" s="31">
        <v>847.05</v>
      </c>
      <c r="L202" s="31">
        <v>835.05</v>
      </c>
      <c r="M202" s="31">
        <v>3.3104100000000001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1384.55</v>
      </c>
      <c r="D203" s="36">
        <v>1387.4833333333333</v>
      </c>
      <c r="E203" s="36">
        <v>1377.0666666666666</v>
      </c>
      <c r="F203" s="36">
        <v>1369.5833333333333</v>
      </c>
      <c r="G203" s="36">
        <v>1359.1666666666665</v>
      </c>
      <c r="H203" s="36">
        <v>1394.9666666666667</v>
      </c>
      <c r="I203" s="36">
        <v>1405.3833333333332</v>
      </c>
      <c r="J203" s="36">
        <v>1412.8666666666668</v>
      </c>
      <c r="K203" s="31">
        <v>1397.9</v>
      </c>
      <c r="L203" s="31">
        <v>1380</v>
      </c>
      <c r="M203" s="31">
        <v>3.7004800000000002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1249.5999999999999</v>
      </c>
      <c r="D204" s="36">
        <v>1249.1333333333334</v>
      </c>
      <c r="E204" s="36">
        <v>1231.6166666666668</v>
      </c>
      <c r="F204" s="36">
        <v>1213.6333333333334</v>
      </c>
      <c r="G204" s="36">
        <v>1196.1166666666668</v>
      </c>
      <c r="H204" s="36">
        <v>1267.1166666666668</v>
      </c>
      <c r="I204" s="36">
        <v>1284.6333333333337</v>
      </c>
      <c r="J204" s="36">
        <v>1302.6166666666668</v>
      </c>
      <c r="K204" s="31">
        <v>1266.6500000000001</v>
      </c>
      <c r="L204" s="31">
        <v>1231.1500000000001</v>
      </c>
      <c r="M204" s="31">
        <v>34.302109999999999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2689.8</v>
      </c>
      <c r="D205" s="36">
        <v>2694.6666666666665</v>
      </c>
      <c r="E205" s="36">
        <v>2668.5333333333328</v>
      </c>
      <c r="F205" s="36">
        <v>2647.2666666666664</v>
      </c>
      <c r="G205" s="36">
        <v>2621.1333333333328</v>
      </c>
      <c r="H205" s="36">
        <v>2715.9333333333329</v>
      </c>
      <c r="I205" s="36">
        <v>2742.0666666666671</v>
      </c>
      <c r="J205" s="36">
        <v>2763.333333333333</v>
      </c>
      <c r="K205" s="31">
        <v>2720.8</v>
      </c>
      <c r="L205" s="31">
        <v>2673.4</v>
      </c>
      <c r="M205" s="31">
        <v>4.1227799999999997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1516.25</v>
      </c>
      <c r="D206" s="36">
        <v>1519.4166666666667</v>
      </c>
      <c r="E206" s="36">
        <v>1508.8333333333335</v>
      </c>
      <c r="F206" s="36">
        <v>1501.4166666666667</v>
      </c>
      <c r="G206" s="36">
        <v>1490.8333333333335</v>
      </c>
      <c r="H206" s="36">
        <v>1526.8333333333335</v>
      </c>
      <c r="I206" s="36">
        <v>1537.416666666667</v>
      </c>
      <c r="J206" s="36">
        <v>1544.8333333333335</v>
      </c>
      <c r="K206" s="31">
        <v>1530</v>
      </c>
      <c r="L206" s="31">
        <v>1512</v>
      </c>
      <c r="M206" s="31">
        <v>82.274860000000004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615.15</v>
      </c>
      <c r="D207" s="36">
        <v>619.34999999999991</v>
      </c>
      <c r="E207" s="36">
        <v>609.14999999999986</v>
      </c>
      <c r="F207" s="36">
        <v>603.15</v>
      </c>
      <c r="G207" s="36">
        <v>592.94999999999993</v>
      </c>
      <c r="H207" s="36">
        <v>625.3499999999998</v>
      </c>
      <c r="I207" s="36">
        <v>635.54999999999984</v>
      </c>
      <c r="J207" s="36">
        <v>641.54999999999973</v>
      </c>
      <c r="K207" s="31">
        <v>629.54999999999995</v>
      </c>
      <c r="L207" s="31">
        <v>613.35</v>
      </c>
      <c r="M207" s="31">
        <v>33.085569999999997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2955.1</v>
      </c>
      <c r="D208" s="36">
        <v>2976.3333333333335</v>
      </c>
      <c r="E208" s="36">
        <v>2902.7166666666672</v>
      </c>
      <c r="F208" s="36">
        <v>2850.3333333333335</v>
      </c>
      <c r="G208" s="36">
        <v>2776.7166666666672</v>
      </c>
      <c r="H208" s="36">
        <v>3028.7166666666672</v>
      </c>
      <c r="I208" s="36">
        <v>3102.333333333333</v>
      </c>
      <c r="J208" s="36">
        <v>3154.7166666666672</v>
      </c>
      <c r="K208" s="31">
        <v>3049.95</v>
      </c>
      <c r="L208" s="31">
        <v>2923.95</v>
      </c>
      <c r="M208" s="31">
        <v>9.7630599999999994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72.150000000000006</v>
      </c>
      <c r="D209" s="36">
        <v>72.533333333333346</v>
      </c>
      <c r="E209" s="36">
        <v>71.366666666666688</v>
      </c>
      <c r="F209" s="36">
        <v>70.583333333333343</v>
      </c>
      <c r="G209" s="36">
        <v>69.416666666666686</v>
      </c>
      <c r="H209" s="36">
        <v>73.316666666666691</v>
      </c>
      <c r="I209" s="36">
        <v>74.483333333333348</v>
      </c>
      <c r="J209" s="36">
        <v>75.266666666666694</v>
      </c>
      <c r="K209" s="31">
        <v>73.7</v>
      </c>
      <c r="L209" s="31">
        <v>71.75</v>
      </c>
      <c r="M209" s="31">
        <v>66.242919999999998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279.35000000000002</v>
      </c>
      <c r="D210" s="36">
        <v>281.03333333333336</v>
      </c>
      <c r="E210" s="36">
        <v>277.06666666666672</v>
      </c>
      <c r="F210" s="36">
        <v>274.78333333333336</v>
      </c>
      <c r="G210" s="36">
        <v>270.81666666666672</v>
      </c>
      <c r="H210" s="36">
        <v>283.31666666666672</v>
      </c>
      <c r="I210" s="36">
        <v>287.2833333333333</v>
      </c>
      <c r="J210" s="36">
        <v>289.56666666666672</v>
      </c>
      <c r="K210" s="31">
        <v>285</v>
      </c>
      <c r="L210" s="31">
        <v>278.75</v>
      </c>
      <c r="M210" s="31">
        <v>1.92824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469.8</v>
      </c>
      <c r="D211" s="36">
        <v>469.3</v>
      </c>
      <c r="E211" s="36">
        <v>465.1</v>
      </c>
      <c r="F211" s="36">
        <v>460.40000000000003</v>
      </c>
      <c r="G211" s="36">
        <v>456.20000000000005</v>
      </c>
      <c r="H211" s="36">
        <v>474</v>
      </c>
      <c r="I211" s="36">
        <v>478.19999999999993</v>
      </c>
      <c r="J211" s="36">
        <v>482.9</v>
      </c>
      <c r="K211" s="31">
        <v>473.5</v>
      </c>
      <c r="L211" s="31">
        <v>464.6</v>
      </c>
      <c r="M211" s="31">
        <v>26.81298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985.5</v>
      </c>
      <c r="D212" s="36">
        <v>989.26666666666677</v>
      </c>
      <c r="E212" s="36">
        <v>978.83333333333348</v>
      </c>
      <c r="F212" s="36">
        <v>972.16666666666674</v>
      </c>
      <c r="G212" s="36">
        <v>961.73333333333346</v>
      </c>
      <c r="H212" s="36">
        <v>995.93333333333351</v>
      </c>
      <c r="I212" s="36">
        <v>1006.3666666666667</v>
      </c>
      <c r="J212" s="36">
        <v>1013.0333333333335</v>
      </c>
      <c r="K212" s="31">
        <v>999.7</v>
      </c>
      <c r="L212" s="31">
        <v>982.6</v>
      </c>
      <c r="M212" s="31">
        <v>0.24590000000000001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1920.85</v>
      </c>
      <c r="D213" s="36">
        <v>1927.8333333333333</v>
      </c>
      <c r="E213" s="36">
        <v>1908.6666666666665</v>
      </c>
      <c r="F213" s="36">
        <v>1896.4833333333333</v>
      </c>
      <c r="G213" s="36">
        <v>1877.3166666666666</v>
      </c>
      <c r="H213" s="36">
        <v>1940.0166666666664</v>
      </c>
      <c r="I213" s="36">
        <v>1959.1833333333329</v>
      </c>
      <c r="J213" s="36">
        <v>1971.3666666666663</v>
      </c>
      <c r="K213" s="31">
        <v>1947</v>
      </c>
      <c r="L213" s="31">
        <v>1915.65</v>
      </c>
      <c r="M213" s="31">
        <v>8.2423199999999994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148.85</v>
      </c>
      <c r="D214" s="36">
        <v>149.76666666666665</v>
      </c>
      <c r="E214" s="36">
        <v>146.83333333333331</v>
      </c>
      <c r="F214" s="36">
        <v>144.81666666666666</v>
      </c>
      <c r="G214" s="36">
        <v>141.88333333333333</v>
      </c>
      <c r="H214" s="36">
        <v>151.7833333333333</v>
      </c>
      <c r="I214" s="36">
        <v>154.71666666666664</v>
      </c>
      <c r="J214" s="36">
        <v>156.73333333333329</v>
      </c>
      <c r="K214" s="31">
        <v>152.69999999999999</v>
      </c>
      <c r="L214" s="31">
        <v>147.75</v>
      </c>
      <c r="M214" s="31">
        <v>56.32085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251.7</v>
      </c>
      <c r="D215" s="36">
        <v>251.23333333333335</v>
      </c>
      <c r="E215" s="36">
        <v>249.4666666666667</v>
      </c>
      <c r="F215" s="36">
        <v>247.23333333333335</v>
      </c>
      <c r="G215" s="36">
        <v>245.4666666666667</v>
      </c>
      <c r="H215" s="36">
        <v>253.4666666666667</v>
      </c>
      <c r="I215" s="36">
        <v>255.23333333333335</v>
      </c>
      <c r="J215" s="36">
        <v>257.4666666666667</v>
      </c>
      <c r="K215" s="31">
        <v>253</v>
      </c>
      <c r="L215" s="31">
        <v>249</v>
      </c>
      <c r="M215" s="31">
        <v>53.234220000000001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2511.3000000000002</v>
      </c>
      <c r="D216" s="36">
        <v>2502.9333333333334</v>
      </c>
      <c r="E216" s="36">
        <v>2489.3666666666668</v>
      </c>
      <c r="F216" s="36">
        <v>2467.4333333333334</v>
      </c>
      <c r="G216" s="36">
        <v>2453.8666666666668</v>
      </c>
      <c r="H216" s="36">
        <v>2524.8666666666668</v>
      </c>
      <c r="I216" s="36">
        <v>2538.4333333333334</v>
      </c>
      <c r="J216" s="36">
        <v>2560.3666666666668</v>
      </c>
      <c r="K216" s="31">
        <v>2516.5</v>
      </c>
      <c r="L216" s="31">
        <v>2481</v>
      </c>
      <c r="M216" s="31">
        <v>14.687709999999999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311.8</v>
      </c>
      <c r="D217" s="36">
        <v>309.7</v>
      </c>
      <c r="E217" s="36">
        <v>304.89999999999998</v>
      </c>
      <c r="F217" s="36">
        <v>298</v>
      </c>
      <c r="G217" s="36">
        <v>293.2</v>
      </c>
      <c r="H217" s="36">
        <v>316.59999999999997</v>
      </c>
      <c r="I217" s="36">
        <v>321.40000000000003</v>
      </c>
      <c r="J217" s="36">
        <v>328.29999999999995</v>
      </c>
      <c r="K217" s="31">
        <v>314.5</v>
      </c>
      <c r="L217" s="31">
        <v>302.8</v>
      </c>
      <c r="M217" s="31">
        <v>11.038679999999999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3938.2</v>
      </c>
      <c r="D218" s="36">
        <v>3939.5666666666662</v>
      </c>
      <c r="E218" s="36">
        <v>3894.5333333333324</v>
      </c>
      <c r="F218" s="36">
        <v>3850.8666666666663</v>
      </c>
      <c r="G218" s="36">
        <v>3805.8333333333326</v>
      </c>
      <c r="H218" s="36">
        <v>3983.2333333333322</v>
      </c>
      <c r="I218" s="36">
        <v>4028.266666666666</v>
      </c>
      <c r="J218" s="36">
        <v>4071.933333333332</v>
      </c>
      <c r="K218" s="31">
        <v>3984.6</v>
      </c>
      <c r="L218" s="31">
        <v>3895.9</v>
      </c>
      <c r="M218" s="31">
        <v>0.32594000000000001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529.1</v>
      </c>
      <c r="D219" s="36">
        <v>531.4666666666667</v>
      </c>
      <c r="E219" s="36">
        <v>524.63333333333344</v>
      </c>
      <c r="F219" s="36">
        <v>520.16666666666674</v>
      </c>
      <c r="G219" s="36">
        <v>513.33333333333348</v>
      </c>
      <c r="H219" s="36">
        <v>535.93333333333339</v>
      </c>
      <c r="I219" s="36">
        <v>542.76666666666665</v>
      </c>
      <c r="J219" s="36">
        <v>547.23333333333335</v>
      </c>
      <c r="K219" s="31">
        <v>538.29999999999995</v>
      </c>
      <c r="L219" s="31">
        <v>527</v>
      </c>
      <c r="M219" s="31">
        <v>0.50490000000000002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843.15</v>
      </c>
      <c r="D220" s="36">
        <v>838.55000000000007</v>
      </c>
      <c r="E220" s="36">
        <v>827.60000000000014</v>
      </c>
      <c r="F220" s="36">
        <v>812.05000000000007</v>
      </c>
      <c r="G220" s="36">
        <v>801.10000000000014</v>
      </c>
      <c r="H220" s="36">
        <v>854.10000000000014</v>
      </c>
      <c r="I220" s="36">
        <v>865.05000000000018</v>
      </c>
      <c r="J220" s="36">
        <v>880.60000000000014</v>
      </c>
      <c r="K220" s="31">
        <v>849.5</v>
      </c>
      <c r="L220" s="31">
        <v>823</v>
      </c>
      <c r="M220" s="31">
        <v>0.89080000000000004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38454.1</v>
      </c>
      <c r="D221" s="36">
        <v>38688.23333333333</v>
      </c>
      <c r="E221" s="36">
        <v>38186.866666666661</v>
      </c>
      <c r="F221" s="36">
        <v>37919.633333333331</v>
      </c>
      <c r="G221" s="36">
        <v>37418.266666666663</v>
      </c>
      <c r="H221" s="36">
        <v>38955.46666666666</v>
      </c>
      <c r="I221" s="36">
        <v>39456.833333333328</v>
      </c>
      <c r="J221" s="36">
        <v>39724.066666666658</v>
      </c>
      <c r="K221" s="31">
        <v>39189.599999999999</v>
      </c>
      <c r="L221" s="31">
        <v>38421</v>
      </c>
      <c r="M221" s="31">
        <v>2.181E-2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87.35</v>
      </c>
      <c r="D222" s="36">
        <v>88.266666666666652</v>
      </c>
      <c r="E222" s="36">
        <v>85.733333333333306</v>
      </c>
      <c r="F222" s="36">
        <v>84.11666666666666</v>
      </c>
      <c r="G222" s="36">
        <v>81.583333333333314</v>
      </c>
      <c r="H222" s="36">
        <v>89.883333333333297</v>
      </c>
      <c r="I222" s="36">
        <v>92.416666666666657</v>
      </c>
      <c r="J222" s="36">
        <v>94.033333333333289</v>
      </c>
      <c r="K222" s="31">
        <v>90.8</v>
      </c>
      <c r="L222" s="31">
        <v>86.65</v>
      </c>
      <c r="M222" s="31">
        <v>131.6353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938.6</v>
      </c>
      <c r="D223" s="36">
        <v>938.98333333333323</v>
      </c>
      <c r="E223" s="36">
        <v>935.91666666666652</v>
      </c>
      <c r="F223" s="36">
        <v>933.23333333333323</v>
      </c>
      <c r="G223" s="36">
        <v>930.16666666666652</v>
      </c>
      <c r="H223" s="36">
        <v>941.66666666666652</v>
      </c>
      <c r="I223" s="36">
        <v>944.73333333333335</v>
      </c>
      <c r="J223" s="36">
        <v>947.41666666666652</v>
      </c>
      <c r="K223" s="31">
        <v>942.05</v>
      </c>
      <c r="L223" s="31">
        <v>936.3</v>
      </c>
      <c r="M223" s="31">
        <v>67.253060000000005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1298.55</v>
      </c>
      <c r="D224" s="36">
        <v>1304.75</v>
      </c>
      <c r="E224" s="36">
        <v>1288.8499999999999</v>
      </c>
      <c r="F224" s="36">
        <v>1279.1499999999999</v>
      </c>
      <c r="G224" s="36">
        <v>1263.2499999999998</v>
      </c>
      <c r="H224" s="36">
        <v>1314.45</v>
      </c>
      <c r="I224" s="36">
        <v>1330.3500000000001</v>
      </c>
      <c r="J224" s="36">
        <v>1340.0500000000002</v>
      </c>
      <c r="K224" s="31">
        <v>1320.65</v>
      </c>
      <c r="L224" s="31">
        <v>1295.05</v>
      </c>
      <c r="M224" s="31">
        <v>1.2003299999999999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543.79999999999995</v>
      </c>
      <c r="D225" s="36">
        <v>548.5</v>
      </c>
      <c r="E225" s="36">
        <v>536.29999999999995</v>
      </c>
      <c r="F225" s="36">
        <v>528.79999999999995</v>
      </c>
      <c r="G225" s="36">
        <v>516.59999999999991</v>
      </c>
      <c r="H225" s="36">
        <v>556</v>
      </c>
      <c r="I225" s="36">
        <v>568.20000000000005</v>
      </c>
      <c r="J225" s="36">
        <v>575.70000000000005</v>
      </c>
      <c r="K225" s="31">
        <v>560.70000000000005</v>
      </c>
      <c r="L225" s="31">
        <v>541</v>
      </c>
      <c r="M225" s="31">
        <v>11.8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619.04999999999995</v>
      </c>
      <c r="D226" s="36">
        <v>620.16666666666663</v>
      </c>
      <c r="E226" s="36">
        <v>615.88333333333321</v>
      </c>
      <c r="F226" s="36">
        <v>612.71666666666658</v>
      </c>
      <c r="G226" s="36">
        <v>608.43333333333317</v>
      </c>
      <c r="H226" s="36">
        <v>623.33333333333326</v>
      </c>
      <c r="I226" s="36">
        <v>627.61666666666679</v>
      </c>
      <c r="J226" s="36">
        <v>630.7833333333333</v>
      </c>
      <c r="K226" s="31">
        <v>624.45000000000005</v>
      </c>
      <c r="L226" s="31">
        <v>617</v>
      </c>
      <c r="M226" s="31">
        <v>1.1277699999999999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66.75</v>
      </c>
      <c r="D227" s="36">
        <v>67.083333333333329</v>
      </c>
      <c r="E227" s="36">
        <v>65.566666666666663</v>
      </c>
      <c r="F227" s="36">
        <v>64.38333333333334</v>
      </c>
      <c r="G227" s="36">
        <v>62.866666666666674</v>
      </c>
      <c r="H227" s="36">
        <v>68.266666666666652</v>
      </c>
      <c r="I227" s="36">
        <v>69.783333333333331</v>
      </c>
      <c r="J227" s="36">
        <v>70.96666666666664</v>
      </c>
      <c r="K227" s="31">
        <v>68.599999999999994</v>
      </c>
      <c r="L227" s="31">
        <v>65.900000000000006</v>
      </c>
      <c r="M227" s="31">
        <v>152.82624000000001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90.05</v>
      </c>
      <c r="D228" s="36">
        <v>89.783333333333346</v>
      </c>
      <c r="E228" s="36">
        <v>89.166666666666686</v>
      </c>
      <c r="F228" s="36">
        <v>88.283333333333346</v>
      </c>
      <c r="G228" s="36">
        <v>87.666666666666686</v>
      </c>
      <c r="H228" s="36">
        <v>90.666666666666686</v>
      </c>
      <c r="I228" s="36">
        <v>91.283333333333331</v>
      </c>
      <c r="J228" s="36">
        <v>92.166666666666686</v>
      </c>
      <c r="K228" s="31">
        <v>90.4</v>
      </c>
      <c r="L228" s="31">
        <v>88.9</v>
      </c>
      <c r="M228" s="31">
        <v>230.75073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122.75</v>
      </c>
      <c r="D229" s="36">
        <v>122.43333333333332</v>
      </c>
      <c r="E229" s="36">
        <v>121.41666666666664</v>
      </c>
      <c r="F229" s="36">
        <v>120.08333333333331</v>
      </c>
      <c r="G229" s="36">
        <v>119.06666666666663</v>
      </c>
      <c r="H229" s="36">
        <v>123.76666666666665</v>
      </c>
      <c r="I229" s="36">
        <v>124.78333333333333</v>
      </c>
      <c r="J229" s="36">
        <v>126.11666666666666</v>
      </c>
      <c r="K229" s="31">
        <v>123.45</v>
      </c>
      <c r="L229" s="31">
        <v>121.1</v>
      </c>
      <c r="M229" s="31">
        <v>102.76242000000001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890.2</v>
      </c>
      <c r="D230" s="36">
        <v>891.33333333333337</v>
      </c>
      <c r="E230" s="36">
        <v>881.11666666666679</v>
      </c>
      <c r="F230" s="36">
        <v>872.03333333333342</v>
      </c>
      <c r="G230" s="36">
        <v>861.81666666666683</v>
      </c>
      <c r="H230" s="36">
        <v>900.41666666666674</v>
      </c>
      <c r="I230" s="36">
        <v>910.63333333333321</v>
      </c>
      <c r="J230" s="36">
        <v>919.7166666666667</v>
      </c>
      <c r="K230" s="31">
        <v>901.55</v>
      </c>
      <c r="L230" s="31">
        <v>882.25</v>
      </c>
      <c r="M230" s="31">
        <v>9.8849999999999993E-2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627.4</v>
      </c>
      <c r="D231" s="36">
        <v>628.81666666666672</v>
      </c>
      <c r="E231" s="36">
        <v>618.63333333333344</v>
      </c>
      <c r="F231" s="36">
        <v>609.86666666666667</v>
      </c>
      <c r="G231" s="36">
        <v>599.68333333333339</v>
      </c>
      <c r="H231" s="36">
        <v>637.58333333333348</v>
      </c>
      <c r="I231" s="36">
        <v>647.76666666666665</v>
      </c>
      <c r="J231" s="36">
        <v>656.53333333333353</v>
      </c>
      <c r="K231" s="31">
        <v>639</v>
      </c>
      <c r="L231" s="31">
        <v>620.04999999999995</v>
      </c>
      <c r="M231" s="31">
        <v>2.72919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225</v>
      </c>
      <c r="D232" s="36">
        <v>226.06666666666669</v>
      </c>
      <c r="E232" s="36">
        <v>222.58333333333337</v>
      </c>
      <c r="F232" s="36">
        <v>220.16666666666669</v>
      </c>
      <c r="G232" s="36">
        <v>216.68333333333337</v>
      </c>
      <c r="H232" s="36">
        <v>228.48333333333338</v>
      </c>
      <c r="I232" s="36">
        <v>231.96666666666667</v>
      </c>
      <c r="J232" s="36">
        <v>234.38333333333338</v>
      </c>
      <c r="K232" s="31">
        <v>229.55</v>
      </c>
      <c r="L232" s="31">
        <v>223.65</v>
      </c>
      <c r="M232" s="31">
        <v>24.61506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173</v>
      </c>
      <c r="D233" s="36">
        <v>173.11666666666667</v>
      </c>
      <c r="E233" s="36">
        <v>168.28333333333336</v>
      </c>
      <c r="F233" s="36">
        <v>163.56666666666669</v>
      </c>
      <c r="G233" s="36">
        <v>158.73333333333338</v>
      </c>
      <c r="H233" s="36">
        <v>177.83333333333334</v>
      </c>
      <c r="I233" s="36">
        <v>182.66666666666666</v>
      </c>
      <c r="J233" s="36">
        <v>187.38333333333333</v>
      </c>
      <c r="K233" s="31">
        <v>177.95</v>
      </c>
      <c r="L233" s="31">
        <v>168.4</v>
      </c>
      <c r="M233" s="31">
        <v>181.15226999999999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77.95</v>
      </c>
      <c r="D234" s="36">
        <v>78.816666666666663</v>
      </c>
      <c r="E234" s="36">
        <v>76.633333333333326</v>
      </c>
      <c r="F234" s="36">
        <v>75.316666666666663</v>
      </c>
      <c r="G234" s="36">
        <v>73.133333333333326</v>
      </c>
      <c r="H234" s="36">
        <v>80.133333333333326</v>
      </c>
      <c r="I234" s="36">
        <v>82.316666666666663</v>
      </c>
      <c r="J234" s="36">
        <v>83.633333333333326</v>
      </c>
      <c r="K234" s="31">
        <v>81</v>
      </c>
      <c r="L234" s="31">
        <v>77.5</v>
      </c>
      <c r="M234" s="31">
        <v>104.11046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2804.6</v>
      </c>
      <c r="D235" s="36">
        <v>2820.8333333333335</v>
      </c>
      <c r="E235" s="36">
        <v>2773.7666666666669</v>
      </c>
      <c r="F235" s="36">
        <v>2742.9333333333334</v>
      </c>
      <c r="G235" s="36">
        <v>2695.8666666666668</v>
      </c>
      <c r="H235" s="36">
        <v>2851.666666666667</v>
      </c>
      <c r="I235" s="36">
        <v>2898.7333333333336</v>
      </c>
      <c r="J235" s="36">
        <v>2929.5666666666671</v>
      </c>
      <c r="K235" s="31">
        <v>2867.9</v>
      </c>
      <c r="L235" s="31">
        <v>2790</v>
      </c>
      <c r="M235" s="31">
        <v>1.3242499999999999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403.25</v>
      </c>
      <c r="D236" s="36">
        <v>409.75</v>
      </c>
      <c r="E236" s="36">
        <v>395.5</v>
      </c>
      <c r="F236" s="36">
        <v>387.75</v>
      </c>
      <c r="G236" s="36">
        <v>373.5</v>
      </c>
      <c r="H236" s="36">
        <v>417.5</v>
      </c>
      <c r="I236" s="36">
        <v>431.75</v>
      </c>
      <c r="J236" s="36">
        <v>439.5</v>
      </c>
      <c r="K236" s="31">
        <v>424</v>
      </c>
      <c r="L236" s="31">
        <v>402</v>
      </c>
      <c r="M236" s="31">
        <v>18.177910000000001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131.5</v>
      </c>
      <c r="D237" s="36">
        <v>131.31666666666666</v>
      </c>
      <c r="E237" s="36">
        <v>129.73333333333332</v>
      </c>
      <c r="F237" s="36">
        <v>127.96666666666667</v>
      </c>
      <c r="G237" s="36">
        <v>126.38333333333333</v>
      </c>
      <c r="H237" s="36">
        <v>133.08333333333331</v>
      </c>
      <c r="I237" s="36">
        <v>134.66666666666669</v>
      </c>
      <c r="J237" s="36">
        <v>136.43333333333331</v>
      </c>
      <c r="K237" s="31">
        <v>132.9</v>
      </c>
      <c r="L237" s="31">
        <v>129.55000000000001</v>
      </c>
      <c r="M237" s="31">
        <v>68.822289999999995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415.5</v>
      </c>
      <c r="D238" s="36">
        <v>416.5</v>
      </c>
      <c r="E238" s="36">
        <v>412.3</v>
      </c>
      <c r="F238" s="36">
        <v>409.1</v>
      </c>
      <c r="G238" s="36">
        <v>404.90000000000003</v>
      </c>
      <c r="H238" s="36">
        <v>419.7</v>
      </c>
      <c r="I238" s="36">
        <v>423.90000000000003</v>
      </c>
      <c r="J238" s="36">
        <v>427.09999999999997</v>
      </c>
      <c r="K238" s="31">
        <v>420.7</v>
      </c>
      <c r="L238" s="31">
        <v>413.3</v>
      </c>
      <c r="M238" s="31">
        <v>27.680440000000001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87.45</v>
      </c>
      <c r="D239" s="36">
        <v>87.683333333333337</v>
      </c>
      <c r="E239" s="36">
        <v>86.76666666666668</v>
      </c>
      <c r="F239" s="36">
        <v>86.083333333333343</v>
      </c>
      <c r="G239" s="36">
        <v>85.166666666666686</v>
      </c>
      <c r="H239" s="36">
        <v>88.366666666666674</v>
      </c>
      <c r="I239" s="36">
        <v>89.283333333333331</v>
      </c>
      <c r="J239" s="36">
        <v>89.966666666666669</v>
      </c>
      <c r="K239" s="31">
        <v>88.6</v>
      </c>
      <c r="L239" s="31">
        <v>87</v>
      </c>
      <c r="M239" s="31">
        <v>103.45543000000001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43.3</v>
      </c>
      <c r="D240" s="36">
        <v>43.816666666666663</v>
      </c>
      <c r="E240" s="36">
        <v>42.383333333333326</v>
      </c>
      <c r="F240" s="36">
        <v>41.466666666666661</v>
      </c>
      <c r="G240" s="36">
        <v>40.033333333333324</v>
      </c>
      <c r="H240" s="36">
        <v>44.733333333333327</v>
      </c>
      <c r="I240" s="36">
        <v>46.166666666666664</v>
      </c>
      <c r="J240" s="36">
        <v>47.083333333333329</v>
      </c>
      <c r="K240" s="31">
        <v>45.25</v>
      </c>
      <c r="L240" s="31">
        <v>42.9</v>
      </c>
      <c r="M240" s="31">
        <v>664.03485000000001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702.85</v>
      </c>
      <c r="D241" s="36">
        <v>703.69999999999993</v>
      </c>
      <c r="E241" s="36">
        <v>697.39999999999986</v>
      </c>
      <c r="F241" s="36">
        <v>691.94999999999993</v>
      </c>
      <c r="G241" s="36">
        <v>685.64999999999986</v>
      </c>
      <c r="H241" s="36">
        <v>709.14999999999986</v>
      </c>
      <c r="I241" s="36">
        <v>715.44999999999982</v>
      </c>
      <c r="J241" s="36">
        <v>720.89999999999986</v>
      </c>
      <c r="K241" s="31">
        <v>710</v>
      </c>
      <c r="L241" s="31">
        <v>698.25</v>
      </c>
      <c r="M241" s="31">
        <v>17.602900000000002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71.150000000000006</v>
      </c>
      <c r="D242" s="36">
        <v>71.483333333333334</v>
      </c>
      <c r="E242" s="36">
        <v>70.016666666666666</v>
      </c>
      <c r="F242" s="36">
        <v>68.883333333333326</v>
      </c>
      <c r="G242" s="36">
        <v>67.416666666666657</v>
      </c>
      <c r="H242" s="36">
        <v>72.616666666666674</v>
      </c>
      <c r="I242" s="36">
        <v>74.083333333333343</v>
      </c>
      <c r="J242" s="36">
        <v>75.216666666666683</v>
      </c>
      <c r="K242" s="31">
        <v>72.95</v>
      </c>
      <c r="L242" s="31">
        <v>70.349999999999994</v>
      </c>
      <c r="M242" s="31">
        <v>498.05228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1467.5</v>
      </c>
      <c r="D243" s="36">
        <v>1469.0666666666666</v>
      </c>
      <c r="E243" s="36">
        <v>1449.7333333333331</v>
      </c>
      <c r="F243" s="36">
        <v>1431.9666666666665</v>
      </c>
      <c r="G243" s="36">
        <v>1412.633333333333</v>
      </c>
      <c r="H243" s="36">
        <v>1486.8333333333333</v>
      </c>
      <c r="I243" s="36">
        <v>1506.1666666666667</v>
      </c>
      <c r="J243" s="36">
        <v>1523.9333333333334</v>
      </c>
      <c r="K243" s="31">
        <v>1488.4</v>
      </c>
      <c r="L243" s="31">
        <v>1451.3</v>
      </c>
      <c r="M243" s="31">
        <v>0.92757000000000001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460.45</v>
      </c>
      <c r="D244" s="36">
        <v>457.01666666666671</v>
      </c>
      <c r="E244" s="36">
        <v>452.03333333333342</v>
      </c>
      <c r="F244" s="36">
        <v>443.61666666666673</v>
      </c>
      <c r="G244" s="36">
        <v>438.63333333333344</v>
      </c>
      <c r="H244" s="36">
        <v>465.43333333333339</v>
      </c>
      <c r="I244" s="36">
        <v>470.41666666666663</v>
      </c>
      <c r="J244" s="36">
        <v>478.83333333333337</v>
      </c>
      <c r="K244" s="31">
        <v>462</v>
      </c>
      <c r="L244" s="31">
        <v>448.6</v>
      </c>
      <c r="M244" s="31">
        <v>13.105700000000001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179.25</v>
      </c>
      <c r="D245" s="36">
        <v>179.68333333333331</v>
      </c>
      <c r="E245" s="36">
        <v>176.56666666666661</v>
      </c>
      <c r="F245" s="36">
        <v>173.8833333333333</v>
      </c>
      <c r="G245" s="36">
        <v>170.76666666666659</v>
      </c>
      <c r="H245" s="36">
        <v>182.36666666666662</v>
      </c>
      <c r="I245" s="36">
        <v>185.48333333333335</v>
      </c>
      <c r="J245" s="36">
        <v>188.16666666666663</v>
      </c>
      <c r="K245" s="31">
        <v>182.8</v>
      </c>
      <c r="L245" s="31">
        <v>177</v>
      </c>
      <c r="M245" s="31">
        <v>64.361739999999998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1428.55</v>
      </c>
      <c r="D246" s="36">
        <v>1427.8500000000001</v>
      </c>
      <c r="E246" s="36">
        <v>1410.7000000000003</v>
      </c>
      <c r="F246" s="36">
        <v>1392.8500000000001</v>
      </c>
      <c r="G246" s="36">
        <v>1375.7000000000003</v>
      </c>
      <c r="H246" s="36">
        <v>1445.7000000000003</v>
      </c>
      <c r="I246" s="36">
        <v>1462.8500000000004</v>
      </c>
      <c r="J246" s="36">
        <v>1480.7000000000003</v>
      </c>
      <c r="K246" s="31">
        <v>1445</v>
      </c>
      <c r="L246" s="31">
        <v>1410</v>
      </c>
      <c r="M246" s="31">
        <v>16.135459999999998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20.399999999999999</v>
      </c>
      <c r="D247" s="36">
        <v>20.349999999999998</v>
      </c>
      <c r="E247" s="36">
        <v>19.299999999999997</v>
      </c>
      <c r="F247" s="36">
        <v>18.2</v>
      </c>
      <c r="G247" s="36">
        <v>17.149999999999999</v>
      </c>
      <c r="H247" s="36">
        <v>21.449999999999996</v>
      </c>
      <c r="I247" s="36">
        <v>22.5</v>
      </c>
      <c r="J247" s="36">
        <v>23.599999999999994</v>
      </c>
      <c r="K247" s="31">
        <v>21.4</v>
      </c>
      <c r="L247" s="31">
        <v>19.25</v>
      </c>
      <c r="M247" s="31">
        <v>1730.92443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4213.6000000000004</v>
      </c>
      <c r="D248" s="36">
        <v>4191.3166666666666</v>
      </c>
      <c r="E248" s="36">
        <v>4152.6333333333332</v>
      </c>
      <c r="F248" s="36">
        <v>4091.666666666667</v>
      </c>
      <c r="G248" s="36">
        <v>4052.9833333333336</v>
      </c>
      <c r="H248" s="36">
        <v>4252.2833333333328</v>
      </c>
      <c r="I248" s="36">
        <v>4290.9666666666653</v>
      </c>
      <c r="J248" s="36">
        <v>4351.9333333333325</v>
      </c>
      <c r="K248" s="31">
        <v>4230</v>
      </c>
      <c r="L248" s="31">
        <v>4130.3500000000004</v>
      </c>
      <c r="M248" s="31">
        <v>2.6720899999999999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1475.45</v>
      </c>
      <c r="D249" s="36">
        <v>1476.2166666666665</v>
      </c>
      <c r="E249" s="36">
        <v>1461.4333333333329</v>
      </c>
      <c r="F249" s="36">
        <v>1447.4166666666665</v>
      </c>
      <c r="G249" s="36">
        <v>1432.633333333333</v>
      </c>
      <c r="H249" s="36">
        <v>1490.2333333333329</v>
      </c>
      <c r="I249" s="36">
        <v>1505.0166666666662</v>
      </c>
      <c r="J249" s="36">
        <v>1519.0333333333328</v>
      </c>
      <c r="K249" s="31">
        <v>1491</v>
      </c>
      <c r="L249" s="31">
        <v>1462.2</v>
      </c>
      <c r="M249" s="31">
        <v>35.675519999999999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2886.95</v>
      </c>
      <c r="D250" s="36">
        <v>2920.1833333333329</v>
      </c>
      <c r="E250" s="36">
        <v>2841.9666666666658</v>
      </c>
      <c r="F250" s="36">
        <v>2796.9833333333327</v>
      </c>
      <c r="G250" s="36">
        <v>2718.7666666666655</v>
      </c>
      <c r="H250" s="36">
        <v>2965.1666666666661</v>
      </c>
      <c r="I250" s="36">
        <v>3043.3833333333332</v>
      </c>
      <c r="J250" s="36">
        <v>3088.3666666666663</v>
      </c>
      <c r="K250" s="31">
        <v>2998.4</v>
      </c>
      <c r="L250" s="31">
        <v>2875.2</v>
      </c>
      <c r="M250" s="31">
        <v>0.27087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687.9</v>
      </c>
      <c r="D251" s="36">
        <v>690.98333333333323</v>
      </c>
      <c r="E251" s="36">
        <v>673.01666666666642</v>
      </c>
      <c r="F251" s="36">
        <v>658.13333333333321</v>
      </c>
      <c r="G251" s="36">
        <v>640.1666666666664</v>
      </c>
      <c r="H251" s="36">
        <v>705.86666666666645</v>
      </c>
      <c r="I251" s="36">
        <v>723.83333333333337</v>
      </c>
      <c r="J251" s="36">
        <v>738.71666666666647</v>
      </c>
      <c r="K251" s="31">
        <v>708.95</v>
      </c>
      <c r="L251" s="31">
        <v>676.1</v>
      </c>
      <c r="M251" s="31">
        <v>2.5497399999999999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2473.5</v>
      </c>
      <c r="D252" s="36">
        <v>2471.2666666666669</v>
      </c>
      <c r="E252" s="36">
        <v>2442.5333333333338</v>
      </c>
      <c r="F252" s="36">
        <v>2411.5666666666671</v>
      </c>
      <c r="G252" s="36">
        <v>2382.8333333333339</v>
      </c>
      <c r="H252" s="36">
        <v>2502.2333333333336</v>
      </c>
      <c r="I252" s="36">
        <v>2530.9666666666662</v>
      </c>
      <c r="J252" s="36">
        <v>2561.9333333333334</v>
      </c>
      <c r="K252" s="31">
        <v>2500</v>
      </c>
      <c r="L252" s="31">
        <v>2440.3000000000002</v>
      </c>
      <c r="M252" s="31">
        <v>7.8272300000000001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936.1</v>
      </c>
      <c r="D253" s="36">
        <v>939.23333333333323</v>
      </c>
      <c r="E253" s="36">
        <v>922.11666666666645</v>
      </c>
      <c r="F253" s="36">
        <v>908.13333333333321</v>
      </c>
      <c r="G253" s="36">
        <v>891.01666666666642</v>
      </c>
      <c r="H253" s="36">
        <v>953.21666666666647</v>
      </c>
      <c r="I253" s="36">
        <v>970.33333333333326</v>
      </c>
      <c r="J253" s="36">
        <v>984.31666666666649</v>
      </c>
      <c r="K253" s="31">
        <v>956.35</v>
      </c>
      <c r="L253" s="31">
        <v>925.25</v>
      </c>
      <c r="M253" s="31">
        <v>6.59239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31.2</v>
      </c>
      <c r="D254" s="36">
        <v>31.616666666666664</v>
      </c>
      <c r="E254" s="36">
        <v>30.583333333333329</v>
      </c>
      <c r="F254" s="36">
        <v>29.966666666666665</v>
      </c>
      <c r="G254" s="36">
        <v>28.93333333333333</v>
      </c>
      <c r="H254" s="36">
        <v>32.233333333333327</v>
      </c>
      <c r="I254" s="36">
        <v>33.266666666666666</v>
      </c>
      <c r="J254" s="36">
        <v>33.883333333333326</v>
      </c>
      <c r="K254" s="31">
        <v>32.65</v>
      </c>
      <c r="L254" s="31">
        <v>31</v>
      </c>
      <c r="M254" s="31">
        <v>299.25369000000001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440.45</v>
      </c>
      <c r="D255" s="36">
        <v>440.3</v>
      </c>
      <c r="E255" s="36">
        <v>437.40000000000003</v>
      </c>
      <c r="F255" s="36">
        <v>434.35</v>
      </c>
      <c r="G255" s="36">
        <v>431.45000000000005</v>
      </c>
      <c r="H255" s="36">
        <v>443.35</v>
      </c>
      <c r="I255" s="36">
        <v>446.25</v>
      </c>
      <c r="J255" s="36">
        <v>449.3</v>
      </c>
      <c r="K255" s="31">
        <v>443.2</v>
      </c>
      <c r="L255" s="31">
        <v>437.25</v>
      </c>
      <c r="M255" s="31">
        <v>56.111539999999998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215</v>
      </c>
      <c r="D256" s="36">
        <v>208.36666666666665</v>
      </c>
      <c r="E256" s="36">
        <v>190.83333333333329</v>
      </c>
      <c r="F256" s="36">
        <v>166.66666666666663</v>
      </c>
      <c r="G256" s="36">
        <v>149.13333333333327</v>
      </c>
      <c r="H256" s="36">
        <v>232.5333333333333</v>
      </c>
      <c r="I256" s="36">
        <v>250.06666666666666</v>
      </c>
      <c r="J256" s="36">
        <v>274.23333333333335</v>
      </c>
      <c r="K256" s="31">
        <v>225.9</v>
      </c>
      <c r="L256" s="31">
        <v>184.2</v>
      </c>
      <c r="M256" s="31">
        <v>440.89402999999999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1474.45</v>
      </c>
      <c r="D257" s="36">
        <v>1483.0166666666667</v>
      </c>
      <c r="E257" s="36">
        <v>1447.3333333333333</v>
      </c>
      <c r="F257" s="36">
        <v>1420.2166666666667</v>
      </c>
      <c r="G257" s="36">
        <v>1384.5333333333333</v>
      </c>
      <c r="H257" s="36">
        <v>1510.1333333333332</v>
      </c>
      <c r="I257" s="36">
        <v>1545.8166666666666</v>
      </c>
      <c r="J257" s="36">
        <v>1572.9333333333332</v>
      </c>
      <c r="K257" s="31">
        <v>1518.7</v>
      </c>
      <c r="L257" s="31">
        <v>1455.9</v>
      </c>
      <c r="M257" s="31">
        <v>1.58423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3088.95</v>
      </c>
      <c r="D258" s="36">
        <v>3106.9833333333336</v>
      </c>
      <c r="E258" s="36">
        <v>3052.9666666666672</v>
      </c>
      <c r="F258" s="36">
        <v>3016.9833333333336</v>
      </c>
      <c r="G258" s="36">
        <v>2962.9666666666672</v>
      </c>
      <c r="H258" s="36">
        <v>3142.9666666666672</v>
      </c>
      <c r="I258" s="36">
        <v>3196.9833333333336</v>
      </c>
      <c r="J258" s="36">
        <v>3232.9666666666672</v>
      </c>
      <c r="K258" s="31">
        <v>3161</v>
      </c>
      <c r="L258" s="31">
        <v>3071</v>
      </c>
      <c r="M258" s="31">
        <v>0.41386000000000001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114.45</v>
      </c>
      <c r="D259" s="36">
        <v>115.58333333333333</v>
      </c>
      <c r="E259" s="36">
        <v>112.66666666666666</v>
      </c>
      <c r="F259" s="36">
        <v>110.88333333333333</v>
      </c>
      <c r="G259" s="36">
        <v>107.96666666666665</v>
      </c>
      <c r="H259" s="36">
        <v>117.36666666666666</v>
      </c>
      <c r="I259" s="36">
        <v>120.28333333333332</v>
      </c>
      <c r="J259" s="36">
        <v>122.06666666666666</v>
      </c>
      <c r="K259" s="31">
        <v>118.5</v>
      </c>
      <c r="L259" s="31">
        <v>113.8</v>
      </c>
      <c r="M259" s="31">
        <v>9.6571599999999993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1260.4000000000001</v>
      </c>
      <c r="D260" s="36">
        <v>1265.1333333333334</v>
      </c>
      <c r="E260" s="36">
        <v>1250.2666666666669</v>
      </c>
      <c r="F260" s="36">
        <v>1240.1333333333334</v>
      </c>
      <c r="G260" s="36">
        <v>1225.2666666666669</v>
      </c>
      <c r="H260" s="36">
        <v>1275.2666666666669</v>
      </c>
      <c r="I260" s="36">
        <v>1290.1333333333332</v>
      </c>
      <c r="J260" s="36">
        <v>1300.2666666666669</v>
      </c>
      <c r="K260" s="31">
        <v>1280</v>
      </c>
      <c r="L260" s="31">
        <v>1255</v>
      </c>
      <c r="M260" s="31">
        <v>0.46326000000000001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460.2</v>
      </c>
      <c r="D261" s="36">
        <v>461.7</v>
      </c>
      <c r="E261" s="36">
        <v>455.5</v>
      </c>
      <c r="F261" s="36">
        <v>450.8</v>
      </c>
      <c r="G261" s="36">
        <v>444.6</v>
      </c>
      <c r="H261" s="36">
        <v>466.4</v>
      </c>
      <c r="I261" s="36">
        <v>472.59999999999991</v>
      </c>
      <c r="J261" s="36">
        <v>477.29999999999995</v>
      </c>
      <c r="K261" s="31">
        <v>467.9</v>
      </c>
      <c r="L261" s="31">
        <v>457</v>
      </c>
      <c r="M261" s="31">
        <v>7.2165600000000003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676.55</v>
      </c>
      <c r="D262" s="36">
        <v>673.36666666666667</v>
      </c>
      <c r="E262" s="36">
        <v>666.73333333333335</v>
      </c>
      <c r="F262" s="36">
        <v>656.91666666666663</v>
      </c>
      <c r="G262" s="36">
        <v>650.2833333333333</v>
      </c>
      <c r="H262" s="36">
        <v>683.18333333333339</v>
      </c>
      <c r="I262" s="36">
        <v>689.81666666666683</v>
      </c>
      <c r="J262" s="36">
        <v>699.63333333333344</v>
      </c>
      <c r="K262" s="31">
        <v>680</v>
      </c>
      <c r="L262" s="31">
        <v>663.55</v>
      </c>
      <c r="M262" s="31">
        <v>11.187939999999999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365.9</v>
      </c>
      <c r="D263" s="36">
        <v>365.56666666666666</v>
      </c>
      <c r="E263" s="36">
        <v>358.5333333333333</v>
      </c>
      <c r="F263" s="36">
        <v>351.16666666666663</v>
      </c>
      <c r="G263" s="36">
        <v>344.13333333333327</v>
      </c>
      <c r="H263" s="36">
        <v>372.93333333333334</v>
      </c>
      <c r="I263" s="36">
        <v>379.96666666666675</v>
      </c>
      <c r="J263" s="36">
        <v>387.33333333333337</v>
      </c>
      <c r="K263" s="31">
        <v>372.6</v>
      </c>
      <c r="L263" s="31">
        <v>358.2</v>
      </c>
      <c r="M263" s="31">
        <v>0.39084000000000002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668.85</v>
      </c>
      <c r="D264" s="36">
        <v>672.31666666666672</v>
      </c>
      <c r="E264" s="36">
        <v>660.18333333333339</v>
      </c>
      <c r="F264" s="36">
        <v>651.51666666666665</v>
      </c>
      <c r="G264" s="36">
        <v>639.38333333333333</v>
      </c>
      <c r="H264" s="36">
        <v>680.98333333333346</v>
      </c>
      <c r="I264" s="36">
        <v>693.1166666666669</v>
      </c>
      <c r="J264" s="36">
        <v>701.78333333333353</v>
      </c>
      <c r="K264" s="31">
        <v>684.45</v>
      </c>
      <c r="L264" s="31">
        <v>663.65</v>
      </c>
      <c r="M264" s="31">
        <v>3.1697799999999998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380.45</v>
      </c>
      <c r="D265" s="36">
        <v>381.43333333333334</v>
      </c>
      <c r="E265" s="36">
        <v>375.41666666666669</v>
      </c>
      <c r="F265" s="36">
        <v>370.38333333333333</v>
      </c>
      <c r="G265" s="36">
        <v>364.36666666666667</v>
      </c>
      <c r="H265" s="36">
        <v>386.4666666666667</v>
      </c>
      <c r="I265" s="36">
        <v>392.48333333333335</v>
      </c>
      <c r="J265" s="36">
        <v>397.51666666666671</v>
      </c>
      <c r="K265" s="31">
        <v>387.45</v>
      </c>
      <c r="L265" s="31">
        <v>376.4</v>
      </c>
      <c r="M265" s="31">
        <v>4.59504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85.75</v>
      </c>
      <c r="D266" s="36">
        <v>86.45</v>
      </c>
      <c r="E266" s="36">
        <v>84.600000000000009</v>
      </c>
      <c r="F266" s="36">
        <v>83.45</v>
      </c>
      <c r="G266" s="36">
        <v>81.600000000000009</v>
      </c>
      <c r="H266" s="36">
        <v>87.600000000000009</v>
      </c>
      <c r="I266" s="36">
        <v>89.45</v>
      </c>
      <c r="J266" s="36">
        <v>90.600000000000009</v>
      </c>
      <c r="K266" s="31">
        <v>88.3</v>
      </c>
      <c r="L266" s="31">
        <v>85.3</v>
      </c>
      <c r="M266" s="31">
        <v>26.379580000000001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412.4</v>
      </c>
      <c r="D267" s="36">
        <v>410.09999999999997</v>
      </c>
      <c r="E267" s="36">
        <v>402.94999999999993</v>
      </c>
      <c r="F267" s="36">
        <v>393.49999999999994</v>
      </c>
      <c r="G267" s="36">
        <v>386.34999999999991</v>
      </c>
      <c r="H267" s="36">
        <v>419.54999999999995</v>
      </c>
      <c r="I267" s="36">
        <v>426.69999999999993</v>
      </c>
      <c r="J267" s="36">
        <v>436.15</v>
      </c>
      <c r="K267" s="31">
        <v>417.25</v>
      </c>
      <c r="L267" s="31">
        <v>400.65</v>
      </c>
      <c r="M267" s="31">
        <v>47.747050000000002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757.55</v>
      </c>
      <c r="D268" s="36">
        <v>756.0333333333333</v>
      </c>
      <c r="E268" s="36">
        <v>750.66666666666663</v>
      </c>
      <c r="F268" s="36">
        <v>743.7833333333333</v>
      </c>
      <c r="G268" s="36">
        <v>738.41666666666663</v>
      </c>
      <c r="H268" s="36">
        <v>762.91666666666663</v>
      </c>
      <c r="I268" s="36">
        <v>768.28333333333342</v>
      </c>
      <c r="J268" s="36">
        <v>775.16666666666663</v>
      </c>
      <c r="K268" s="31">
        <v>761.4</v>
      </c>
      <c r="L268" s="31">
        <v>749.15</v>
      </c>
      <c r="M268" s="31">
        <v>7.2532300000000003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536.9</v>
      </c>
      <c r="D269" s="36">
        <v>534.16666666666663</v>
      </c>
      <c r="E269" s="36">
        <v>528.38333333333321</v>
      </c>
      <c r="F269" s="36">
        <v>519.86666666666656</v>
      </c>
      <c r="G269" s="36">
        <v>514.08333333333314</v>
      </c>
      <c r="H269" s="36">
        <v>542.68333333333328</v>
      </c>
      <c r="I269" s="36">
        <v>548.46666666666681</v>
      </c>
      <c r="J269" s="36">
        <v>556.98333333333335</v>
      </c>
      <c r="K269" s="31">
        <v>539.95000000000005</v>
      </c>
      <c r="L269" s="31">
        <v>525.65</v>
      </c>
      <c r="M269" s="31">
        <v>28.31589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473.95</v>
      </c>
      <c r="D270" s="36">
        <v>475.91666666666669</v>
      </c>
      <c r="E270" s="36">
        <v>468.23333333333335</v>
      </c>
      <c r="F270" s="36">
        <v>462.51666666666665</v>
      </c>
      <c r="G270" s="36">
        <v>454.83333333333331</v>
      </c>
      <c r="H270" s="36">
        <v>481.63333333333338</v>
      </c>
      <c r="I270" s="36">
        <v>489.31666666666666</v>
      </c>
      <c r="J270" s="36">
        <v>495.03333333333342</v>
      </c>
      <c r="K270" s="31">
        <v>483.6</v>
      </c>
      <c r="L270" s="31">
        <v>470.2</v>
      </c>
      <c r="M270" s="31">
        <v>1.3440099999999999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427</v>
      </c>
      <c r="D271" s="36">
        <v>426.34999999999997</v>
      </c>
      <c r="E271" s="36">
        <v>417.09999999999991</v>
      </c>
      <c r="F271" s="36">
        <v>407.19999999999993</v>
      </c>
      <c r="G271" s="36">
        <v>397.94999999999987</v>
      </c>
      <c r="H271" s="36">
        <v>436.24999999999994</v>
      </c>
      <c r="I271" s="36">
        <v>445.50000000000006</v>
      </c>
      <c r="J271" s="36">
        <v>455.4</v>
      </c>
      <c r="K271" s="31">
        <v>435.6</v>
      </c>
      <c r="L271" s="31">
        <v>416.45</v>
      </c>
      <c r="M271" s="31">
        <v>1.07823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736.2</v>
      </c>
      <c r="D272" s="36">
        <v>737.41666666666663</v>
      </c>
      <c r="E272" s="36">
        <v>729.83333333333326</v>
      </c>
      <c r="F272" s="36">
        <v>723.46666666666658</v>
      </c>
      <c r="G272" s="36">
        <v>715.88333333333321</v>
      </c>
      <c r="H272" s="36">
        <v>743.7833333333333</v>
      </c>
      <c r="I272" s="36">
        <v>751.36666666666656</v>
      </c>
      <c r="J272" s="36">
        <v>757.73333333333335</v>
      </c>
      <c r="K272" s="31">
        <v>745</v>
      </c>
      <c r="L272" s="31">
        <v>731.05</v>
      </c>
      <c r="M272" s="31">
        <v>0.76641000000000004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359.95</v>
      </c>
      <c r="D273" s="36">
        <v>357.31666666666666</v>
      </c>
      <c r="E273" s="36">
        <v>352.68333333333334</v>
      </c>
      <c r="F273" s="36">
        <v>345.41666666666669</v>
      </c>
      <c r="G273" s="36">
        <v>340.78333333333336</v>
      </c>
      <c r="H273" s="36">
        <v>364.58333333333331</v>
      </c>
      <c r="I273" s="36">
        <v>369.21666666666664</v>
      </c>
      <c r="J273" s="36">
        <v>376.48333333333329</v>
      </c>
      <c r="K273" s="31">
        <v>361.95</v>
      </c>
      <c r="L273" s="31">
        <v>350.05</v>
      </c>
      <c r="M273" s="31">
        <v>7.3098999999999998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722.7</v>
      </c>
      <c r="D274" s="36">
        <v>726.19999999999993</v>
      </c>
      <c r="E274" s="36">
        <v>714.49999999999989</v>
      </c>
      <c r="F274" s="36">
        <v>706.3</v>
      </c>
      <c r="G274" s="36">
        <v>694.59999999999991</v>
      </c>
      <c r="H274" s="36">
        <v>734.39999999999986</v>
      </c>
      <c r="I274" s="36">
        <v>746.09999999999991</v>
      </c>
      <c r="J274" s="36">
        <v>754.29999999999984</v>
      </c>
      <c r="K274" s="31">
        <v>737.9</v>
      </c>
      <c r="L274" s="31">
        <v>718</v>
      </c>
      <c r="M274" s="31">
        <v>1.0181100000000001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1279.75</v>
      </c>
      <c r="D275" s="36">
        <v>1288.25</v>
      </c>
      <c r="E275" s="36">
        <v>1266.5</v>
      </c>
      <c r="F275" s="36">
        <v>1253.25</v>
      </c>
      <c r="G275" s="36">
        <v>1231.5</v>
      </c>
      <c r="H275" s="36">
        <v>1301.5</v>
      </c>
      <c r="I275" s="36">
        <v>1323.25</v>
      </c>
      <c r="J275" s="36">
        <v>1336.5</v>
      </c>
      <c r="K275" s="31">
        <v>1310</v>
      </c>
      <c r="L275" s="31">
        <v>1275</v>
      </c>
      <c r="M275" s="31">
        <v>0.95950000000000002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636.4</v>
      </c>
      <c r="D276" s="36">
        <v>643.2833333333333</v>
      </c>
      <c r="E276" s="36">
        <v>619.11666666666656</v>
      </c>
      <c r="F276" s="36">
        <v>601.83333333333326</v>
      </c>
      <c r="G276" s="36">
        <v>577.66666666666652</v>
      </c>
      <c r="H276" s="36">
        <v>660.56666666666661</v>
      </c>
      <c r="I276" s="36">
        <v>684.73333333333335</v>
      </c>
      <c r="J276" s="36">
        <v>702.01666666666665</v>
      </c>
      <c r="K276" s="31">
        <v>667.45</v>
      </c>
      <c r="L276" s="31">
        <v>626</v>
      </c>
      <c r="M276" s="31">
        <v>6.0747799999999996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251.25</v>
      </c>
      <c r="D277" s="36">
        <v>251.15</v>
      </c>
      <c r="E277" s="36">
        <v>241.60000000000002</v>
      </c>
      <c r="F277" s="36">
        <v>231.95000000000002</v>
      </c>
      <c r="G277" s="36">
        <v>222.40000000000003</v>
      </c>
      <c r="H277" s="36">
        <v>260.8</v>
      </c>
      <c r="I277" s="36">
        <v>270.35000000000002</v>
      </c>
      <c r="J277" s="36">
        <v>280</v>
      </c>
      <c r="K277" s="31">
        <v>260.7</v>
      </c>
      <c r="L277" s="31">
        <v>241.5</v>
      </c>
      <c r="M277" s="31">
        <v>66.688429999999997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316.14999999999998</v>
      </c>
      <c r="D278" s="36">
        <v>314.2</v>
      </c>
      <c r="E278" s="36">
        <v>308.45</v>
      </c>
      <c r="F278" s="36">
        <v>300.75</v>
      </c>
      <c r="G278" s="36">
        <v>295</v>
      </c>
      <c r="H278" s="36">
        <v>321.89999999999998</v>
      </c>
      <c r="I278" s="36">
        <v>327.64999999999998</v>
      </c>
      <c r="J278" s="36">
        <v>335.34999999999997</v>
      </c>
      <c r="K278" s="31">
        <v>319.95</v>
      </c>
      <c r="L278" s="31">
        <v>306.5</v>
      </c>
      <c r="M278" s="31">
        <v>2.73373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129.5</v>
      </c>
      <c r="D279" s="36">
        <v>130.43333333333334</v>
      </c>
      <c r="E279" s="36">
        <v>127.06666666666666</v>
      </c>
      <c r="F279" s="36">
        <v>124.63333333333333</v>
      </c>
      <c r="G279" s="36">
        <v>121.26666666666665</v>
      </c>
      <c r="H279" s="36">
        <v>132.86666666666667</v>
      </c>
      <c r="I279" s="36">
        <v>136.23333333333335</v>
      </c>
      <c r="J279" s="36">
        <v>138.66666666666669</v>
      </c>
      <c r="K279" s="31">
        <v>133.80000000000001</v>
      </c>
      <c r="L279" s="31">
        <v>128</v>
      </c>
      <c r="M279" s="31">
        <v>11.792759999999999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664.35</v>
      </c>
      <c r="D280" s="36">
        <v>668.1</v>
      </c>
      <c r="E280" s="36">
        <v>657.25</v>
      </c>
      <c r="F280" s="36">
        <v>650.15</v>
      </c>
      <c r="G280" s="36">
        <v>639.29999999999995</v>
      </c>
      <c r="H280" s="36">
        <v>675.2</v>
      </c>
      <c r="I280" s="36">
        <v>686.05000000000018</v>
      </c>
      <c r="J280" s="36">
        <v>693.15000000000009</v>
      </c>
      <c r="K280" s="31">
        <v>678.95</v>
      </c>
      <c r="L280" s="31">
        <v>661</v>
      </c>
      <c r="M280" s="31">
        <v>1.31132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2672.7</v>
      </c>
      <c r="D281" s="36">
        <v>2675.8166666666666</v>
      </c>
      <c r="E281" s="36">
        <v>2641.833333333333</v>
      </c>
      <c r="F281" s="36">
        <v>2610.9666666666662</v>
      </c>
      <c r="G281" s="36">
        <v>2576.9833333333327</v>
      </c>
      <c r="H281" s="36">
        <v>2706.6833333333334</v>
      </c>
      <c r="I281" s="36">
        <v>2740.666666666667</v>
      </c>
      <c r="J281" s="36">
        <v>2771.5333333333338</v>
      </c>
      <c r="K281" s="31">
        <v>2709.8</v>
      </c>
      <c r="L281" s="31">
        <v>2644.95</v>
      </c>
      <c r="M281" s="31">
        <v>1.73841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2646.65</v>
      </c>
      <c r="D282" s="36">
        <v>2645.1666666666665</v>
      </c>
      <c r="E282" s="36">
        <v>2601.333333333333</v>
      </c>
      <c r="F282" s="36">
        <v>2556.0166666666664</v>
      </c>
      <c r="G282" s="36">
        <v>2512.1833333333329</v>
      </c>
      <c r="H282" s="36">
        <v>2690.4833333333331</v>
      </c>
      <c r="I282" s="36">
        <v>2734.3166666666662</v>
      </c>
      <c r="J282" s="36">
        <v>2779.6333333333332</v>
      </c>
      <c r="K282" s="31">
        <v>2689</v>
      </c>
      <c r="L282" s="31">
        <v>2599.85</v>
      </c>
      <c r="M282" s="31">
        <v>6.8049999999999999E-2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535.15</v>
      </c>
      <c r="D283" s="36">
        <v>533.38333333333333</v>
      </c>
      <c r="E283" s="36">
        <v>527.76666666666665</v>
      </c>
      <c r="F283" s="36">
        <v>520.38333333333333</v>
      </c>
      <c r="G283" s="36">
        <v>514.76666666666665</v>
      </c>
      <c r="H283" s="36">
        <v>540.76666666666665</v>
      </c>
      <c r="I283" s="36">
        <v>546.38333333333321</v>
      </c>
      <c r="J283" s="36">
        <v>553.76666666666665</v>
      </c>
      <c r="K283" s="31">
        <v>539</v>
      </c>
      <c r="L283" s="31">
        <v>526</v>
      </c>
      <c r="M283" s="31">
        <v>0.17987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456.45</v>
      </c>
      <c r="D284" s="36">
        <v>456.15000000000003</v>
      </c>
      <c r="E284" s="36">
        <v>449.30000000000007</v>
      </c>
      <c r="F284" s="36">
        <v>442.15000000000003</v>
      </c>
      <c r="G284" s="36">
        <v>435.30000000000007</v>
      </c>
      <c r="H284" s="36">
        <v>463.30000000000007</v>
      </c>
      <c r="I284" s="36">
        <v>470.15000000000009</v>
      </c>
      <c r="J284" s="36">
        <v>477.30000000000007</v>
      </c>
      <c r="K284" s="31">
        <v>463</v>
      </c>
      <c r="L284" s="31">
        <v>449</v>
      </c>
      <c r="M284" s="31">
        <v>1.1212200000000001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279.05</v>
      </c>
      <c r="D285" s="36">
        <v>280.56666666666666</v>
      </c>
      <c r="E285" s="36">
        <v>275.48333333333335</v>
      </c>
      <c r="F285" s="36">
        <v>271.91666666666669</v>
      </c>
      <c r="G285" s="36">
        <v>266.83333333333337</v>
      </c>
      <c r="H285" s="36">
        <v>284.13333333333333</v>
      </c>
      <c r="I285" s="36">
        <v>289.2166666666667</v>
      </c>
      <c r="J285" s="36">
        <v>292.7833333333333</v>
      </c>
      <c r="K285" s="31">
        <v>285.64999999999998</v>
      </c>
      <c r="L285" s="31">
        <v>277</v>
      </c>
      <c r="M285" s="31">
        <v>7.3416199999999998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1719.3</v>
      </c>
      <c r="D286" s="36">
        <v>1723.3833333333332</v>
      </c>
      <c r="E286" s="36">
        <v>1712.9666666666665</v>
      </c>
      <c r="F286" s="36">
        <v>1706.6333333333332</v>
      </c>
      <c r="G286" s="36">
        <v>1696.2166666666665</v>
      </c>
      <c r="H286" s="36">
        <v>1729.7166666666665</v>
      </c>
      <c r="I286" s="36">
        <v>1740.1333333333334</v>
      </c>
      <c r="J286" s="36">
        <v>1746.4666666666665</v>
      </c>
      <c r="K286" s="31">
        <v>1733.8</v>
      </c>
      <c r="L286" s="31">
        <v>1717.05</v>
      </c>
      <c r="M286" s="31">
        <v>18.395130000000002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1133.2</v>
      </c>
      <c r="D287" s="36">
        <v>1130.0666666666666</v>
      </c>
      <c r="E287" s="36">
        <v>1113.1333333333332</v>
      </c>
      <c r="F287" s="36">
        <v>1093.0666666666666</v>
      </c>
      <c r="G287" s="36">
        <v>1076.1333333333332</v>
      </c>
      <c r="H287" s="36">
        <v>1150.1333333333332</v>
      </c>
      <c r="I287" s="36">
        <v>1167.0666666666666</v>
      </c>
      <c r="J287" s="36">
        <v>1187.1333333333332</v>
      </c>
      <c r="K287" s="31">
        <v>1147</v>
      </c>
      <c r="L287" s="31">
        <v>1110</v>
      </c>
      <c r="M287" s="31">
        <v>5.3866399999999999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385.15</v>
      </c>
      <c r="D288" s="36">
        <v>388.01666666666671</v>
      </c>
      <c r="E288" s="36">
        <v>380.23333333333341</v>
      </c>
      <c r="F288" s="36">
        <v>375.31666666666672</v>
      </c>
      <c r="G288" s="36">
        <v>367.53333333333342</v>
      </c>
      <c r="H288" s="36">
        <v>392.93333333333339</v>
      </c>
      <c r="I288" s="36">
        <v>400.7166666666667</v>
      </c>
      <c r="J288" s="36">
        <v>405.63333333333338</v>
      </c>
      <c r="K288" s="31">
        <v>395.8</v>
      </c>
      <c r="L288" s="31">
        <v>383.1</v>
      </c>
      <c r="M288" s="31">
        <v>2.9172699999999998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1910.95</v>
      </c>
      <c r="D289" s="36">
        <v>1917.45</v>
      </c>
      <c r="E289" s="36">
        <v>1884</v>
      </c>
      <c r="F289" s="36">
        <v>1857.05</v>
      </c>
      <c r="G289" s="36">
        <v>1823.6</v>
      </c>
      <c r="H289" s="36">
        <v>1944.4</v>
      </c>
      <c r="I289" s="36">
        <v>1977.8500000000004</v>
      </c>
      <c r="J289" s="36">
        <v>2004.8000000000002</v>
      </c>
      <c r="K289" s="31">
        <v>1950.9</v>
      </c>
      <c r="L289" s="31">
        <v>1890.5</v>
      </c>
      <c r="M289" s="31">
        <v>0.47391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2945.75</v>
      </c>
      <c r="D290" s="36">
        <v>2964.6666666666665</v>
      </c>
      <c r="E290" s="36">
        <v>2902.083333333333</v>
      </c>
      <c r="F290" s="36">
        <v>2858.4166666666665</v>
      </c>
      <c r="G290" s="36">
        <v>2795.833333333333</v>
      </c>
      <c r="H290" s="36">
        <v>3008.333333333333</v>
      </c>
      <c r="I290" s="36">
        <v>3070.9166666666661</v>
      </c>
      <c r="J290" s="36">
        <v>3114.583333333333</v>
      </c>
      <c r="K290" s="31">
        <v>3027.25</v>
      </c>
      <c r="L290" s="31">
        <v>2921</v>
      </c>
      <c r="M290" s="31">
        <v>0.23014999999999999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131</v>
      </c>
      <c r="D291" s="36">
        <v>132.38333333333333</v>
      </c>
      <c r="E291" s="36">
        <v>128.86666666666665</v>
      </c>
      <c r="F291" s="36">
        <v>126.73333333333332</v>
      </c>
      <c r="G291" s="36">
        <v>123.21666666666664</v>
      </c>
      <c r="H291" s="36">
        <v>134.51666666666665</v>
      </c>
      <c r="I291" s="36">
        <v>138.0333333333333</v>
      </c>
      <c r="J291" s="36">
        <v>140.16666666666666</v>
      </c>
      <c r="K291" s="31">
        <v>135.9</v>
      </c>
      <c r="L291" s="31">
        <v>130.25</v>
      </c>
      <c r="M291" s="31">
        <v>118.15349999999999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4746.95</v>
      </c>
      <c r="D292" s="36">
        <v>4704.05</v>
      </c>
      <c r="E292" s="36">
        <v>4644.1000000000004</v>
      </c>
      <c r="F292" s="36">
        <v>4541.25</v>
      </c>
      <c r="G292" s="36">
        <v>4481.3</v>
      </c>
      <c r="H292" s="36">
        <v>4806.9000000000005</v>
      </c>
      <c r="I292" s="36">
        <v>4866.8499999999995</v>
      </c>
      <c r="J292" s="36">
        <v>4969.7000000000007</v>
      </c>
      <c r="K292" s="31">
        <v>4764</v>
      </c>
      <c r="L292" s="31">
        <v>4601.2</v>
      </c>
      <c r="M292" s="31">
        <v>3.65469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14104.8</v>
      </c>
      <c r="D293" s="36">
        <v>14169.983333333332</v>
      </c>
      <c r="E293" s="36">
        <v>13976.316666666664</v>
      </c>
      <c r="F293" s="36">
        <v>13847.833333333332</v>
      </c>
      <c r="G293" s="36">
        <v>13654.166666666664</v>
      </c>
      <c r="H293" s="36">
        <v>14298.466666666664</v>
      </c>
      <c r="I293" s="36">
        <v>14492.133333333331</v>
      </c>
      <c r="J293" s="36">
        <v>14620.616666666663</v>
      </c>
      <c r="K293" s="31">
        <v>14363.65</v>
      </c>
      <c r="L293" s="31">
        <v>14041.5</v>
      </c>
      <c r="M293" s="31">
        <v>2.571E-2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3074.7</v>
      </c>
      <c r="D294" s="36">
        <v>3071.75</v>
      </c>
      <c r="E294" s="36">
        <v>3058.5</v>
      </c>
      <c r="F294" s="36">
        <v>3042.3</v>
      </c>
      <c r="G294" s="36">
        <v>3029.05</v>
      </c>
      <c r="H294" s="36">
        <v>3087.95</v>
      </c>
      <c r="I294" s="36">
        <v>3101.2</v>
      </c>
      <c r="J294" s="36">
        <v>3117.3999999999996</v>
      </c>
      <c r="K294" s="31">
        <v>3085</v>
      </c>
      <c r="L294" s="31">
        <v>3055.55</v>
      </c>
      <c r="M294" s="31">
        <v>11.817600000000001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396.45</v>
      </c>
      <c r="D295" s="36">
        <v>398.65000000000003</v>
      </c>
      <c r="E295" s="36">
        <v>392.80000000000007</v>
      </c>
      <c r="F295" s="36">
        <v>389.15000000000003</v>
      </c>
      <c r="G295" s="36">
        <v>383.30000000000007</v>
      </c>
      <c r="H295" s="36">
        <v>402.30000000000007</v>
      </c>
      <c r="I295" s="36">
        <v>408.15000000000009</v>
      </c>
      <c r="J295" s="36">
        <v>411.80000000000007</v>
      </c>
      <c r="K295" s="31">
        <v>404.5</v>
      </c>
      <c r="L295" s="31">
        <v>395</v>
      </c>
      <c r="M295" s="31">
        <v>3.02996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399.15</v>
      </c>
      <c r="D296" s="36">
        <v>398.05</v>
      </c>
      <c r="E296" s="36">
        <v>394.1</v>
      </c>
      <c r="F296" s="36">
        <v>389.05</v>
      </c>
      <c r="G296" s="36">
        <v>385.1</v>
      </c>
      <c r="H296" s="36">
        <v>403.1</v>
      </c>
      <c r="I296" s="36">
        <v>407.04999999999995</v>
      </c>
      <c r="J296" s="36">
        <v>412.1</v>
      </c>
      <c r="K296" s="31">
        <v>402</v>
      </c>
      <c r="L296" s="31">
        <v>393</v>
      </c>
      <c r="M296" s="31">
        <v>11.568390000000001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270.39999999999998</v>
      </c>
      <c r="D297" s="36">
        <v>272.8</v>
      </c>
      <c r="E297" s="36">
        <v>267.60000000000002</v>
      </c>
      <c r="F297" s="36">
        <v>264.8</v>
      </c>
      <c r="G297" s="36">
        <v>259.60000000000002</v>
      </c>
      <c r="H297" s="36">
        <v>275.60000000000002</v>
      </c>
      <c r="I297" s="36">
        <v>280.79999999999995</v>
      </c>
      <c r="J297" s="36">
        <v>283.60000000000002</v>
      </c>
      <c r="K297" s="31">
        <v>278</v>
      </c>
      <c r="L297" s="31">
        <v>270</v>
      </c>
      <c r="M297" s="31">
        <v>3.8694500000000001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116.1</v>
      </c>
      <c r="D298" s="36">
        <v>116.36666666666667</v>
      </c>
      <c r="E298" s="36">
        <v>114.73333333333335</v>
      </c>
      <c r="F298" s="36">
        <v>113.36666666666667</v>
      </c>
      <c r="G298" s="36">
        <v>111.73333333333335</v>
      </c>
      <c r="H298" s="36">
        <v>117.73333333333335</v>
      </c>
      <c r="I298" s="36">
        <v>119.36666666666667</v>
      </c>
      <c r="J298" s="36">
        <v>120.73333333333335</v>
      </c>
      <c r="K298" s="31">
        <v>118</v>
      </c>
      <c r="L298" s="31">
        <v>115</v>
      </c>
      <c r="M298" s="31">
        <v>57.984369999999998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466.1</v>
      </c>
      <c r="D299" s="36">
        <v>463.86666666666673</v>
      </c>
      <c r="E299" s="36">
        <v>459.43333333333345</v>
      </c>
      <c r="F299" s="36">
        <v>452.76666666666671</v>
      </c>
      <c r="G299" s="36">
        <v>448.33333333333343</v>
      </c>
      <c r="H299" s="36">
        <v>470.53333333333347</v>
      </c>
      <c r="I299" s="36">
        <v>474.96666666666675</v>
      </c>
      <c r="J299" s="36">
        <v>481.6333333333335</v>
      </c>
      <c r="K299" s="31">
        <v>468.3</v>
      </c>
      <c r="L299" s="31">
        <v>457.2</v>
      </c>
      <c r="M299" s="31">
        <v>16.48827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635.29999999999995</v>
      </c>
      <c r="D300" s="36">
        <v>634.88333333333333</v>
      </c>
      <c r="E300" s="36">
        <v>630.51666666666665</v>
      </c>
      <c r="F300" s="36">
        <v>625.73333333333335</v>
      </c>
      <c r="G300" s="36">
        <v>621.36666666666667</v>
      </c>
      <c r="H300" s="36">
        <v>639.66666666666663</v>
      </c>
      <c r="I300" s="36">
        <v>644.03333333333319</v>
      </c>
      <c r="J300" s="36">
        <v>648.81666666666661</v>
      </c>
      <c r="K300" s="31">
        <v>639.25</v>
      </c>
      <c r="L300" s="31">
        <v>630.1</v>
      </c>
      <c r="M300" s="31">
        <v>7.1855599999999997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5951.95</v>
      </c>
      <c r="D301" s="36">
        <v>5950.9666666666662</v>
      </c>
      <c r="E301" s="36">
        <v>5912.0333333333328</v>
      </c>
      <c r="F301" s="36">
        <v>5872.1166666666668</v>
      </c>
      <c r="G301" s="36">
        <v>5833.1833333333334</v>
      </c>
      <c r="H301" s="36">
        <v>5990.8833333333323</v>
      </c>
      <c r="I301" s="36">
        <v>6029.8166666666648</v>
      </c>
      <c r="J301" s="36">
        <v>6069.7333333333318</v>
      </c>
      <c r="K301" s="31">
        <v>5989.9</v>
      </c>
      <c r="L301" s="31">
        <v>5911.05</v>
      </c>
      <c r="M301" s="31">
        <v>0.19203999999999999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5206.45</v>
      </c>
      <c r="D302" s="36">
        <v>5204.6500000000005</v>
      </c>
      <c r="E302" s="36">
        <v>5175.3000000000011</v>
      </c>
      <c r="F302" s="36">
        <v>5144.1500000000005</v>
      </c>
      <c r="G302" s="36">
        <v>5114.8000000000011</v>
      </c>
      <c r="H302" s="36">
        <v>5235.8000000000011</v>
      </c>
      <c r="I302" s="36">
        <v>5265.1500000000015</v>
      </c>
      <c r="J302" s="36">
        <v>5296.3000000000011</v>
      </c>
      <c r="K302" s="31">
        <v>5234</v>
      </c>
      <c r="L302" s="31">
        <v>5173.5</v>
      </c>
      <c r="M302" s="31">
        <v>3.5303499999999999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1149.45</v>
      </c>
      <c r="D303" s="36">
        <v>1149.1666666666667</v>
      </c>
      <c r="E303" s="36">
        <v>1138.3333333333335</v>
      </c>
      <c r="F303" s="36">
        <v>1127.2166666666667</v>
      </c>
      <c r="G303" s="36">
        <v>1116.3833333333334</v>
      </c>
      <c r="H303" s="36">
        <v>1160.2833333333335</v>
      </c>
      <c r="I303" s="36">
        <v>1171.116666666667</v>
      </c>
      <c r="J303" s="36">
        <v>1182.2333333333336</v>
      </c>
      <c r="K303" s="31">
        <v>1160</v>
      </c>
      <c r="L303" s="31">
        <v>1138.05</v>
      </c>
      <c r="M303" s="31">
        <v>2.81609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1399.8</v>
      </c>
      <c r="D304" s="36">
        <v>1404.3666666666668</v>
      </c>
      <c r="E304" s="36">
        <v>1388.7333333333336</v>
      </c>
      <c r="F304" s="36">
        <v>1377.6666666666667</v>
      </c>
      <c r="G304" s="36">
        <v>1362.0333333333335</v>
      </c>
      <c r="H304" s="36">
        <v>1415.4333333333336</v>
      </c>
      <c r="I304" s="36">
        <v>1431.0666666666668</v>
      </c>
      <c r="J304" s="36">
        <v>1442.1333333333337</v>
      </c>
      <c r="K304" s="31">
        <v>1420</v>
      </c>
      <c r="L304" s="31">
        <v>1393.3</v>
      </c>
      <c r="M304" s="31">
        <v>0.45265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777.2</v>
      </c>
      <c r="D305" s="36">
        <v>779.9666666666667</v>
      </c>
      <c r="E305" s="36">
        <v>751.48333333333335</v>
      </c>
      <c r="F305" s="36">
        <v>725.76666666666665</v>
      </c>
      <c r="G305" s="36">
        <v>697.2833333333333</v>
      </c>
      <c r="H305" s="36">
        <v>805.68333333333339</v>
      </c>
      <c r="I305" s="36">
        <v>834.16666666666674</v>
      </c>
      <c r="J305" s="36">
        <v>859.88333333333344</v>
      </c>
      <c r="K305" s="31">
        <v>808.45</v>
      </c>
      <c r="L305" s="31">
        <v>754.25</v>
      </c>
      <c r="M305" s="31">
        <v>9.3178900000000002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1111.9000000000001</v>
      </c>
      <c r="D306" s="36">
        <v>1108.3999999999999</v>
      </c>
      <c r="E306" s="36">
        <v>1098.7999999999997</v>
      </c>
      <c r="F306" s="36">
        <v>1085.6999999999998</v>
      </c>
      <c r="G306" s="36">
        <v>1076.0999999999997</v>
      </c>
      <c r="H306" s="36">
        <v>1121.4999999999998</v>
      </c>
      <c r="I306" s="36">
        <v>1131.0999999999997</v>
      </c>
      <c r="J306" s="36">
        <v>1144.1999999999998</v>
      </c>
      <c r="K306" s="31">
        <v>1118</v>
      </c>
      <c r="L306" s="31">
        <v>1095.3</v>
      </c>
      <c r="M306" s="31">
        <v>3.4077500000000001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285.64999999999998</v>
      </c>
      <c r="D307" s="36">
        <v>285.84999999999997</v>
      </c>
      <c r="E307" s="36">
        <v>282.34999999999991</v>
      </c>
      <c r="F307" s="36">
        <v>279.04999999999995</v>
      </c>
      <c r="G307" s="36">
        <v>275.5499999999999</v>
      </c>
      <c r="H307" s="36">
        <v>289.14999999999992</v>
      </c>
      <c r="I307" s="36">
        <v>292.65000000000003</v>
      </c>
      <c r="J307" s="36">
        <v>295.94999999999993</v>
      </c>
      <c r="K307" s="31">
        <v>289.35000000000002</v>
      </c>
      <c r="L307" s="31">
        <v>282.55</v>
      </c>
      <c r="M307" s="31">
        <v>29.285350000000001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1515.2</v>
      </c>
      <c r="D308" s="36">
        <v>1523.4833333333333</v>
      </c>
      <c r="E308" s="36">
        <v>1505.7166666666667</v>
      </c>
      <c r="F308" s="36">
        <v>1496.2333333333333</v>
      </c>
      <c r="G308" s="36">
        <v>1478.4666666666667</v>
      </c>
      <c r="H308" s="36">
        <v>1532.9666666666667</v>
      </c>
      <c r="I308" s="36">
        <v>1550.7333333333336</v>
      </c>
      <c r="J308" s="36">
        <v>1560.2166666666667</v>
      </c>
      <c r="K308" s="31">
        <v>1541.25</v>
      </c>
      <c r="L308" s="31">
        <v>1514</v>
      </c>
      <c r="M308" s="31">
        <v>21.231750000000002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438.7</v>
      </c>
      <c r="D309" s="36">
        <v>432.25</v>
      </c>
      <c r="E309" s="36">
        <v>424.5</v>
      </c>
      <c r="F309" s="36">
        <v>410.3</v>
      </c>
      <c r="G309" s="36">
        <v>402.55</v>
      </c>
      <c r="H309" s="36">
        <v>446.45</v>
      </c>
      <c r="I309" s="36">
        <v>454.2</v>
      </c>
      <c r="J309" s="36">
        <v>468.4</v>
      </c>
      <c r="K309" s="31">
        <v>440</v>
      </c>
      <c r="L309" s="31">
        <v>418.05</v>
      </c>
      <c r="M309" s="31">
        <v>7.8074599999999998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525.65</v>
      </c>
      <c r="D310" s="36">
        <v>527.94999999999993</v>
      </c>
      <c r="E310" s="36">
        <v>522.69999999999982</v>
      </c>
      <c r="F310" s="36">
        <v>519.74999999999989</v>
      </c>
      <c r="G310" s="36">
        <v>514.49999999999977</v>
      </c>
      <c r="H310" s="36">
        <v>530.89999999999986</v>
      </c>
      <c r="I310" s="36">
        <v>536.15000000000009</v>
      </c>
      <c r="J310" s="36">
        <v>539.09999999999991</v>
      </c>
      <c r="K310" s="31">
        <v>533.20000000000005</v>
      </c>
      <c r="L310" s="31">
        <v>525</v>
      </c>
      <c r="M310" s="31">
        <v>0.84674000000000005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359.75</v>
      </c>
      <c r="D311" s="36">
        <v>363.98333333333335</v>
      </c>
      <c r="E311" s="36">
        <v>354.4666666666667</v>
      </c>
      <c r="F311" s="36">
        <v>349.18333333333334</v>
      </c>
      <c r="G311" s="36">
        <v>339.66666666666669</v>
      </c>
      <c r="H311" s="36">
        <v>369.26666666666671</v>
      </c>
      <c r="I311" s="36">
        <v>378.78333333333336</v>
      </c>
      <c r="J311" s="36">
        <v>384.06666666666672</v>
      </c>
      <c r="K311" s="31">
        <v>373.5</v>
      </c>
      <c r="L311" s="31">
        <v>358.7</v>
      </c>
      <c r="M311" s="31">
        <v>2.7277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139.94999999999999</v>
      </c>
      <c r="D312" s="36">
        <v>139.98333333333332</v>
      </c>
      <c r="E312" s="36">
        <v>138.36666666666665</v>
      </c>
      <c r="F312" s="36">
        <v>136.78333333333333</v>
      </c>
      <c r="G312" s="36">
        <v>135.16666666666666</v>
      </c>
      <c r="H312" s="36">
        <v>141.56666666666663</v>
      </c>
      <c r="I312" s="36">
        <v>143.18333333333331</v>
      </c>
      <c r="J312" s="36">
        <v>144.76666666666662</v>
      </c>
      <c r="K312" s="31">
        <v>141.6</v>
      </c>
      <c r="L312" s="31">
        <v>138.4</v>
      </c>
      <c r="M312" s="31">
        <v>49.675719999999998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92.5</v>
      </c>
      <c r="D313" s="36">
        <v>92.75</v>
      </c>
      <c r="E313" s="36">
        <v>90.25</v>
      </c>
      <c r="F313" s="36">
        <v>88</v>
      </c>
      <c r="G313" s="36">
        <v>85.5</v>
      </c>
      <c r="H313" s="36">
        <v>95</v>
      </c>
      <c r="I313" s="36">
        <v>97.5</v>
      </c>
      <c r="J313" s="36">
        <v>99.75</v>
      </c>
      <c r="K313" s="31">
        <v>95.25</v>
      </c>
      <c r="L313" s="31">
        <v>90.5</v>
      </c>
      <c r="M313" s="31">
        <v>51.00094</v>
      </c>
      <c r="N313" s="1"/>
      <c r="O313" s="1"/>
    </row>
    <row r="314" spans="1:15" ht="12.75" customHeight="1">
      <c r="A314" s="33">
        <v>304</v>
      </c>
      <c r="B314" s="53" t="s">
        <v>864</v>
      </c>
      <c r="C314" s="31">
        <v>1768.1</v>
      </c>
      <c r="D314" s="36">
        <v>1775.1333333333332</v>
      </c>
      <c r="E314" s="36">
        <v>1750.2166666666665</v>
      </c>
      <c r="F314" s="36">
        <v>1732.3333333333333</v>
      </c>
      <c r="G314" s="36">
        <v>1707.4166666666665</v>
      </c>
      <c r="H314" s="36">
        <v>1793.0166666666664</v>
      </c>
      <c r="I314" s="36">
        <v>1817.9333333333334</v>
      </c>
      <c r="J314" s="36">
        <v>1835.8166666666664</v>
      </c>
      <c r="K314" s="31">
        <v>1800.05</v>
      </c>
      <c r="L314" s="31">
        <v>1757.25</v>
      </c>
      <c r="M314" s="31">
        <v>0.52615000000000001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538.04999999999995</v>
      </c>
      <c r="D315" s="36">
        <v>537.01666666666665</v>
      </c>
      <c r="E315" s="36">
        <v>533.48333333333335</v>
      </c>
      <c r="F315" s="36">
        <v>528.91666666666674</v>
      </c>
      <c r="G315" s="36">
        <v>525.38333333333344</v>
      </c>
      <c r="H315" s="36">
        <v>541.58333333333326</v>
      </c>
      <c r="I315" s="36">
        <v>545.11666666666656</v>
      </c>
      <c r="J315" s="36">
        <v>549.68333333333317</v>
      </c>
      <c r="K315" s="31">
        <v>540.54999999999995</v>
      </c>
      <c r="L315" s="31">
        <v>532.45000000000005</v>
      </c>
      <c r="M315" s="31">
        <v>11.051360000000001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10244.799999999999</v>
      </c>
      <c r="D316" s="36">
        <v>10254.383333333333</v>
      </c>
      <c r="E316" s="36">
        <v>10174.366666666667</v>
      </c>
      <c r="F316" s="36">
        <v>10103.933333333334</v>
      </c>
      <c r="G316" s="36">
        <v>10023.916666666668</v>
      </c>
      <c r="H316" s="36">
        <v>10324.816666666666</v>
      </c>
      <c r="I316" s="36">
        <v>10404.833333333332</v>
      </c>
      <c r="J316" s="36">
        <v>10475.266666666665</v>
      </c>
      <c r="K316" s="31">
        <v>10334.4</v>
      </c>
      <c r="L316" s="31">
        <v>10183.950000000001</v>
      </c>
      <c r="M316" s="31">
        <v>2.3008299999999999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2393.3000000000002</v>
      </c>
      <c r="D317" s="36">
        <v>2383.0666666666671</v>
      </c>
      <c r="E317" s="36">
        <v>2360.233333333334</v>
      </c>
      <c r="F317" s="36">
        <v>2327.166666666667</v>
      </c>
      <c r="G317" s="36">
        <v>2304.3333333333339</v>
      </c>
      <c r="H317" s="36">
        <v>2416.1333333333341</v>
      </c>
      <c r="I317" s="36">
        <v>2438.9666666666672</v>
      </c>
      <c r="J317" s="36">
        <v>2472.0333333333342</v>
      </c>
      <c r="K317" s="31">
        <v>2405.9</v>
      </c>
      <c r="L317" s="31">
        <v>2350</v>
      </c>
      <c r="M317" s="31">
        <v>0.36415999999999998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896.35</v>
      </c>
      <c r="D318" s="36">
        <v>901.29999999999984</v>
      </c>
      <c r="E318" s="36">
        <v>887.59999999999968</v>
      </c>
      <c r="F318" s="36">
        <v>878.8499999999998</v>
      </c>
      <c r="G318" s="36">
        <v>865.14999999999964</v>
      </c>
      <c r="H318" s="36">
        <v>910.04999999999973</v>
      </c>
      <c r="I318" s="36">
        <v>923.74999999999977</v>
      </c>
      <c r="J318" s="36">
        <v>932.49999999999977</v>
      </c>
      <c r="K318" s="31">
        <v>915</v>
      </c>
      <c r="L318" s="31">
        <v>892.55</v>
      </c>
      <c r="M318" s="31">
        <v>4.0029199999999996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568.6</v>
      </c>
      <c r="D319" s="36">
        <v>565.65</v>
      </c>
      <c r="E319" s="36">
        <v>556.19999999999993</v>
      </c>
      <c r="F319" s="36">
        <v>543.79999999999995</v>
      </c>
      <c r="G319" s="36">
        <v>534.34999999999991</v>
      </c>
      <c r="H319" s="36">
        <v>578.04999999999995</v>
      </c>
      <c r="I319" s="36">
        <v>587.5</v>
      </c>
      <c r="J319" s="36">
        <v>599.9</v>
      </c>
      <c r="K319" s="31">
        <v>575.1</v>
      </c>
      <c r="L319" s="31">
        <v>553.25</v>
      </c>
      <c r="M319" s="31">
        <v>10.46123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2073.35</v>
      </c>
      <c r="D320" s="36">
        <v>2085.0166666666669</v>
      </c>
      <c r="E320" s="36">
        <v>2052.0333333333338</v>
      </c>
      <c r="F320" s="36">
        <v>2030.7166666666667</v>
      </c>
      <c r="G320" s="36">
        <v>1997.7333333333336</v>
      </c>
      <c r="H320" s="36">
        <v>2106.3333333333339</v>
      </c>
      <c r="I320" s="36">
        <v>2139.3166666666666</v>
      </c>
      <c r="J320" s="36">
        <v>2160.6333333333341</v>
      </c>
      <c r="K320" s="31">
        <v>2118</v>
      </c>
      <c r="L320" s="31">
        <v>2063.6999999999998</v>
      </c>
      <c r="M320" s="31">
        <v>7.4914699999999996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774.55</v>
      </c>
      <c r="D321" s="36">
        <v>767.38333333333321</v>
      </c>
      <c r="E321" s="36">
        <v>754.86666666666645</v>
      </c>
      <c r="F321" s="36">
        <v>735.18333333333328</v>
      </c>
      <c r="G321" s="36">
        <v>722.66666666666652</v>
      </c>
      <c r="H321" s="36">
        <v>787.06666666666638</v>
      </c>
      <c r="I321" s="36">
        <v>799.58333333333326</v>
      </c>
      <c r="J321" s="36">
        <v>819.26666666666631</v>
      </c>
      <c r="K321" s="31">
        <v>779.9</v>
      </c>
      <c r="L321" s="31">
        <v>747.7</v>
      </c>
      <c r="M321" s="31">
        <v>1.0399</v>
      </c>
      <c r="N321" s="1"/>
      <c r="O321" s="1"/>
    </row>
    <row r="322" spans="1:15" ht="12.75" customHeight="1">
      <c r="A322" s="33">
        <v>312</v>
      </c>
      <c r="B322" s="53" t="s">
        <v>886</v>
      </c>
      <c r="C322" s="31">
        <v>975.55</v>
      </c>
      <c r="D322" s="36">
        <v>974.85</v>
      </c>
      <c r="E322" s="36">
        <v>963.7</v>
      </c>
      <c r="F322" s="36">
        <v>951.85</v>
      </c>
      <c r="G322" s="36">
        <v>940.7</v>
      </c>
      <c r="H322" s="36">
        <v>986.7</v>
      </c>
      <c r="I322" s="36">
        <v>997.84999999999991</v>
      </c>
      <c r="J322" s="36">
        <v>1009.7</v>
      </c>
      <c r="K322" s="31">
        <v>986</v>
      </c>
      <c r="L322" s="31">
        <v>963</v>
      </c>
      <c r="M322" s="31">
        <v>0.30826999999999999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1176.2</v>
      </c>
      <c r="D323" s="36">
        <v>1164.0833333333333</v>
      </c>
      <c r="E323" s="36">
        <v>1129.6166666666666</v>
      </c>
      <c r="F323" s="36">
        <v>1083.0333333333333</v>
      </c>
      <c r="G323" s="36">
        <v>1048.5666666666666</v>
      </c>
      <c r="H323" s="36">
        <v>1210.6666666666665</v>
      </c>
      <c r="I323" s="36">
        <v>1245.1333333333332</v>
      </c>
      <c r="J323" s="36">
        <v>1291.7166666666665</v>
      </c>
      <c r="K323" s="31">
        <v>1198.55</v>
      </c>
      <c r="L323" s="31">
        <v>1117.5</v>
      </c>
      <c r="M323" s="31">
        <v>3.9580899999999999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1501.1</v>
      </c>
      <c r="D324" s="36">
        <v>1492.9166666666667</v>
      </c>
      <c r="E324" s="36">
        <v>1465.8833333333334</v>
      </c>
      <c r="F324" s="36">
        <v>1430.6666666666667</v>
      </c>
      <c r="G324" s="36">
        <v>1403.6333333333334</v>
      </c>
      <c r="H324" s="36">
        <v>1528.1333333333334</v>
      </c>
      <c r="I324" s="36">
        <v>1555.1666666666667</v>
      </c>
      <c r="J324" s="36">
        <v>1590.3833333333334</v>
      </c>
      <c r="K324" s="31">
        <v>1519.95</v>
      </c>
      <c r="L324" s="31">
        <v>1457.7</v>
      </c>
      <c r="M324" s="31">
        <v>7.4760299999999997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56</v>
      </c>
      <c r="D325" s="36">
        <v>56</v>
      </c>
      <c r="E325" s="36">
        <v>54</v>
      </c>
      <c r="F325" s="36">
        <v>52</v>
      </c>
      <c r="G325" s="36">
        <v>50</v>
      </c>
      <c r="H325" s="36">
        <v>58</v>
      </c>
      <c r="I325" s="36">
        <v>60</v>
      </c>
      <c r="J325" s="36">
        <v>62</v>
      </c>
      <c r="K325" s="31">
        <v>58</v>
      </c>
      <c r="L325" s="31">
        <v>54</v>
      </c>
      <c r="M325" s="31">
        <v>56.525660000000002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61.5</v>
      </c>
      <c r="D326" s="36">
        <v>61.1</v>
      </c>
      <c r="E326" s="36">
        <v>60.150000000000006</v>
      </c>
      <c r="F326" s="36">
        <v>58.800000000000004</v>
      </c>
      <c r="G326" s="36">
        <v>57.850000000000009</v>
      </c>
      <c r="H326" s="36">
        <v>62.45</v>
      </c>
      <c r="I326" s="36">
        <v>63.400000000000006</v>
      </c>
      <c r="J326" s="36">
        <v>64.75</v>
      </c>
      <c r="K326" s="31">
        <v>62.05</v>
      </c>
      <c r="L326" s="31">
        <v>59.75</v>
      </c>
      <c r="M326" s="31">
        <v>42.78772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898.45</v>
      </c>
      <c r="D327" s="36">
        <v>902.80000000000007</v>
      </c>
      <c r="E327" s="36">
        <v>885.65000000000009</v>
      </c>
      <c r="F327" s="36">
        <v>872.85</v>
      </c>
      <c r="G327" s="36">
        <v>855.7</v>
      </c>
      <c r="H327" s="36">
        <v>915.60000000000014</v>
      </c>
      <c r="I327" s="36">
        <v>932.75</v>
      </c>
      <c r="J327" s="36">
        <v>945.55000000000018</v>
      </c>
      <c r="K327" s="31">
        <v>919.95</v>
      </c>
      <c r="L327" s="31">
        <v>890</v>
      </c>
      <c r="M327" s="31">
        <v>1.4278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2475</v>
      </c>
      <c r="D328" s="36">
        <v>2476</v>
      </c>
      <c r="E328" s="36">
        <v>2453</v>
      </c>
      <c r="F328" s="36">
        <v>2431</v>
      </c>
      <c r="G328" s="36">
        <v>2408</v>
      </c>
      <c r="H328" s="36">
        <v>2498</v>
      </c>
      <c r="I328" s="36">
        <v>2521</v>
      </c>
      <c r="J328" s="36">
        <v>2543</v>
      </c>
      <c r="K328" s="31">
        <v>2499</v>
      </c>
      <c r="L328" s="31">
        <v>2454</v>
      </c>
      <c r="M328" s="31">
        <v>3.6531600000000002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107266.95</v>
      </c>
      <c r="D329" s="36">
        <v>107118.83333333333</v>
      </c>
      <c r="E329" s="36">
        <v>106553.11666666665</v>
      </c>
      <c r="F329" s="36">
        <v>105839.28333333333</v>
      </c>
      <c r="G329" s="36">
        <v>105273.56666666665</v>
      </c>
      <c r="H329" s="36">
        <v>107832.66666666666</v>
      </c>
      <c r="I329" s="36">
        <v>108398.38333333333</v>
      </c>
      <c r="J329" s="36">
        <v>109112.21666666666</v>
      </c>
      <c r="K329" s="31">
        <v>107684.55</v>
      </c>
      <c r="L329" s="31">
        <v>106405</v>
      </c>
      <c r="M329" s="31">
        <v>4.2290000000000001E-2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2525.65</v>
      </c>
      <c r="D330" s="36">
        <v>2539.6</v>
      </c>
      <c r="E330" s="36">
        <v>2499.1999999999998</v>
      </c>
      <c r="F330" s="36">
        <v>2472.75</v>
      </c>
      <c r="G330" s="36">
        <v>2432.35</v>
      </c>
      <c r="H330" s="36">
        <v>2566.0499999999997</v>
      </c>
      <c r="I330" s="36">
        <v>2606.4500000000003</v>
      </c>
      <c r="J330" s="36">
        <v>2632.8999999999996</v>
      </c>
      <c r="K330" s="31">
        <v>2580</v>
      </c>
      <c r="L330" s="31">
        <v>2513.15</v>
      </c>
      <c r="M330" s="31">
        <v>2.3741699999999999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2078.9499999999998</v>
      </c>
      <c r="D331" s="36">
        <v>2093.3333333333335</v>
      </c>
      <c r="E331" s="36">
        <v>2036.666666666667</v>
      </c>
      <c r="F331" s="36">
        <v>1994.3833333333337</v>
      </c>
      <c r="G331" s="36">
        <v>1937.7166666666672</v>
      </c>
      <c r="H331" s="36">
        <v>2135.6166666666668</v>
      </c>
      <c r="I331" s="36">
        <v>2192.2833333333338</v>
      </c>
      <c r="J331" s="36">
        <v>2234.5666666666666</v>
      </c>
      <c r="K331" s="31">
        <v>2150</v>
      </c>
      <c r="L331" s="31">
        <v>2051.0500000000002</v>
      </c>
      <c r="M331" s="31">
        <v>60.544809999999998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1190.0999999999999</v>
      </c>
      <c r="D332" s="36">
        <v>1191.2833333333333</v>
      </c>
      <c r="E332" s="36">
        <v>1181.1666666666665</v>
      </c>
      <c r="F332" s="36">
        <v>1172.2333333333331</v>
      </c>
      <c r="G332" s="36">
        <v>1162.1166666666663</v>
      </c>
      <c r="H332" s="36">
        <v>1200.2166666666667</v>
      </c>
      <c r="I332" s="36">
        <v>1210.3333333333335</v>
      </c>
      <c r="J332" s="36">
        <v>1219.2666666666669</v>
      </c>
      <c r="K332" s="31">
        <v>1201.4000000000001</v>
      </c>
      <c r="L332" s="31">
        <v>1182.3499999999999</v>
      </c>
      <c r="M332" s="31">
        <v>6.60947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1053.6500000000001</v>
      </c>
      <c r="D333" s="36">
        <v>1062.55</v>
      </c>
      <c r="E333" s="36">
        <v>1042.0999999999999</v>
      </c>
      <c r="F333" s="36">
        <v>1030.55</v>
      </c>
      <c r="G333" s="36">
        <v>1010.0999999999999</v>
      </c>
      <c r="H333" s="36">
        <v>1074.0999999999999</v>
      </c>
      <c r="I333" s="36">
        <v>1094.5500000000002</v>
      </c>
      <c r="J333" s="36">
        <v>1106.0999999999999</v>
      </c>
      <c r="K333" s="31">
        <v>1083</v>
      </c>
      <c r="L333" s="31">
        <v>1051</v>
      </c>
      <c r="M333" s="31">
        <v>2.10595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852.65</v>
      </c>
      <c r="D334" s="36">
        <v>854.55000000000007</v>
      </c>
      <c r="E334" s="36">
        <v>845.10000000000014</v>
      </c>
      <c r="F334" s="36">
        <v>837.55000000000007</v>
      </c>
      <c r="G334" s="36">
        <v>828.10000000000014</v>
      </c>
      <c r="H334" s="36">
        <v>862.10000000000014</v>
      </c>
      <c r="I334" s="36">
        <v>871.55000000000018</v>
      </c>
      <c r="J334" s="36">
        <v>879.10000000000014</v>
      </c>
      <c r="K334" s="31">
        <v>864</v>
      </c>
      <c r="L334" s="31">
        <v>847</v>
      </c>
      <c r="M334" s="31">
        <v>1.70167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93.6</v>
      </c>
      <c r="D335" s="36">
        <v>93.666666666666671</v>
      </c>
      <c r="E335" s="36">
        <v>92.433333333333337</v>
      </c>
      <c r="F335" s="36">
        <v>91.266666666666666</v>
      </c>
      <c r="G335" s="36">
        <v>90.033333333333331</v>
      </c>
      <c r="H335" s="36">
        <v>94.833333333333343</v>
      </c>
      <c r="I335" s="36">
        <v>96.066666666666663</v>
      </c>
      <c r="J335" s="36">
        <v>97.233333333333348</v>
      </c>
      <c r="K335" s="31">
        <v>94.9</v>
      </c>
      <c r="L335" s="31">
        <v>92.5</v>
      </c>
      <c r="M335" s="31">
        <v>54.554079999999999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3719.9</v>
      </c>
      <c r="D336" s="36">
        <v>3709.6333333333332</v>
      </c>
      <c r="E336" s="36">
        <v>3684.2666666666664</v>
      </c>
      <c r="F336" s="36">
        <v>3648.6333333333332</v>
      </c>
      <c r="G336" s="36">
        <v>3623.2666666666664</v>
      </c>
      <c r="H336" s="36">
        <v>3745.2666666666664</v>
      </c>
      <c r="I336" s="36">
        <v>3770.6333333333332</v>
      </c>
      <c r="J336" s="36">
        <v>3806.2666666666664</v>
      </c>
      <c r="K336" s="31">
        <v>3735</v>
      </c>
      <c r="L336" s="31">
        <v>3674</v>
      </c>
      <c r="M336" s="31">
        <v>2.9589799999999999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870.35</v>
      </c>
      <c r="D337" s="36">
        <v>855.46666666666658</v>
      </c>
      <c r="E337" s="36">
        <v>833.93333333333317</v>
      </c>
      <c r="F337" s="36">
        <v>797.51666666666654</v>
      </c>
      <c r="G337" s="36">
        <v>775.98333333333312</v>
      </c>
      <c r="H337" s="36">
        <v>891.88333333333321</v>
      </c>
      <c r="I337" s="36">
        <v>913.41666666666674</v>
      </c>
      <c r="J337" s="36">
        <v>949.83333333333326</v>
      </c>
      <c r="K337" s="31">
        <v>877</v>
      </c>
      <c r="L337" s="31">
        <v>819.05</v>
      </c>
      <c r="M337" s="31">
        <v>5.0230699999999997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57.8</v>
      </c>
      <c r="D338" s="36">
        <v>58.4</v>
      </c>
      <c r="E338" s="36">
        <v>56.949999999999996</v>
      </c>
      <c r="F338" s="36">
        <v>56.099999999999994</v>
      </c>
      <c r="G338" s="36">
        <v>54.649999999999991</v>
      </c>
      <c r="H338" s="36">
        <v>59.25</v>
      </c>
      <c r="I338" s="36">
        <v>60.7</v>
      </c>
      <c r="J338" s="36">
        <v>61.550000000000004</v>
      </c>
      <c r="K338" s="31">
        <v>59.85</v>
      </c>
      <c r="L338" s="31">
        <v>57.55</v>
      </c>
      <c r="M338" s="31">
        <v>201.70634000000001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153.30000000000001</v>
      </c>
      <c r="D339" s="36">
        <v>154.06666666666669</v>
      </c>
      <c r="E339" s="36">
        <v>151.88333333333338</v>
      </c>
      <c r="F339" s="36">
        <v>150.4666666666667</v>
      </c>
      <c r="G339" s="36">
        <v>148.28333333333339</v>
      </c>
      <c r="H339" s="36">
        <v>155.48333333333338</v>
      </c>
      <c r="I339" s="36">
        <v>157.66666666666671</v>
      </c>
      <c r="J339" s="36">
        <v>159.08333333333337</v>
      </c>
      <c r="K339" s="31">
        <v>156.25</v>
      </c>
      <c r="L339" s="31">
        <v>152.65</v>
      </c>
      <c r="M339" s="31">
        <v>34.708590000000001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22881.85</v>
      </c>
      <c r="D340" s="36">
        <v>22887.55</v>
      </c>
      <c r="E340" s="36">
        <v>22794.3</v>
      </c>
      <c r="F340" s="36">
        <v>22706.75</v>
      </c>
      <c r="G340" s="36">
        <v>22613.5</v>
      </c>
      <c r="H340" s="36">
        <v>22975.1</v>
      </c>
      <c r="I340" s="36">
        <v>23068.35</v>
      </c>
      <c r="J340" s="36">
        <v>23155.899999999998</v>
      </c>
      <c r="K340" s="31">
        <v>22980.799999999999</v>
      </c>
      <c r="L340" s="31">
        <v>22800</v>
      </c>
      <c r="M340" s="31">
        <v>0.23755000000000001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70.95</v>
      </c>
      <c r="D341" s="36">
        <v>70.7</v>
      </c>
      <c r="E341" s="36">
        <v>69.600000000000009</v>
      </c>
      <c r="F341" s="36">
        <v>68.25</v>
      </c>
      <c r="G341" s="36">
        <v>67.150000000000006</v>
      </c>
      <c r="H341" s="36">
        <v>72.050000000000011</v>
      </c>
      <c r="I341" s="36">
        <v>73.150000000000006</v>
      </c>
      <c r="J341" s="36">
        <v>74.500000000000014</v>
      </c>
      <c r="K341" s="31">
        <v>71.8</v>
      </c>
      <c r="L341" s="31">
        <v>69.349999999999994</v>
      </c>
      <c r="M341" s="31">
        <v>38.387219999999999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52</v>
      </c>
      <c r="D342" s="36">
        <v>52.050000000000004</v>
      </c>
      <c r="E342" s="36">
        <v>51.550000000000011</v>
      </c>
      <c r="F342" s="36">
        <v>51.100000000000009</v>
      </c>
      <c r="G342" s="36">
        <v>50.600000000000016</v>
      </c>
      <c r="H342" s="36">
        <v>52.500000000000007</v>
      </c>
      <c r="I342" s="36">
        <v>52.999999999999993</v>
      </c>
      <c r="J342" s="36">
        <v>53.45</v>
      </c>
      <c r="K342" s="31">
        <v>52.55</v>
      </c>
      <c r="L342" s="31">
        <v>51.6</v>
      </c>
      <c r="M342" s="31">
        <v>211.59737000000001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336.95</v>
      </c>
      <c r="D343" s="36">
        <v>337.31666666666666</v>
      </c>
      <c r="E343" s="36">
        <v>327.93333333333334</v>
      </c>
      <c r="F343" s="36">
        <v>318.91666666666669</v>
      </c>
      <c r="G343" s="36">
        <v>309.53333333333336</v>
      </c>
      <c r="H343" s="36">
        <v>346.33333333333331</v>
      </c>
      <c r="I343" s="36">
        <v>355.71666666666664</v>
      </c>
      <c r="J343" s="36">
        <v>364.73333333333329</v>
      </c>
      <c r="K343" s="31">
        <v>346.7</v>
      </c>
      <c r="L343" s="31">
        <v>328.3</v>
      </c>
      <c r="M343" s="31">
        <v>19.845410000000001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134.80000000000001</v>
      </c>
      <c r="D344" s="36">
        <v>136.15</v>
      </c>
      <c r="E344" s="36">
        <v>132.4</v>
      </c>
      <c r="F344" s="36">
        <v>130</v>
      </c>
      <c r="G344" s="36">
        <v>126.25</v>
      </c>
      <c r="H344" s="36">
        <v>138.55000000000001</v>
      </c>
      <c r="I344" s="36">
        <v>142.30000000000001</v>
      </c>
      <c r="J344" s="36">
        <v>144.70000000000002</v>
      </c>
      <c r="K344" s="31">
        <v>139.9</v>
      </c>
      <c r="L344" s="31">
        <v>133.75</v>
      </c>
      <c r="M344" s="31">
        <v>28.194610000000001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143.15</v>
      </c>
      <c r="D345" s="36">
        <v>142.6</v>
      </c>
      <c r="E345" s="36">
        <v>141.19999999999999</v>
      </c>
      <c r="F345" s="36">
        <v>139.25</v>
      </c>
      <c r="G345" s="36">
        <v>137.85</v>
      </c>
      <c r="H345" s="36">
        <v>144.54999999999998</v>
      </c>
      <c r="I345" s="36">
        <v>145.95000000000002</v>
      </c>
      <c r="J345" s="36">
        <v>147.89999999999998</v>
      </c>
      <c r="K345" s="31">
        <v>144</v>
      </c>
      <c r="L345" s="31">
        <v>140.65</v>
      </c>
      <c r="M345" s="31">
        <v>91.801990000000004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51.6</v>
      </c>
      <c r="D346" s="36">
        <v>51.233333333333327</v>
      </c>
      <c r="E346" s="36">
        <v>50.666666666666657</v>
      </c>
      <c r="F346" s="36">
        <v>49.733333333333327</v>
      </c>
      <c r="G346" s="36">
        <v>49.166666666666657</v>
      </c>
      <c r="H346" s="36">
        <v>52.166666666666657</v>
      </c>
      <c r="I346" s="36">
        <v>52.733333333333334</v>
      </c>
      <c r="J346" s="36">
        <v>53.666666666666657</v>
      </c>
      <c r="K346" s="31">
        <v>51.8</v>
      </c>
      <c r="L346" s="31">
        <v>50.3</v>
      </c>
      <c r="M346" s="31">
        <v>48.849269999999997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221.85</v>
      </c>
      <c r="D347" s="36">
        <v>221.76666666666665</v>
      </c>
      <c r="E347" s="36">
        <v>219.5333333333333</v>
      </c>
      <c r="F347" s="36">
        <v>217.21666666666664</v>
      </c>
      <c r="G347" s="36">
        <v>214.98333333333329</v>
      </c>
      <c r="H347" s="36">
        <v>224.08333333333331</v>
      </c>
      <c r="I347" s="36">
        <v>226.31666666666666</v>
      </c>
      <c r="J347" s="36">
        <v>228.63333333333333</v>
      </c>
      <c r="K347" s="31">
        <v>224</v>
      </c>
      <c r="L347" s="31">
        <v>219.45</v>
      </c>
      <c r="M347" s="31">
        <v>2.9501300000000001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234.7</v>
      </c>
      <c r="D348" s="36">
        <v>233.83333333333334</v>
      </c>
      <c r="E348" s="36">
        <v>231.36666666666667</v>
      </c>
      <c r="F348" s="36">
        <v>228.03333333333333</v>
      </c>
      <c r="G348" s="36">
        <v>225.56666666666666</v>
      </c>
      <c r="H348" s="36">
        <v>237.16666666666669</v>
      </c>
      <c r="I348" s="36">
        <v>239.63333333333333</v>
      </c>
      <c r="J348" s="36">
        <v>242.9666666666667</v>
      </c>
      <c r="K348" s="31">
        <v>236.3</v>
      </c>
      <c r="L348" s="31">
        <v>230.5</v>
      </c>
      <c r="M348" s="31">
        <v>106.59144999999999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357.3</v>
      </c>
      <c r="D349" s="36">
        <v>358.9666666666667</v>
      </c>
      <c r="E349" s="36">
        <v>353.33333333333337</v>
      </c>
      <c r="F349" s="36">
        <v>349.36666666666667</v>
      </c>
      <c r="G349" s="36">
        <v>343.73333333333335</v>
      </c>
      <c r="H349" s="36">
        <v>362.93333333333339</v>
      </c>
      <c r="I349" s="36">
        <v>368.56666666666672</v>
      </c>
      <c r="J349" s="36">
        <v>372.53333333333342</v>
      </c>
      <c r="K349" s="31">
        <v>364.6</v>
      </c>
      <c r="L349" s="31">
        <v>355</v>
      </c>
      <c r="M349" s="31">
        <v>1.45181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1113.5999999999999</v>
      </c>
      <c r="D350" s="36">
        <v>1112.4333333333332</v>
      </c>
      <c r="E350" s="36">
        <v>1099.3166666666664</v>
      </c>
      <c r="F350" s="36">
        <v>1085.0333333333333</v>
      </c>
      <c r="G350" s="36">
        <v>1071.9166666666665</v>
      </c>
      <c r="H350" s="36">
        <v>1126.7166666666662</v>
      </c>
      <c r="I350" s="36">
        <v>1139.833333333333</v>
      </c>
      <c r="J350" s="36">
        <v>1154.1166666666661</v>
      </c>
      <c r="K350" s="31">
        <v>1125.55</v>
      </c>
      <c r="L350" s="31">
        <v>1098.1500000000001</v>
      </c>
      <c r="M350" s="31">
        <v>5.7699100000000003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181.7</v>
      </c>
      <c r="D351" s="36">
        <v>182.54999999999998</v>
      </c>
      <c r="E351" s="36">
        <v>180.39999999999998</v>
      </c>
      <c r="F351" s="36">
        <v>179.1</v>
      </c>
      <c r="G351" s="36">
        <v>176.95</v>
      </c>
      <c r="H351" s="36">
        <v>183.84999999999997</v>
      </c>
      <c r="I351" s="36">
        <v>186</v>
      </c>
      <c r="J351" s="36">
        <v>187.29999999999995</v>
      </c>
      <c r="K351" s="31">
        <v>184.7</v>
      </c>
      <c r="L351" s="31">
        <v>181.25</v>
      </c>
      <c r="M351" s="31">
        <v>146.22727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311.25</v>
      </c>
      <c r="D352" s="36">
        <v>309.08333333333331</v>
      </c>
      <c r="E352" s="36">
        <v>299.76666666666665</v>
      </c>
      <c r="F352" s="36">
        <v>288.28333333333336</v>
      </c>
      <c r="G352" s="36">
        <v>278.9666666666667</v>
      </c>
      <c r="H352" s="36">
        <v>320.56666666666661</v>
      </c>
      <c r="I352" s="36">
        <v>329.88333333333333</v>
      </c>
      <c r="J352" s="36">
        <v>341.36666666666656</v>
      </c>
      <c r="K352" s="31">
        <v>318.39999999999998</v>
      </c>
      <c r="L352" s="31">
        <v>297.60000000000002</v>
      </c>
      <c r="M352" s="31">
        <v>171.13848999999999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1143.7</v>
      </c>
      <c r="D353" s="36">
        <v>1154.5666666666666</v>
      </c>
      <c r="E353" s="36">
        <v>1123.1333333333332</v>
      </c>
      <c r="F353" s="36">
        <v>1102.5666666666666</v>
      </c>
      <c r="G353" s="36">
        <v>1071.1333333333332</v>
      </c>
      <c r="H353" s="36">
        <v>1175.1333333333332</v>
      </c>
      <c r="I353" s="36">
        <v>1206.5666666666666</v>
      </c>
      <c r="J353" s="36">
        <v>1227.1333333333332</v>
      </c>
      <c r="K353" s="31">
        <v>1186</v>
      </c>
      <c r="L353" s="31">
        <v>1134</v>
      </c>
      <c r="M353" s="31">
        <v>3.4264000000000001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905.2</v>
      </c>
      <c r="D354" s="36">
        <v>908.16666666666663</v>
      </c>
      <c r="E354" s="36">
        <v>888.0333333333333</v>
      </c>
      <c r="F354" s="36">
        <v>870.86666666666667</v>
      </c>
      <c r="G354" s="36">
        <v>850.73333333333335</v>
      </c>
      <c r="H354" s="36">
        <v>925.33333333333326</v>
      </c>
      <c r="I354" s="36">
        <v>945.4666666666667</v>
      </c>
      <c r="J354" s="36">
        <v>962.63333333333321</v>
      </c>
      <c r="K354" s="31">
        <v>928.3</v>
      </c>
      <c r="L354" s="31">
        <v>891</v>
      </c>
      <c r="M354" s="31">
        <v>24.682690000000001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4093.25</v>
      </c>
      <c r="D355" s="36">
        <v>4111.416666666667</v>
      </c>
      <c r="E355" s="36">
        <v>4051.0833333333339</v>
      </c>
      <c r="F355" s="36">
        <v>4008.916666666667</v>
      </c>
      <c r="G355" s="36">
        <v>3948.5833333333339</v>
      </c>
      <c r="H355" s="36">
        <v>4153.5833333333339</v>
      </c>
      <c r="I355" s="36">
        <v>4213.9166666666679</v>
      </c>
      <c r="J355" s="36">
        <v>4256.0833333333339</v>
      </c>
      <c r="K355" s="31">
        <v>4171.75</v>
      </c>
      <c r="L355" s="31">
        <v>4069.25</v>
      </c>
      <c r="M355" s="31">
        <v>0.73678999999999994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219.85</v>
      </c>
      <c r="D356" s="36">
        <v>220.36666666666665</v>
      </c>
      <c r="E356" s="36">
        <v>217.7833333333333</v>
      </c>
      <c r="F356" s="36">
        <v>215.71666666666667</v>
      </c>
      <c r="G356" s="36">
        <v>213.13333333333333</v>
      </c>
      <c r="H356" s="36">
        <v>222.43333333333328</v>
      </c>
      <c r="I356" s="36">
        <v>225.01666666666659</v>
      </c>
      <c r="J356" s="36">
        <v>227.08333333333326</v>
      </c>
      <c r="K356" s="31">
        <v>222.95</v>
      </c>
      <c r="L356" s="31">
        <v>218.3</v>
      </c>
      <c r="M356" s="31">
        <v>5.9381500000000003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39463.85</v>
      </c>
      <c r="D357" s="36">
        <v>39347.950000000004</v>
      </c>
      <c r="E357" s="36">
        <v>39015.900000000009</v>
      </c>
      <c r="F357" s="36">
        <v>38567.950000000004</v>
      </c>
      <c r="G357" s="36">
        <v>38235.900000000009</v>
      </c>
      <c r="H357" s="36">
        <v>39795.900000000009</v>
      </c>
      <c r="I357" s="36">
        <v>40127.950000000012</v>
      </c>
      <c r="J357" s="36">
        <v>40575.900000000009</v>
      </c>
      <c r="K357" s="31">
        <v>39680</v>
      </c>
      <c r="L357" s="31">
        <v>38900</v>
      </c>
      <c r="M357" s="31">
        <v>0.15754000000000001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1246.8</v>
      </c>
      <c r="D358" s="36">
        <v>1239.5333333333333</v>
      </c>
      <c r="E358" s="36">
        <v>1227.1666666666665</v>
      </c>
      <c r="F358" s="36">
        <v>1207.5333333333333</v>
      </c>
      <c r="G358" s="36">
        <v>1195.1666666666665</v>
      </c>
      <c r="H358" s="36">
        <v>1259.1666666666665</v>
      </c>
      <c r="I358" s="36">
        <v>1271.5333333333333</v>
      </c>
      <c r="J358" s="36">
        <v>1291.1666666666665</v>
      </c>
      <c r="K358" s="31">
        <v>1251.9000000000001</v>
      </c>
      <c r="L358" s="31">
        <v>1219.9000000000001</v>
      </c>
      <c r="M358" s="31">
        <v>1.36182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757.1</v>
      </c>
      <c r="D359" s="36">
        <v>757.6</v>
      </c>
      <c r="E359" s="36">
        <v>747.2</v>
      </c>
      <c r="F359" s="36">
        <v>737.30000000000007</v>
      </c>
      <c r="G359" s="36">
        <v>726.90000000000009</v>
      </c>
      <c r="H359" s="36">
        <v>767.5</v>
      </c>
      <c r="I359" s="36">
        <v>777.89999999999986</v>
      </c>
      <c r="J359" s="36">
        <v>787.8</v>
      </c>
      <c r="K359" s="31">
        <v>768</v>
      </c>
      <c r="L359" s="31">
        <v>747.7</v>
      </c>
      <c r="M359" s="31">
        <v>6.7232700000000003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199.2</v>
      </c>
      <c r="D360" s="36">
        <v>198.1</v>
      </c>
      <c r="E360" s="36">
        <v>194.54999999999998</v>
      </c>
      <c r="F360" s="36">
        <v>189.89999999999998</v>
      </c>
      <c r="G360" s="36">
        <v>186.34999999999997</v>
      </c>
      <c r="H360" s="36">
        <v>202.75</v>
      </c>
      <c r="I360" s="36">
        <v>206.3</v>
      </c>
      <c r="J360" s="36">
        <v>210.95000000000002</v>
      </c>
      <c r="K360" s="31">
        <v>201.65</v>
      </c>
      <c r="L360" s="31">
        <v>193.45</v>
      </c>
      <c r="M360" s="31">
        <v>114.64364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5595.85</v>
      </c>
      <c r="D361" s="36">
        <v>5654.55</v>
      </c>
      <c r="E361" s="36">
        <v>5518.1</v>
      </c>
      <c r="F361" s="36">
        <v>5440.35</v>
      </c>
      <c r="G361" s="36">
        <v>5303.9000000000005</v>
      </c>
      <c r="H361" s="36">
        <v>5732.3</v>
      </c>
      <c r="I361" s="36">
        <v>5868.7499999999991</v>
      </c>
      <c r="J361" s="36">
        <v>5946.5</v>
      </c>
      <c r="K361" s="31">
        <v>5791</v>
      </c>
      <c r="L361" s="31">
        <v>5576.8</v>
      </c>
      <c r="M361" s="31">
        <v>4.4874400000000003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223.2</v>
      </c>
      <c r="D362" s="36">
        <v>225.13333333333333</v>
      </c>
      <c r="E362" s="36">
        <v>220.26666666666665</v>
      </c>
      <c r="F362" s="36">
        <v>217.33333333333331</v>
      </c>
      <c r="G362" s="36">
        <v>212.46666666666664</v>
      </c>
      <c r="H362" s="36">
        <v>228.06666666666666</v>
      </c>
      <c r="I362" s="36">
        <v>232.93333333333334</v>
      </c>
      <c r="J362" s="36">
        <v>235.86666666666667</v>
      </c>
      <c r="K362" s="31">
        <v>230</v>
      </c>
      <c r="L362" s="31">
        <v>222.2</v>
      </c>
      <c r="M362" s="31">
        <v>19.178609999999999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3960.9</v>
      </c>
      <c r="D363" s="36">
        <v>3963.1</v>
      </c>
      <c r="E363" s="36">
        <v>3936.2</v>
      </c>
      <c r="F363" s="36">
        <v>3911.5</v>
      </c>
      <c r="G363" s="36">
        <v>3884.6</v>
      </c>
      <c r="H363" s="36">
        <v>3987.7999999999997</v>
      </c>
      <c r="I363" s="36">
        <v>4014.7000000000003</v>
      </c>
      <c r="J363" s="36">
        <v>4039.3999999999996</v>
      </c>
      <c r="K363" s="31">
        <v>3990</v>
      </c>
      <c r="L363" s="31">
        <v>3938.4</v>
      </c>
      <c r="M363" s="31">
        <v>9.8049999999999998E-2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1800.45</v>
      </c>
      <c r="D364" s="36">
        <v>1798.8333333333333</v>
      </c>
      <c r="E364" s="36">
        <v>1783.6666666666665</v>
      </c>
      <c r="F364" s="36">
        <v>1766.8833333333332</v>
      </c>
      <c r="G364" s="36">
        <v>1751.7166666666665</v>
      </c>
      <c r="H364" s="36">
        <v>1815.6166666666666</v>
      </c>
      <c r="I364" s="36">
        <v>1830.7833333333331</v>
      </c>
      <c r="J364" s="36">
        <v>1847.5666666666666</v>
      </c>
      <c r="K364" s="31">
        <v>1814</v>
      </c>
      <c r="L364" s="31">
        <v>1782.05</v>
      </c>
      <c r="M364" s="31">
        <v>0.75634999999999997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3422.85</v>
      </c>
      <c r="D365" s="36">
        <v>3409.5</v>
      </c>
      <c r="E365" s="36">
        <v>3378.45</v>
      </c>
      <c r="F365" s="36">
        <v>3334.0499999999997</v>
      </c>
      <c r="G365" s="36">
        <v>3302.9999999999995</v>
      </c>
      <c r="H365" s="36">
        <v>3453.9</v>
      </c>
      <c r="I365" s="36">
        <v>3484.9500000000003</v>
      </c>
      <c r="J365" s="36">
        <v>3529.3500000000004</v>
      </c>
      <c r="K365" s="31">
        <v>3440.55</v>
      </c>
      <c r="L365" s="31">
        <v>3365.1</v>
      </c>
      <c r="M365" s="31">
        <v>1.21797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2425</v>
      </c>
      <c r="D366" s="36">
        <v>2424.65</v>
      </c>
      <c r="E366" s="36">
        <v>2410.4500000000003</v>
      </c>
      <c r="F366" s="36">
        <v>2395.9</v>
      </c>
      <c r="G366" s="36">
        <v>2381.7000000000003</v>
      </c>
      <c r="H366" s="36">
        <v>2439.2000000000003</v>
      </c>
      <c r="I366" s="36">
        <v>2453.4</v>
      </c>
      <c r="J366" s="36">
        <v>2467.9500000000003</v>
      </c>
      <c r="K366" s="31">
        <v>2438.85</v>
      </c>
      <c r="L366" s="31">
        <v>2410.1</v>
      </c>
      <c r="M366" s="31">
        <v>3.7056900000000002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1044.1500000000001</v>
      </c>
      <c r="D367" s="36">
        <v>1046.7333333333333</v>
      </c>
      <c r="E367" s="36">
        <v>1034.4666666666667</v>
      </c>
      <c r="F367" s="36">
        <v>1024.7833333333333</v>
      </c>
      <c r="G367" s="36">
        <v>1012.5166666666667</v>
      </c>
      <c r="H367" s="36">
        <v>1056.4166666666667</v>
      </c>
      <c r="I367" s="36">
        <v>1068.6833333333336</v>
      </c>
      <c r="J367" s="36">
        <v>1078.3666666666668</v>
      </c>
      <c r="K367" s="31">
        <v>1059</v>
      </c>
      <c r="L367" s="31">
        <v>1037.05</v>
      </c>
      <c r="M367" s="31">
        <v>5.9246299999999996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97.45</v>
      </c>
      <c r="D368" s="36">
        <v>98.016666666666666</v>
      </c>
      <c r="E368" s="36">
        <v>96.333333333333329</v>
      </c>
      <c r="F368" s="36">
        <v>95.216666666666669</v>
      </c>
      <c r="G368" s="36">
        <v>93.533333333333331</v>
      </c>
      <c r="H368" s="36">
        <v>99.133333333333326</v>
      </c>
      <c r="I368" s="36">
        <v>100.81666666666666</v>
      </c>
      <c r="J368" s="36">
        <v>101.93333333333332</v>
      </c>
      <c r="K368" s="31">
        <v>99.7</v>
      </c>
      <c r="L368" s="31">
        <v>96.9</v>
      </c>
      <c r="M368" s="31">
        <v>18.37002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711</v>
      </c>
      <c r="D369" s="36">
        <v>714.01666666666677</v>
      </c>
      <c r="E369" s="36">
        <v>694.83333333333348</v>
      </c>
      <c r="F369" s="36">
        <v>678.66666666666674</v>
      </c>
      <c r="G369" s="36">
        <v>659.48333333333346</v>
      </c>
      <c r="H369" s="36">
        <v>730.18333333333351</v>
      </c>
      <c r="I369" s="36">
        <v>749.36666666666667</v>
      </c>
      <c r="J369" s="36">
        <v>765.53333333333353</v>
      </c>
      <c r="K369" s="31">
        <v>733.2</v>
      </c>
      <c r="L369" s="31">
        <v>697.85</v>
      </c>
      <c r="M369" s="31">
        <v>5.4902300000000004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366.45</v>
      </c>
      <c r="D370" s="36">
        <v>365.89999999999992</v>
      </c>
      <c r="E370" s="36">
        <v>360.89999999999986</v>
      </c>
      <c r="F370" s="36">
        <v>355.34999999999997</v>
      </c>
      <c r="G370" s="36">
        <v>350.34999999999991</v>
      </c>
      <c r="H370" s="36">
        <v>371.44999999999982</v>
      </c>
      <c r="I370" s="36">
        <v>376.44999999999993</v>
      </c>
      <c r="J370" s="36">
        <v>381.99999999999977</v>
      </c>
      <c r="K370" s="31">
        <v>370.9</v>
      </c>
      <c r="L370" s="31">
        <v>360.35</v>
      </c>
      <c r="M370" s="31">
        <v>2.7178399999999998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1372.25</v>
      </c>
      <c r="D371" s="36">
        <v>1381.7166666666665</v>
      </c>
      <c r="E371" s="36">
        <v>1352.5333333333328</v>
      </c>
      <c r="F371" s="36">
        <v>1332.8166666666664</v>
      </c>
      <c r="G371" s="36">
        <v>1303.6333333333328</v>
      </c>
      <c r="H371" s="36">
        <v>1401.4333333333329</v>
      </c>
      <c r="I371" s="36">
        <v>1430.6166666666668</v>
      </c>
      <c r="J371" s="36">
        <v>1450.333333333333</v>
      </c>
      <c r="K371" s="31">
        <v>1410.9</v>
      </c>
      <c r="L371" s="31">
        <v>1362</v>
      </c>
      <c r="M371" s="31">
        <v>0.43160999999999999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5178.95</v>
      </c>
      <c r="D372" s="36">
        <v>5185.7</v>
      </c>
      <c r="E372" s="36">
        <v>5133.3999999999996</v>
      </c>
      <c r="F372" s="36">
        <v>5087.8499999999995</v>
      </c>
      <c r="G372" s="36">
        <v>5035.5499999999993</v>
      </c>
      <c r="H372" s="36">
        <v>5231.25</v>
      </c>
      <c r="I372" s="36">
        <v>5283.5500000000011</v>
      </c>
      <c r="J372" s="36">
        <v>5329.1</v>
      </c>
      <c r="K372" s="31">
        <v>5238</v>
      </c>
      <c r="L372" s="31">
        <v>5140.1499999999996</v>
      </c>
      <c r="M372" s="31">
        <v>2.80349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1142.0999999999999</v>
      </c>
      <c r="D373" s="36">
        <v>1146.4666666666665</v>
      </c>
      <c r="E373" s="36">
        <v>1133.833333333333</v>
      </c>
      <c r="F373" s="36">
        <v>1125.5666666666666</v>
      </c>
      <c r="G373" s="36">
        <v>1112.9333333333332</v>
      </c>
      <c r="H373" s="36">
        <v>1154.7333333333329</v>
      </c>
      <c r="I373" s="36">
        <v>1167.3666666666666</v>
      </c>
      <c r="J373" s="36">
        <v>1175.6333333333328</v>
      </c>
      <c r="K373" s="31">
        <v>1159.0999999999999</v>
      </c>
      <c r="L373" s="31">
        <v>1138.2</v>
      </c>
      <c r="M373" s="31">
        <v>0.59828000000000003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374.45</v>
      </c>
      <c r="D374" s="36">
        <v>377.16666666666669</v>
      </c>
      <c r="E374" s="36">
        <v>370.33333333333337</v>
      </c>
      <c r="F374" s="36">
        <v>366.2166666666667</v>
      </c>
      <c r="G374" s="36">
        <v>359.38333333333338</v>
      </c>
      <c r="H374" s="36">
        <v>381.28333333333336</v>
      </c>
      <c r="I374" s="36">
        <v>388.11666666666673</v>
      </c>
      <c r="J374" s="36">
        <v>392.23333333333335</v>
      </c>
      <c r="K374" s="31">
        <v>384</v>
      </c>
      <c r="L374" s="31">
        <v>373.05</v>
      </c>
      <c r="M374" s="31">
        <v>16.411909999999999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240.25</v>
      </c>
      <c r="D375" s="36">
        <v>241.5</v>
      </c>
      <c r="E375" s="36">
        <v>237.75</v>
      </c>
      <c r="F375" s="36">
        <v>235.25</v>
      </c>
      <c r="G375" s="36">
        <v>231.5</v>
      </c>
      <c r="H375" s="36">
        <v>244</v>
      </c>
      <c r="I375" s="36">
        <v>247.75</v>
      </c>
      <c r="J375" s="36">
        <v>250.25</v>
      </c>
      <c r="K375" s="31">
        <v>245.25</v>
      </c>
      <c r="L375" s="31">
        <v>239</v>
      </c>
      <c r="M375" s="31">
        <v>128.65038000000001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196.25</v>
      </c>
      <c r="D376" s="36">
        <v>195.63333333333333</v>
      </c>
      <c r="E376" s="36">
        <v>194.36666666666665</v>
      </c>
      <c r="F376" s="36">
        <v>192.48333333333332</v>
      </c>
      <c r="G376" s="36">
        <v>191.21666666666664</v>
      </c>
      <c r="H376" s="36">
        <v>197.51666666666665</v>
      </c>
      <c r="I376" s="36">
        <v>198.7833333333333</v>
      </c>
      <c r="J376" s="36">
        <v>200.66666666666666</v>
      </c>
      <c r="K376" s="31">
        <v>196.9</v>
      </c>
      <c r="L376" s="31">
        <v>193.75</v>
      </c>
      <c r="M376" s="31">
        <v>78.533690000000007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573.9</v>
      </c>
      <c r="D377" s="36">
        <v>571.94999999999993</v>
      </c>
      <c r="E377" s="36">
        <v>567.79999999999984</v>
      </c>
      <c r="F377" s="36">
        <v>561.69999999999993</v>
      </c>
      <c r="G377" s="36">
        <v>557.54999999999984</v>
      </c>
      <c r="H377" s="36">
        <v>578.04999999999984</v>
      </c>
      <c r="I377" s="36">
        <v>582.19999999999993</v>
      </c>
      <c r="J377" s="36">
        <v>588.29999999999984</v>
      </c>
      <c r="K377" s="31">
        <v>576.1</v>
      </c>
      <c r="L377" s="31">
        <v>565.85</v>
      </c>
      <c r="M377" s="31">
        <v>8.7205100000000009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670.5</v>
      </c>
      <c r="D378" s="36">
        <v>678.43333333333339</v>
      </c>
      <c r="E378" s="36">
        <v>655.91666666666674</v>
      </c>
      <c r="F378" s="36">
        <v>641.33333333333337</v>
      </c>
      <c r="G378" s="36">
        <v>618.81666666666672</v>
      </c>
      <c r="H378" s="36">
        <v>693.01666666666677</v>
      </c>
      <c r="I378" s="36">
        <v>715.53333333333342</v>
      </c>
      <c r="J378" s="36">
        <v>730.11666666666679</v>
      </c>
      <c r="K378" s="31">
        <v>700.95</v>
      </c>
      <c r="L378" s="31">
        <v>663.85</v>
      </c>
      <c r="M378" s="31">
        <v>26.843889999999998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659.7</v>
      </c>
      <c r="D379" s="36">
        <v>659.03333333333342</v>
      </c>
      <c r="E379" s="36">
        <v>651.11666666666679</v>
      </c>
      <c r="F379" s="36">
        <v>642.53333333333342</v>
      </c>
      <c r="G379" s="36">
        <v>634.61666666666679</v>
      </c>
      <c r="H379" s="36">
        <v>667.61666666666679</v>
      </c>
      <c r="I379" s="36">
        <v>675.53333333333353</v>
      </c>
      <c r="J379" s="36">
        <v>684.11666666666679</v>
      </c>
      <c r="K379" s="31">
        <v>666.95</v>
      </c>
      <c r="L379" s="31">
        <v>650.45000000000005</v>
      </c>
      <c r="M379" s="31">
        <v>0.64771000000000001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125.45</v>
      </c>
      <c r="D380" s="36">
        <v>126.23333333333333</v>
      </c>
      <c r="E380" s="36">
        <v>123.46666666666667</v>
      </c>
      <c r="F380" s="36">
        <v>121.48333333333333</v>
      </c>
      <c r="G380" s="36">
        <v>118.71666666666667</v>
      </c>
      <c r="H380" s="36">
        <v>128.21666666666667</v>
      </c>
      <c r="I380" s="36">
        <v>130.98333333333335</v>
      </c>
      <c r="J380" s="36">
        <v>132.96666666666667</v>
      </c>
      <c r="K380" s="31">
        <v>129</v>
      </c>
      <c r="L380" s="31">
        <v>124.25</v>
      </c>
      <c r="M380" s="31">
        <v>1.4765200000000001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17599.45</v>
      </c>
      <c r="D381" s="36">
        <v>17669.733333333334</v>
      </c>
      <c r="E381" s="36">
        <v>17434.816666666666</v>
      </c>
      <c r="F381" s="36">
        <v>17270.183333333331</v>
      </c>
      <c r="G381" s="36">
        <v>17035.266666666663</v>
      </c>
      <c r="H381" s="36">
        <v>17834.366666666669</v>
      </c>
      <c r="I381" s="36">
        <v>18069.283333333333</v>
      </c>
      <c r="J381" s="36">
        <v>18233.916666666672</v>
      </c>
      <c r="K381" s="31">
        <v>17904.650000000001</v>
      </c>
      <c r="L381" s="31">
        <v>17505.099999999999</v>
      </c>
      <c r="M381" s="31">
        <v>1.9910000000000001E-2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73.349999999999994</v>
      </c>
      <c r="D382" s="36">
        <v>74.066666666666663</v>
      </c>
      <c r="E382" s="36">
        <v>72.133333333333326</v>
      </c>
      <c r="F382" s="36">
        <v>70.916666666666657</v>
      </c>
      <c r="G382" s="36">
        <v>68.98333333333332</v>
      </c>
      <c r="H382" s="36">
        <v>75.283333333333331</v>
      </c>
      <c r="I382" s="36">
        <v>77.216666666666669</v>
      </c>
      <c r="J382" s="36">
        <v>78.433333333333337</v>
      </c>
      <c r="K382" s="31">
        <v>76</v>
      </c>
      <c r="L382" s="31">
        <v>72.849999999999994</v>
      </c>
      <c r="M382" s="31">
        <v>738.64732000000004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1674.8</v>
      </c>
      <c r="D383" s="36">
        <v>1677.6000000000001</v>
      </c>
      <c r="E383" s="36">
        <v>1658.2000000000003</v>
      </c>
      <c r="F383" s="36">
        <v>1641.6000000000001</v>
      </c>
      <c r="G383" s="36">
        <v>1622.2000000000003</v>
      </c>
      <c r="H383" s="36">
        <v>1694.2000000000003</v>
      </c>
      <c r="I383" s="36">
        <v>1713.6000000000004</v>
      </c>
      <c r="J383" s="36">
        <v>1730.2000000000003</v>
      </c>
      <c r="K383" s="31">
        <v>1697</v>
      </c>
      <c r="L383" s="31">
        <v>1661</v>
      </c>
      <c r="M383" s="31">
        <v>2.71055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422.25</v>
      </c>
      <c r="D384" s="36">
        <v>421.2166666666667</v>
      </c>
      <c r="E384" s="36">
        <v>416.88333333333338</v>
      </c>
      <c r="F384" s="36">
        <v>411.51666666666671</v>
      </c>
      <c r="G384" s="36">
        <v>407.18333333333339</v>
      </c>
      <c r="H384" s="36">
        <v>426.58333333333337</v>
      </c>
      <c r="I384" s="36">
        <v>430.91666666666663</v>
      </c>
      <c r="J384" s="36">
        <v>436.28333333333336</v>
      </c>
      <c r="K384" s="31">
        <v>425.55</v>
      </c>
      <c r="L384" s="31">
        <v>415.85</v>
      </c>
      <c r="M384" s="31">
        <v>1.9732499999999999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1216</v>
      </c>
      <c r="D385" s="36">
        <v>1223.0166666666667</v>
      </c>
      <c r="E385" s="36">
        <v>1202.0333333333333</v>
      </c>
      <c r="F385" s="36">
        <v>1188.0666666666666</v>
      </c>
      <c r="G385" s="36">
        <v>1167.0833333333333</v>
      </c>
      <c r="H385" s="36">
        <v>1236.9833333333333</v>
      </c>
      <c r="I385" s="36">
        <v>1257.9666666666665</v>
      </c>
      <c r="J385" s="36">
        <v>1271.9333333333334</v>
      </c>
      <c r="K385" s="31">
        <v>1244</v>
      </c>
      <c r="L385" s="31">
        <v>1209.05</v>
      </c>
      <c r="M385" s="31">
        <v>3.1139299999999999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161.25</v>
      </c>
      <c r="D386" s="36">
        <v>162.58333333333334</v>
      </c>
      <c r="E386" s="36">
        <v>158.91666666666669</v>
      </c>
      <c r="F386" s="36">
        <v>156.58333333333334</v>
      </c>
      <c r="G386" s="36">
        <v>152.91666666666669</v>
      </c>
      <c r="H386" s="36">
        <v>164.91666666666669</v>
      </c>
      <c r="I386" s="36">
        <v>168.58333333333337</v>
      </c>
      <c r="J386" s="36">
        <v>170.91666666666669</v>
      </c>
      <c r="K386" s="31">
        <v>166.25</v>
      </c>
      <c r="L386" s="31">
        <v>160.25</v>
      </c>
      <c r="M386" s="31">
        <v>218.11811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163.75</v>
      </c>
      <c r="D387" s="36">
        <v>164.53333333333333</v>
      </c>
      <c r="E387" s="36">
        <v>162.06666666666666</v>
      </c>
      <c r="F387" s="36">
        <v>160.38333333333333</v>
      </c>
      <c r="G387" s="36">
        <v>157.91666666666666</v>
      </c>
      <c r="H387" s="36">
        <v>166.21666666666667</v>
      </c>
      <c r="I387" s="36">
        <v>168.68333333333331</v>
      </c>
      <c r="J387" s="36">
        <v>170.36666666666667</v>
      </c>
      <c r="K387" s="31">
        <v>167</v>
      </c>
      <c r="L387" s="31">
        <v>162.85</v>
      </c>
      <c r="M387" s="31">
        <v>10.980829999999999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1045.6500000000001</v>
      </c>
      <c r="D388" s="36">
        <v>1042.55</v>
      </c>
      <c r="E388" s="36">
        <v>1032.3</v>
      </c>
      <c r="F388" s="36">
        <v>1018.95</v>
      </c>
      <c r="G388" s="36">
        <v>1008.7</v>
      </c>
      <c r="H388" s="36">
        <v>1055.8999999999999</v>
      </c>
      <c r="I388" s="36">
        <v>1066.1499999999999</v>
      </c>
      <c r="J388" s="36">
        <v>1079.4999999999998</v>
      </c>
      <c r="K388" s="31">
        <v>1052.8</v>
      </c>
      <c r="L388" s="31">
        <v>1029.2</v>
      </c>
      <c r="M388" s="31">
        <v>1.0718399999999999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478.2</v>
      </c>
      <c r="D389" s="36">
        <v>483.51666666666671</v>
      </c>
      <c r="E389" s="36">
        <v>471.03333333333342</v>
      </c>
      <c r="F389" s="36">
        <v>463.86666666666673</v>
      </c>
      <c r="G389" s="36">
        <v>451.38333333333344</v>
      </c>
      <c r="H389" s="36">
        <v>490.68333333333339</v>
      </c>
      <c r="I389" s="36">
        <v>503.16666666666663</v>
      </c>
      <c r="J389" s="36">
        <v>510.33333333333337</v>
      </c>
      <c r="K389" s="31">
        <v>496</v>
      </c>
      <c r="L389" s="31">
        <v>476.35</v>
      </c>
      <c r="M389" s="31">
        <v>14.913500000000001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209.3</v>
      </c>
      <c r="D390" s="36">
        <v>210.73333333333335</v>
      </c>
      <c r="E390" s="36">
        <v>206.91666666666669</v>
      </c>
      <c r="F390" s="36">
        <v>204.53333333333333</v>
      </c>
      <c r="G390" s="36">
        <v>200.71666666666667</v>
      </c>
      <c r="H390" s="36">
        <v>213.1166666666667</v>
      </c>
      <c r="I390" s="36">
        <v>216.93333333333337</v>
      </c>
      <c r="J390" s="36">
        <v>219.31666666666672</v>
      </c>
      <c r="K390" s="31">
        <v>214.55</v>
      </c>
      <c r="L390" s="31">
        <v>208.35</v>
      </c>
      <c r="M390" s="31">
        <v>3.3287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120.9</v>
      </c>
      <c r="D391" s="36">
        <v>121.78333333333335</v>
      </c>
      <c r="E391" s="36">
        <v>118.16666666666669</v>
      </c>
      <c r="F391" s="36">
        <v>115.43333333333334</v>
      </c>
      <c r="G391" s="36">
        <v>111.81666666666668</v>
      </c>
      <c r="H391" s="36">
        <v>124.51666666666669</v>
      </c>
      <c r="I391" s="36">
        <v>128.13333333333333</v>
      </c>
      <c r="J391" s="36">
        <v>130.8666666666667</v>
      </c>
      <c r="K391" s="31">
        <v>125.4</v>
      </c>
      <c r="L391" s="31">
        <v>119.05</v>
      </c>
      <c r="M391" s="31">
        <v>71.008049999999997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2603.0500000000002</v>
      </c>
      <c r="D392" s="36">
        <v>2578.9166666666665</v>
      </c>
      <c r="E392" s="36">
        <v>2549.3833333333332</v>
      </c>
      <c r="F392" s="36">
        <v>2495.7166666666667</v>
      </c>
      <c r="G392" s="36">
        <v>2466.1833333333334</v>
      </c>
      <c r="H392" s="36">
        <v>2632.583333333333</v>
      </c>
      <c r="I392" s="36">
        <v>2662.1166666666668</v>
      </c>
      <c r="J392" s="36">
        <v>2715.7833333333328</v>
      </c>
      <c r="K392" s="31">
        <v>2608.4499999999998</v>
      </c>
      <c r="L392" s="31">
        <v>2525.25</v>
      </c>
      <c r="M392" s="31">
        <v>0.15984000000000001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55</v>
      </c>
      <c r="D393" s="36">
        <v>55.616666666666667</v>
      </c>
      <c r="E393" s="36">
        <v>53.983333333333334</v>
      </c>
      <c r="F393" s="36">
        <v>52.966666666666669</v>
      </c>
      <c r="G393" s="36">
        <v>51.333333333333336</v>
      </c>
      <c r="H393" s="36">
        <v>56.633333333333333</v>
      </c>
      <c r="I393" s="36">
        <v>58.266666666666673</v>
      </c>
      <c r="J393" s="36">
        <v>59.283333333333331</v>
      </c>
      <c r="K393" s="31">
        <v>57.25</v>
      </c>
      <c r="L393" s="31">
        <v>54.6</v>
      </c>
      <c r="M393" s="31">
        <v>26.758279999999999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1735.85</v>
      </c>
      <c r="D394" s="36">
        <v>1744.95</v>
      </c>
      <c r="E394" s="36">
        <v>1715.9</v>
      </c>
      <c r="F394" s="36">
        <v>1695.95</v>
      </c>
      <c r="G394" s="36">
        <v>1666.9</v>
      </c>
      <c r="H394" s="36">
        <v>1764.9</v>
      </c>
      <c r="I394" s="36">
        <v>1793.9499999999998</v>
      </c>
      <c r="J394" s="36">
        <v>1813.9</v>
      </c>
      <c r="K394" s="31">
        <v>1774</v>
      </c>
      <c r="L394" s="31">
        <v>1725</v>
      </c>
      <c r="M394" s="31">
        <v>1.9188099999999999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243.85</v>
      </c>
      <c r="D395" s="36">
        <v>244.26666666666665</v>
      </c>
      <c r="E395" s="36">
        <v>237.83333333333331</v>
      </c>
      <c r="F395" s="36">
        <v>231.81666666666666</v>
      </c>
      <c r="G395" s="36">
        <v>225.38333333333333</v>
      </c>
      <c r="H395" s="36">
        <v>250.2833333333333</v>
      </c>
      <c r="I395" s="36">
        <v>256.71666666666664</v>
      </c>
      <c r="J395" s="36">
        <v>262.73333333333329</v>
      </c>
      <c r="K395" s="31">
        <v>250.7</v>
      </c>
      <c r="L395" s="31">
        <v>238.25</v>
      </c>
      <c r="M395" s="31">
        <v>95.46705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280.39999999999998</v>
      </c>
      <c r="D396" s="36">
        <v>281.45</v>
      </c>
      <c r="E396" s="36">
        <v>277.45</v>
      </c>
      <c r="F396" s="36">
        <v>274.5</v>
      </c>
      <c r="G396" s="36">
        <v>270.5</v>
      </c>
      <c r="H396" s="36">
        <v>284.39999999999998</v>
      </c>
      <c r="I396" s="36">
        <v>288.39999999999998</v>
      </c>
      <c r="J396" s="36">
        <v>291.34999999999997</v>
      </c>
      <c r="K396" s="31">
        <v>285.45</v>
      </c>
      <c r="L396" s="31">
        <v>278.5</v>
      </c>
      <c r="M396" s="31">
        <v>100.63388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153.05000000000001</v>
      </c>
      <c r="D397" s="36">
        <v>153.41666666666666</v>
      </c>
      <c r="E397" s="36">
        <v>151.83333333333331</v>
      </c>
      <c r="F397" s="36">
        <v>150.61666666666665</v>
      </c>
      <c r="G397" s="36">
        <v>149.0333333333333</v>
      </c>
      <c r="H397" s="36">
        <v>154.63333333333333</v>
      </c>
      <c r="I397" s="36">
        <v>156.21666666666664</v>
      </c>
      <c r="J397" s="36">
        <v>157.43333333333334</v>
      </c>
      <c r="K397" s="31">
        <v>155</v>
      </c>
      <c r="L397" s="31">
        <v>152.19999999999999</v>
      </c>
      <c r="M397" s="31">
        <v>7.1616499999999998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911.15</v>
      </c>
      <c r="D398" s="36">
        <v>907.88333333333333</v>
      </c>
      <c r="E398" s="36">
        <v>900.76666666666665</v>
      </c>
      <c r="F398" s="36">
        <v>890.38333333333333</v>
      </c>
      <c r="G398" s="36">
        <v>883.26666666666665</v>
      </c>
      <c r="H398" s="36">
        <v>918.26666666666665</v>
      </c>
      <c r="I398" s="36">
        <v>925.38333333333321</v>
      </c>
      <c r="J398" s="36">
        <v>935.76666666666665</v>
      </c>
      <c r="K398" s="31">
        <v>915</v>
      </c>
      <c r="L398" s="31">
        <v>897.5</v>
      </c>
      <c r="M398" s="31">
        <v>0.93215000000000003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2298.25</v>
      </c>
      <c r="D399" s="36">
        <v>2301.7333333333331</v>
      </c>
      <c r="E399" s="36">
        <v>2291.5166666666664</v>
      </c>
      <c r="F399" s="36">
        <v>2284.7833333333333</v>
      </c>
      <c r="G399" s="36">
        <v>2274.5666666666666</v>
      </c>
      <c r="H399" s="36">
        <v>2308.4666666666662</v>
      </c>
      <c r="I399" s="36">
        <v>2318.6833333333325</v>
      </c>
      <c r="J399" s="36">
        <v>2325.4166666666661</v>
      </c>
      <c r="K399" s="31">
        <v>2311.9499999999998</v>
      </c>
      <c r="L399" s="31">
        <v>2295</v>
      </c>
      <c r="M399" s="31">
        <v>37.884390000000003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122.8</v>
      </c>
      <c r="D400" s="36">
        <v>123.15000000000002</v>
      </c>
      <c r="E400" s="36">
        <v>121.80000000000004</v>
      </c>
      <c r="F400" s="36">
        <v>120.80000000000003</v>
      </c>
      <c r="G400" s="36">
        <v>119.45000000000005</v>
      </c>
      <c r="H400" s="36">
        <v>124.15000000000003</v>
      </c>
      <c r="I400" s="36">
        <v>125.50000000000003</v>
      </c>
      <c r="J400" s="36">
        <v>126.50000000000003</v>
      </c>
      <c r="K400" s="31">
        <v>124.5</v>
      </c>
      <c r="L400" s="31">
        <v>122.15</v>
      </c>
      <c r="M400" s="31">
        <v>11.343209999999999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716.25</v>
      </c>
      <c r="D401" s="36">
        <v>717.5</v>
      </c>
      <c r="E401" s="36">
        <v>706.3</v>
      </c>
      <c r="F401" s="36">
        <v>696.34999999999991</v>
      </c>
      <c r="G401" s="36">
        <v>685.14999999999986</v>
      </c>
      <c r="H401" s="36">
        <v>727.45</v>
      </c>
      <c r="I401" s="36">
        <v>738.65000000000009</v>
      </c>
      <c r="J401" s="36">
        <v>748.60000000000014</v>
      </c>
      <c r="K401" s="31">
        <v>728.7</v>
      </c>
      <c r="L401" s="31">
        <v>707.55</v>
      </c>
      <c r="M401" s="31">
        <v>1.0975999999999999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470.2</v>
      </c>
      <c r="D402" s="36">
        <v>473.11666666666662</v>
      </c>
      <c r="E402" s="36">
        <v>464.23333333333323</v>
      </c>
      <c r="F402" s="36">
        <v>458.26666666666659</v>
      </c>
      <c r="G402" s="36">
        <v>449.38333333333321</v>
      </c>
      <c r="H402" s="36">
        <v>479.08333333333326</v>
      </c>
      <c r="I402" s="36">
        <v>487.96666666666658</v>
      </c>
      <c r="J402" s="36">
        <v>493.93333333333328</v>
      </c>
      <c r="K402" s="31">
        <v>482</v>
      </c>
      <c r="L402" s="31">
        <v>467.15</v>
      </c>
      <c r="M402" s="31">
        <v>6.85487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822.15</v>
      </c>
      <c r="D403" s="36">
        <v>815.23333333333323</v>
      </c>
      <c r="E403" s="36">
        <v>797.96666666666647</v>
      </c>
      <c r="F403" s="36">
        <v>773.78333333333319</v>
      </c>
      <c r="G403" s="36">
        <v>756.51666666666642</v>
      </c>
      <c r="H403" s="36">
        <v>839.41666666666652</v>
      </c>
      <c r="I403" s="36">
        <v>856.68333333333317</v>
      </c>
      <c r="J403" s="36">
        <v>880.86666666666656</v>
      </c>
      <c r="K403" s="31">
        <v>832.5</v>
      </c>
      <c r="L403" s="31">
        <v>791.05</v>
      </c>
      <c r="M403" s="31">
        <v>0.80645999999999995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1557.35</v>
      </c>
      <c r="D404" s="36">
        <v>1554.3833333333332</v>
      </c>
      <c r="E404" s="36">
        <v>1545.7666666666664</v>
      </c>
      <c r="F404" s="36">
        <v>1534.1833333333332</v>
      </c>
      <c r="G404" s="36">
        <v>1525.5666666666664</v>
      </c>
      <c r="H404" s="36">
        <v>1565.9666666666665</v>
      </c>
      <c r="I404" s="36">
        <v>1574.5833333333333</v>
      </c>
      <c r="J404" s="36">
        <v>1586.1666666666665</v>
      </c>
      <c r="K404" s="31">
        <v>1563</v>
      </c>
      <c r="L404" s="31">
        <v>1542.8</v>
      </c>
      <c r="M404" s="31">
        <v>0.95570999999999995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90.45</v>
      </c>
      <c r="D405" s="36">
        <v>90.75</v>
      </c>
      <c r="E405" s="36">
        <v>89.85</v>
      </c>
      <c r="F405" s="36">
        <v>89.25</v>
      </c>
      <c r="G405" s="36">
        <v>88.35</v>
      </c>
      <c r="H405" s="36">
        <v>91.35</v>
      </c>
      <c r="I405" s="36">
        <v>92.25</v>
      </c>
      <c r="J405" s="36">
        <v>92.85</v>
      </c>
      <c r="K405" s="31">
        <v>91.65</v>
      </c>
      <c r="L405" s="31">
        <v>90.15</v>
      </c>
      <c r="M405" s="31">
        <v>52.161299999999997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7258.75</v>
      </c>
      <c r="D406" s="36">
        <v>7260.5166666666664</v>
      </c>
      <c r="E406" s="36">
        <v>7225.2833333333328</v>
      </c>
      <c r="F406" s="36">
        <v>7191.8166666666666</v>
      </c>
      <c r="G406" s="36">
        <v>7156.583333333333</v>
      </c>
      <c r="H406" s="36">
        <v>7293.9833333333327</v>
      </c>
      <c r="I406" s="36">
        <v>7329.2166666666662</v>
      </c>
      <c r="J406" s="36">
        <v>7362.6833333333325</v>
      </c>
      <c r="K406" s="31">
        <v>7295.75</v>
      </c>
      <c r="L406" s="31">
        <v>7227.05</v>
      </c>
      <c r="M406" s="31">
        <v>0.15006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1416.3</v>
      </c>
      <c r="D407" s="36">
        <v>1404.7333333333333</v>
      </c>
      <c r="E407" s="36">
        <v>1386.7666666666667</v>
      </c>
      <c r="F407" s="36">
        <v>1357.2333333333333</v>
      </c>
      <c r="G407" s="36">
        <v>1339.2666666666667</v>
      </c>
      <c r="H407" s="36">
        <v>1434.2666666666667</v>
      </c>
      <c r="I407" s="36">
        <v>1452.2333333333333</v>
      </c>
      <c r="J407" s="36">
        <v>1481.7666666666667</v>
      </c>
      <c r="K407" s="31">
        <v>1422.7</v>
      </c>
      <c r="L407" s="31">
        <v>1375.2</v>
      </c>
      <c r="M407" s="31">
        <v>0.32985999999999999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783.15</v>
      </c>
      <c r="D408" s="36">
        <v>786.7166666666667</v>
      </c>
      <c r="E408" s="36">
        <v>778.43333333333339</v>
      </c>
      <c r="F408" s="36">
        <v>773.7166666666667</v>
      </c>
      <c r="G408" s="36">
        <v>765.43333333333339</v>
      </c>
      <c r="H408" s="36">
        <v>791.43333333333339</v>
      </c>
      <c r="I408" s="36">
        <v>799.7166666666667</v>
      </c>
      <c r="J408" s="36">
        <v>804.43333333333339</v>
      </c>
      <c r="K408" s="31">
        <v>795</v>
      </c>
      <c r="L408" s="31">
        <v>782</v>
      </c>
      <c r="M408" s="31">
        <v>12.070119999999999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1277.25</v>
      </c>
      <c r="D409" s="36">
        <v>1280</v>
      </c>
      <c r="E409" s="36">
        <v>1269.25</v>
      </c>
      <c r="F409" s="36">
        <v>1261.25</v>
      </c>
      <c r="G409" s="36">
        <v>1250.5</v>
      </c>
      <c r="H409" s="36">
        <v>1288</v>
      </c>
      <c r="I409" s="36">
        <v>1298.75</v>
      </c>
      <c r="J409" s="36">
        <v>1306.75</v>
      </c>
      <c r="K409" s="31">
        <v>1290.75</v>
      </c>
      <c r="L409" s="31">
        <v>1272</v>
      </c>
      <c r="M409" s="31">
        <v>13.45177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3113</v>
      </c>
      <c r="D410" s="36">
        <v>3148.6666666666665</v>
      </c>
      <c r="E410" s="36">
        <v>3065.333333333333</v>
      </c>
      <c r="F410" s="36">
        <v>3017.6666666666665</v>
      </c>
      <c r="G410" s="36">
        <v>2934.333333333333</v>
      </c>
      <c r="H410" s="36">
        <v>3196.333333333333</v>
      </c>
      <c r="I410" s="36">
        <v>3279.6666666666661</v>
      </c>
      <c r="J410" s="36">
        <v>3327.333333333333</v>
      </c>
      <c r="K410" s="31">
        <v>3232</v>
      </c>
      <c r="L410" s="31">
        <v>3101</v>
      </c>
      <c r="M410" s="31">
        <v>0.8085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418.7</v>
      </c>
      <c r="D411" s="36">
        <v>418.86666666666662</v>
      </c>
      <c r="E411" s="36">
        <v>416.13333333333321</v>
      </c>
      <c r="F411" s="36">
        <v>413.56666666666661</v>
      </c>
      <c r="G411" s="36">
        <v>410.8333333333332</v>
      </c>
      <c r="H411" s="36">
        <v>421.43333333333322</v>
      </c>
      <c r="I411" s="36">
        <v>424.16666666666669</v>
      </c>
      <c r="J411" s="36">
        <v>426.73333333333323</v>
      </c>
      <c r="K411" s="31">
        <v>421.6</v>
      </c>
      <c r="L411" s="31">
        <v>416.3</v>
      </c>
      <c r="M411" s="31">
        <v>0.54115999999999997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653.95000000000005</v>
      </c>
      <c r="D412" s="36">
        <v>656.65</v>
      </c>
      <c r="E412" s="36">
        <v>647.25</v>
      </c>
      <c r="F412" s="36">
        <v>640.55000000000007</v>
      </c>
      <c r="G412" s="36">
        <v>631.15000000000009</v>
      </c>
      <c r="H412" s="36">
        <v>663.34999999999991</v>
      </c>
      <c r="I412" s="36">
        <v>672.74999999999977</v>
      </c>
      <c r="J412" s="36">
        <v>679.44999999999982</v>
      </c>
      <c r="K412" s="31">
        <v>666.05</v>
      </c>
      <c r="L412" s="31">
        <v>649.95000000000005</v>
      </c>
      <c r="M412" s="31">
        <v>0.23934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25730</v>
      </c>
      <c r="D413" s="36">
        <v>25668.566666666666</v>
      </c>
      <c r="E413" s="36">
        <v>25562.433333333331</v>
      </c>
      <c r="F413" s="36">
        <v>25394.866666666665</v>
      </c>
      <c r="G413" s="36">
        <v>25288.73333333333</v>
      </c>
      <c r="H413" s="36">
        <v>25836.133333333331</v>
      </c>
      <c r="I413" s="36">
        <v>25942.266666666663</v>
      </c>
      <c r="J413" s="36">
        <v>26109.833333333332</v>
      </c>
      <c r="K413" s="31">
        <v>25774.7</v>
      </c>
      <c r="L413" s="31">
        <v>25501</v>
      </c>
      <c r="M413" s="31">
        <v>6.1339999999999999E-2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53.5</v>
      </c>
      <c r="D414" s="36">
        <v>53.933333333333337</v>
      </c>
      <c r="E414" s="36">
        <v>52.716666666666676</v>
      </c>
      <c r="F414" s="36">
        <v>51.933333333333337</v>
      </c>
      <c r="G414" s="36">
        <v>50.716666666666676</v>
      </c>
      <c r="H414" s="36">
        <v>54.716666666666676</v>
      </c>
      <c r="I414" s="36">
        <v>55.933333333333344</v>
      </c>
      <c r="J414" s="36">
        <v>56.716666666666676</v>
      </c>
      <c r="K414" s="31">
        <v>55.15</v>
      </c>
      <c r="L414" s="31">
        <v>53.15</v>
      </c>
      <c r="M414" s="31">
        <v>168.04612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1820.9</v>
      </c>
      <c r="D415" s="36">
        <v>1821.8</v>
      </c>
      <c r="E415" s="36">
        <v>1802.75</v>
      </c>
      <c r="F415" s="36">
        <v>1784.6000000000001</v>
      </c>
      <c r="G415" s="36">
        <v>1765.5500000000002</v>
      </c>
      <c r="H415" s="36">
        <v>1839.9499999999998</v>
      </c>
      <c r="I415" s="36">
        <v>1858.9999999999995</v>
      </c>
      <c r="J415" s="36">
        <v>1877.1499999999996</v>
      </c>
      <c r="K415" s="31">
        <v>1840.85</v>
      </c>
      <c r="L415" s="31">
        <v>1803.65</v>
      </c>
      <c r="M415" s="31">
        <v>10.70824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433.75</v>
      </c>
      <c r="D416" s="36">
        <v>436.18333333333334</v>
      </c>
      <c r="E416" s="36">
        <v>429.56666666666666</v>
      </c>
      <c r="F416" s="36">
        <v>425.38333333333333</v>
      </c>
      <c r="G416" s="36">
        <v>418.76666666666665</v>
      </c>
      <c r="H416" s="36">
        <v>440.36666666666667</v>
      </c>
      <c r="I416" s="36">
        <v>446.98333333333335</v>
      </c>
      <c r="J416" s="36">
        <v>451.16666666666669</v>
      </c>
      <c r="K416" s="31">
        <v>442.8</v>
      </c>
      <c r="L416" s="31">
        <v>432</v>
      </c>
      <c r="M416" s="31">
        <v>4.2180400000000002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3541.95</v>
      </c>
      <c r="D417" s="36">
        <v>3522.6499999999996</v>
      </c>
      <c r="E417" s="36">
        <v>3487.9499999999994</v>
      </c>
      <c r="F417" s="36">
        <v>3433.95</v>
      </c>
      <c r="G417" s="36">
        <v>3399.2499999999995</v>
      </c>
      <c r="H417" s="36">
        <v>3576.6499999999992</v>
      </c>
      <c r="I417" s="36">
        <v>3611.35</v>
      </c>
      <c r="J417" s="36">
        <v>3665.349999999999</v>
      </c>
      <c r="K417" s="31">
        <v>3557.35</v>
      </c>
      <c r="L417" s="31">
        <v>3468.65</v>
      </c>
      <c r="M417" s="31">
        <v>2.7256499999999999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69.7</v>
      </c>
      <c r="D418" s="36">
        <v>70.13333333333334</v>
      </c>
      <c r="E418" s="36">
        <v>68.816666666666677</v>
      </c>
      <c r="F418" s="36">
        <v>67.933333333333337</v>
      </c>
      <c r="G418" s="36">
        <v>66.616666666666674</v>
      </c>
      <c r="H418" s="36">
        <v>71.01666666666668</v>
      </c>
      <c r="I418" s="36">
        <v>72.333333333333343</v>
      </c>
      <c r="J418" s="36">
        <v>73.216666666666683</v>
      </c>
      <c r="K418" s="31">
        <v>71.45</v>
      </c>
      <c r="L418" s="31">
        <v>69.25</v>
      </c>
      <c r="M418" s="31">
        <v>205.08018999999999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5292.95</v>
      </c>
      <c r="D419" s="36">
        <v>5307.35</v>
      </c>
      <c r="E419" s="36">
        <v>5236.7000000000007</v>
      </c>
      <c r="F419" s="36">
        <v>5180.4500000000007</v>
      </c>
      <c r="G419" s="36">
        <v>5109.8000000000011</v>
      </c>
      <c r="H419" s="36">
        <v>5363.6</v>
      </c>
      <c r="I419" s="36">
        <v>5434.25</v>
      </c>
      <c r="J419" s="36">
        <v>5490.5</v>
      </c>
      <c r="K419" s="31">
        <v>5378</v>
      </c>
      <c r="L419" s="31">
        <v>5251.1</v>
      </c>
      <c r="M419" s="31">
        <v>0.11312999999999999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713.55</v>
      </c>
      <c r="D420" s="36">
        <v>711</v>
      </c>
      <c r="E420" s="36">
        <v>689.15</v>
      </c>
      <c r="F420" s="36">
        <v>664.75</v>
      </c>
      <c r="G420" s="36">
        <v>642.9</v>
      </c>
      <c r="H420" s="36">
        <v>735.4</v>
      </c>
      <c r="I420" s="36">
        <v>757.24999999999989</v>
      </c>
      <c r="J420" s="36">
        <v>781.65</v>
      </c>
      <c r="K420" s="31">
        <v>732.85</v>
      </c>
      <c r="L420" s="31">
        <v>686.6</v>
      </c>
      <c r="M420" s="31">
        <v>13.101889999999999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5163.5</v>
      </c>
      <c r="D421" s="36">
        <v>5198.6333333333332</v>
      </c>
      <c r="E421" s="36">
        <v>5076.8666666666668</v>
      </c>
      <c r="F421" s="36">
        <v>4990.2333333333336</v>
      </c>
      <c r="G421" s="36">
        <v>4868.4666666666672</v>
      </c>
      <c r="H421" s="36">
        <v>5285.2666666666664</v>
      </c>
      <c r="I421" s="36">
        <v>5407.0333333333328</v>
      </c>
      <c r="J421" s="36">
        <v>5493.6666666666661</v>
      </c>
      <c r="K421" s="31">
        <v>5320.4</v>
      </c>
      <c r="L421" s="31">
        <v>5112</v>
      </c>
      <c r="M421" s="31">
        <v>1.62649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555.1</v>
      </c>
      <c r="D422" s="36">
        <v>557.13333333333333</v>
      </c>
      <c r="E422" s="36">
        <v>548.26666666666665</v>
      </c>
      <c r="F422" s="36">
        <v>541.43333333333328</v>
      </c>
      <c r="G422" s="36">
        <v>532.56666666666661</v>
      </c>
      <c r="H422" s="36">
        <v>563.9666666666667</v>
      </c>
      <c r="I422" s="36">
        <v>572.83333333333326</v>
      </c>
      <c r="J422" s="36">
        <v>579.66666666666674</v>
      </c>
      <c r="K422" s="31">
        <v>566</v>
      </c>
      <c r="L422" s="31">
        <v>550.29999999999995</v>
      </c>
      <c r="M422" s="31">
        <v>11.721730000000001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1042.9000000000001</v>
      </c>
      <c r="D423" s="36">
        <v>1039.8499999999999</v>
      </c>
      <c r="E423" s="36">
        <v>1028.6499999999999</v>
      </c>
      <c r="F423" s="36">
        <v>1014.3999999999999</v>
      </c>
      <c r="G423" s="36">
        <v>1003.1999999999998</v>
      </c>
      <c r="H423" s="36">
        <v>1054.0999999999999</v>
      </c>
      <c r="I423" s="36">
        <v>1065.2999999999997</v>
      </c>
      <c r="J423" s="36">
        <v>1079.55</v>
      </c>
      <c r="K423" s="31">
        <v>1051.05</v>
      </c>
      <c r="L423" s="31">
        <v>1025.5999999999999</v>
      </c>
      <c r="M423" s="31">
        <v>1.4714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2206.4</v>
      </c>
      <c r="D424" s="36">
        <v>2211.85</v>
      </c>
      <c r="E424" s="36">
        <v>2192.5499999999997</v>
      </c>
      <c r="F424" s="36">
        <v>2178.6999999999998</v>
      </c>
      <c r="G424" s="36">
        <v>2159.3999999999996</v>
      </c>
      <c r="H424" s="36">
        <v>2225.6999999999998</v>
      </c>
      <c r="I424" s="36">
        <v>2245</v>
      </c>
      <c r="J424" s="36">
        <v>2258.85</v>
      </c>
      <c r="K424" s="31">
        <v>2231.15</v>
      </c>
      <c r="L424" s="31">
        <v>2198</v>
      </c>
      <c r="M424" s="31">
        <v>3.6363799999999999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582.4</v>
      </c>
      <c r="D425" s="36">
        <v>584.69999999999993</v>
      </c>
      <c r="E425" s="36">
        <v>577.69999999999982</v>
      </c>
      <c r="F425" s="36">
        <v>572.99999999999989</v>
      </c>
      <c r="G425" s="36">
        <v>565.99999999999977</v>
      </c>
      <c r="H425" s="36">
        <v>589.39999999999986</v>
      </c>
      <c r="I425" s="36">
        <v>596.40000000000009</v>
      </c>
      <c r="J425" s="36">
        <v>601.09999999999991</v>
      </c>
      <c r="K425" s="31">
        <v>591.70000000000005</v>
      </c>
      <c r="L425" s="31">
        <v>580</v>
      </c>
      <c r="M425" s="31">
        <v>3.93696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585.1</v>
      </c>
      <c r="D426" s="36">
        <v>585.21666666666658</v>
      </c>
      <c r="E426" s="36">
        <v>581.43333333333317</v>
      </c>
      <c r="F426" s="36">
        <v>577.76666666666654</v>
      </c>
      <c r="G426" s="36">
        <v>573.98333333333312</v>
      </c>
      <c r="H426" s="36">
        <v>588.88333333333321</v>
      </c>
      <c r="I426" s="36">
        <v>592.66666666666674</v>
      </c>
      <c r="J426" s="36">
        <v>596.33333333333326</v>
      </c>
      <c r="K426" s="31">
        <v>589</v>
      </c>
      <c r="L426" s="31">
        <v>581.54999999999995</v>
      </c>
      <c r="M426" s="31">
        <v>91.895970000000005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86.35</v>
      </c>
      <c r="D427" s="36">
        <v>86.866666666666674</v>
      </c>
      <c r="E427" s="36">
        <v>85.483333333333348</v>
      </c>
      <c r="F427" s="36">
        <v>84.616666666666674</v>
      </c>
      <c r="G427" s="36">
        <v>83.233333333333348</v>
      </c>
      <c r="H427" s="36">
        <v>87.733333333333348</v>
      </c>
      <c r="I427" s="36">
        <v>89.116666666666674</v>
      </c>
      <c r="J427" s="36">
        <v>89.983333333333348</v>
      </c>
      <c r="K427" s="31">
        <v>88.25</v>
      </c>
      <c r="L427" s="31">
        <v>86</v>
      </c>
      <c r="M427" s="31">
        <v>127.95052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325.95</v>
      </c>
      <c r="D428" s="36">
        <v>328.83333333333331</v>
      </c>
      <c r="E428" s="36">
        <v>321.66666666666663</v>
      </c>
      <c r="F428" s="36">
        <v>317.38333333333333</v>
      </c>
      <c r="G428" s="36">
        <v>310.21666666666664</v>
      </c>
      <c r="H428" s="36">
        <v>333.11666666666662</v>
      </c>
      <c r="I428" s="36">
        <v>340.28333333333325</v>
      </c>
      <c r="J428" s="36">
        <v>344.56666666666661</v>
      </c>
      <c r="K428" s="31">
        <v>336</v>
      </c>
      <c r="L428" s="31">
        <v>324.55</v>
      </c>
      <c r="M428" s="31">
        <v>2.3658800000000002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153.69999999999999</v>
      </c>
      <c r="D429" s="36">
        <v>154.9</v>
      </c>
      <c r="E429" s="36">
        <v>151.9</v>
      </c>
      <c r="F429" s="36">
        <v>150.1</v>
      </c>
      <c r="G429" s="36">
        <v>147.1</v>
      </c>
      <c r="H429" s="36">
        <v>156.70000000000002</v>
      </c>
      <c r="I429" s="36">
        <v>159.70000000000002</v>
      </c>
      <c r="J429" s="36">
        <v>161.50000000000003</v>
      </c>
      <c r="K429" s="31">
        <v>157.9</v>
      </c>
      <c r="L429" s="31">
        <v>153.1</v>
      </c>
      <c r="M429" s="31">
        <v>6.9057000000000004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425.4</v>
      </c>
      <c r="D430" s="36">
        <v>427.93333333333334</v>
      </c>
      <c r="E430" s="36">
        <v>422.01666666666665</v>
      </c>
      <c r="F430" s="36">
        <v>418.63333333333333</v>
      </c>
      <c r="G430" s="36">
        <v>412.71666666666664</v>
      </c>
      <c r="H430" s="36">
        <v>431.31666666666666</v>
      </c>
      <c r="I430" s="36">
        <v>437.23333333333329</v>
      </c>
      <c r="J430" s="36">
        <v>440.61666666666667</v>
      </c>
      <c r="K430" s="31">
        <v>433.85</v>
      </c>
      <c r="L430" s="31">
        <v>424.55</v>
      </c>
      <c r="M430" s="31">
        <v>1.4232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227.4</v>
      </c>
      <c r="D431" s="36">
        <v>227.55000000000004</v>
      </c>
      <c r="E431" s="36">
        <v>224.15000000000009</v>
      </c>
      <c r="F431" s="36">
        <v>220.90000000000006</v>
      </c>
      <c r="G431" s="36">
        <v>217.50000000000011</v>
      </c>
      <c r="H431" s="36">
        <v>230.80000000000007</v>
      </c>
      <c r="I431" s="36">
        <v>234.2</v>
      </c>
      <c r="J431" s="36">
        <v>237.45000000000005</v>
      </c>
      <c r="K431" s="31">
        <v>230.95</v>
      </c>
      <c r="L431" s="31">
        <v>224.3</v>
      </c>
      <c r="M431" s="31">
        <v>2.2912599999999999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1123.05</v>
      </c>
      <c r="D432" s="36">
        <v>1121.95</v>
      </c>
      <c r="E432" s="36">
        <v>1110.1000000000001</v>
      </c>
      <c r="F432" s="36">
        <v>1097.1500000000001</v>
      </c>
      <c r="G432" s="36">
        <v>1085.3000000000002</v>
      </c>
      <c r="H432" s="36">
        <v>1134.9000000000001</v>
      </c>
      <c r="I432" s="36">
        <v>1146.75</v>
      </c>
      <c r="J432" s="36">
        <v>1159.7</v>
      </c>
      <c r="K432" s="31">
        <v>1133.8</v>
      </c>
      <c r="L432" s="31">
        <v>1109</v>
      </c>
      <c r="M432" s="31">
        <v>10.802759999999999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611.45000000000005</v>
      </c>
      <c r="D433" s="36">
        <v>615.75</v>
      </c>
      <c r="E433" s="36">
        <v>604.25</v>
      </c>
      <c r="F433" s="36">
        <v>597.04999999999995</v>
      </c>
      <c r="G433" s="36">
        <v>585.54999999999995</v>
      </c>
      <c r="H433" s="36">
        <v>622.95000000000005</v>
      </c>
      <c r="I433" s="36">
        <v>634.45000000000005</v>
      </c>
      <c r="J433" s="36">
        <v>641.65000000000009</v>
      </c>
      <c r="K433" s="31">
        <v>627.25</v>
      </c>
      <c r="L433" s="31">
        <v>608.54999999999995</v>
      </c>
      <c r="M433" s="31">
        <v>6.9466999999999999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3181.95</v>
      </c>
      <c r="D434" s="36">
        <v>3170.7666666666664</v>
      </c>
      <c r="E434" s="36">
        <v>3141.5333333333328</v>
      </c>
      <c r="F434" s="36">
        <v>3101.1166666666663</v>
      </c>
      <c r="G434" s="36">
        <v>3071.8833333333328</v>
      </c>
      <c r="H434" s="36">
        <v>3211.1833333333329</v>
      </c>
      <c r="I434" s="36">
        <v>3240.4166666666665</v>
      </c>
      <c r="J434" s="36">
        <v>3280.833333333333</v>
      </c>
      <c r="K434" s="31">
        <v>3200</v>
      </c>
      <c r="L434" s="31">
        <v>3130.35</v>
      </c>
      <c r="M434" s="31">
        <v>0.63173999999999997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1235.95</v>
      </c>
      <c r="D435" s="36">
        <v>1242.9833333333333</v>
      </c>
      <c r="E435" s="36">
        <v>1220.0166666666667</v>
      </c>
      <c r="F435" s="36">
        <v>1204.0833333333333</v>
      </c>
      <c r="G435" s="36">
        <v>1181.1166666666666</v>
      </c>
      <c r="H435" s="36">
        <v>1258.9166666666667</v>
      </c>
      <c r="I435" s="36">
        <v>1281.8833333333334</v>
      </c>
      <c r="J435" s="36">
        <v>1297.8166666666668</v>
      </c>
      <c r="K435" s="31">
        <v>1265.95</v>
      </c>
      <c r="L435" s="31">
        <v>1227.05</v>
      </c>
      <c r="M435" s="31">
        <v>0.65532999999999997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432.95</v>
      </c>
      <c r="D436" s="36">
        <v>434.7</v>
      </c>
      <c r="E436" s="36">
        <v>421.45</v>
      </c>
      <c r="F436" s="36">
        <v>409.95</v>
      </c>
      <c r="G436" s="36">
        <v>396.7</v>
      </c>
      <c r="H436" s="36">
        <v>446.2</v>
      </c>
      <c r="I436" s="36">
        <v>459.45</v>
      </c>
      <c r="J436" s="36">
        <v>470.95</v>
      </c>
      <c r="K436" s="31">
        <v>447.95</v>
      </c>
      <c r="L436" s="31">
        <v>423.2</v>
      </c>
      <c r="M436" s="31">
        <v>4.92936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391.35</v>
      </c>
      <c r="D437" s="36">
        <v>390.81666666666666</v>
      </c>
      <c r="E437" s="36">
        <v>384.7833333333333</v>
      </c>
      <c r="F437" s="36">
        <v>378.21666666666664</v>
      </c>
      <c r="G437" s="36">
        <v>372.18333333333328</v>
      </c>
      <c r="H437" s="36">
        <v>397.38333333333333</v>
      </c>
      <c r="I437" s="36">
        <v>403.41666666666674</v>
      </c>
      <c r="J437" s="36">
        <v>409.98333333333335</v>
      </c>
      <c r="K437" s="31">
        <v>396.85</v>
      </c>
      <c r="L437" s="31">
        <v>384.25</v>
      </c>
      <c r="M437" s="31">
        <v>1.57477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4011.8</v>
      </c>
      <c r="D438" s="36">
        <v>3980.6166666666668</v>
      </c>
      <c r="E438" s="36">
        <v>3913.2333333333336</v>
      </c>
      <c r="F438" s="36">
        <v>3814.666666666667</v>
      </c>
      <c r="G438" s="36">
        <v>3747.2833333333338</v>
      </c>
      <c r="H438" s="36">
        <v>4079.1833333333334</v>
      </c>
      <c r="I438" s="36">
        <v>4146.5666666666666</v>
      </c>
      <c r="J438" s="36">
        <v>4245.1333333333332</v>
      </c>
      <c r="K438" s="31">
        <v>4048</v>
      </c>
      <c r="L438" s="31">
        <v>3882.05</v>
      </c>
      <c r="M438" s="31">
        <v>2.05823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565.9</v>
      </c>
      <c r="D439" s="36">
        <v>559.9</v>
      </c>
      <c r="E439" s="36">
        <v>551.09999999999991</v>
      </c>
      <c r="F439" s="36">
        <v>536.29999999999995</v>
      </c>
      <c r="G439" s="36">
        <v>527.49999999999989</v>
      </c>
      <c r="H439" s="36">
        <v>574.69999999999993</v>
      </c>
      <c r="I439" s="36">
        <v>583.49999999999989</v>
      </c>
      <c r="J439" s="36">
        <v>598.29999999999995</v>
      </c>
      <c r="K439" s="31">
        <v>568.70000000000005</v>
      </c>
      <c r="L439" s="31">
        <v>545.1</v>
      </c>
      <c r="M439" s="31">
        <v>2.1139199999999998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27.65</v>
      </c>
      <c r="D440" s="36">
        <v>27.883333333333336</v>
      </c>
      <c r="E440" s="36">
        <v>27.416666666666671</v>
      </c>
      <c r="F440" s="36">
        <v>27.183333333333334</v>
      </c>
      <c r="G440" s="36">
        <v>26.716666666666669</v>
      </c>
      <c r="H440" s="36">
        <v>28.116666666666674</v>
      </c>
      <c r="I440" s="36">
        <v>28.583333333333336</v>
      </c>
      <c r="J440" s="36">
        <v>28.816666666666677</v>
      </c>
      <c r="K440" s="31">
        <v>28.35</v>
      </c>
      <c r="L440" s="31">
        <v>27.65</v>
      </c>
      <c r="M440" s="31">
        <v>1510.8019999999999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290.2</v>
      </c>
      <c r="D441" s="36">
        <v>290.06666666666666</v>
      </c>
      <c r="E441" s="36">
        <v>287.0333333333333</v>
      </c>
      <c r="F441" s="36">
        <v>283.86666666666662</v>
      </c>
      <c r="G441" s="36">
        <v>280.83333333333326</v>
      </c>
      <c r="H441" s="36">
        <v>293.23333333333335</v>
      </c>
      <c r="I441" s="36">
        <v>296.26666666666677</v>
      </c>
      <c r="J441" s="36">
        <v>299.43333333333339</v>
      </c>
      <c r="K441" s="31">
        <v>293.10000000000002</v>
      </c>
      <c r="L441" s="31">
        <v>286.89999999999998</v>
      </c>
      <c r="M441" s="31">
        <v>8.3414900000000003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779.9</v>
      </c>
      <c r="D442" s="36">
        <v>782.75</v>
      </c>
      <c r="E442" s="36">
        <v>774.85</v>
      </c>
      <c r="F442" s="36">
        <v>769.80000000000007</v>
      </c>
      <c r="G442" s="36">
        <v>761.90000000000009</v>
      </c>
      <c r="H442" s="36">
        <v>787.8</v>
      </c>
      <c r="I442" s="36">
        <v>795.7</v>
      </c>
      <c r="J442" s="36">
        <v>800.74999999999989</v>
      </c>
      <c r="K442" s="31">
        <v>790.65</v>
      </c>
      <c r="L442" s="31">
        <v>777.7</v>
      </c>
      <c r="M442" s="31">
        <v>1.76196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557.45000000000005</v>
      </c>
      <c r="D443" s="36">
        <v>557.81666666666672</v>
      </c>
      <c r="E443" s="36">
        <v>547.63333333333344</v>
      </c>
      <c r="F443" s="36">
        <v>537.81666666666672</v>
      </c>
      <c r="G443" s="36">
        <v>527.63333333333344</v>
      </c>
      <c r="H443" s="36">
        <v>567.63333333333344</v>
      </c>
      <c r="I443" s="36">
        <v>577.81666666666661</v>
      </c>
      <c r="J443" s="36">
        <v>587.63333333333344</v>
      </c>
      <c r="K443" s="31">
        <v>568</v>
      </c>
      <c r="L443" s="31">
        <v>548</v>
      </c>
      <c r="M443" s="31">
        <v>1.6347499999999999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1021.4</v>
      </c>
      <c r="D444" s="36">
        <v>1010.8833333333333</v>
      </c>
      <c r="E444" s="36">
        <v>995.76666666666665</v>
      </c>
      <c r="F444" s="36">
        <v>970.13333333333333</v>
      </c>
      <c r="G444" s="36">
        <v>955.01666666666665</v>
      </c>
      <c r="H444" s="36">
        <v>1036.5166666666667</v>
      </c>
      <c r="I444" s="36">
        <v>1051.6333333333332</v>
      </c>
      <c r="J444" s="36">
        <v>1077.2666666666667</v>
      </c>
      <c r="K444" s="31">
        <v>1026</v>
      </c>
      <c r="L444" s="31">
        <v>985.25</v>
      </c>
      <c r="M444" s="31">
        <v>4.9516900000000001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1004.35</v>
      </c>
      <c r="D445" s="36">
        <v>1003.9</v>
      </c>
      <c r="E445" s="36">
        <v>996.8</v>
      </c>
      <c r="F445" s="36">
        <v>989.25</v>
      </c>
      <c r="G445" s="36">
        <v>982.15</v>
      </c>
      <c r="H445" s="36">
        <v>1011.4499999999999</v>
      </c>
      <c r="I445" s="36">
        <v>1018.5500000000001</v>
      </c>
      <c r="J445" s="36">
        <v>1026.0999999999999</v>
      </c>
      <c r="K445" s="31">
        <v>1011</v>
      </c>
      <c r="L445" s="31">
        <v>996.35</v>
      </c>
      <c r="M445" s="31">
        <v>4.0593700000000004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1807.25</v>
      </c>
      <c r="D446" s="36">
        <v>1813.8166666666666</v>
      </c>
      <c r="E446" s="36">
        <v>1792.4333333333332</v>
      </c>
      <c r="F446" s="36">
        <v>1777.6166666666666</v>
      </c>
      <c r="G446" s="36">
        <v>1756.2333333333331</v>
      </c>
      <c r="H446" s="36">
        <v>1828.6333333333332</v>
      </c>
      <c r="I446" s="36">
        <v>1850.0166666666664</v>
      </c>
      <c r="J446" s="36">
        <v>1864.8333333333333</v>
      </c>
      <c r="K446" s="31">
        <v>1835.2</v>
      </c>
      <c r="L446" s="31">
        <v>1799</v>
      </c>
      <c r="M446" s="31">
        <v>7.7546600000000003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3638.35</v>
      </c>
      <c r="D447" s="36">
        <v>3649.4500000000003</v>
      </c>
      <c r="E447" s="36">
        <v>3619.9000000000005</v>
      </c>
      <c r="F447" s="36">
        <v>3601.4500000000003</v>
      </c>
      <c r="G447" s="36">
        <v>3571.9000000000005</v>
      </c>
      <c r="H447" s="36">
        <v>3667.9000000000005</v>
      </c>
      <c r="I447" s="36">
        <v>3697.4500000000007</v>
      </c>
      <c r="J447" s="36">
        <v>3715.9000000000005</v>
      </c>
      <c r="K447" s="31">
        <v>3679</v>
      </c>
      <c r="L447" s="31">
        <v>3631</v>
      </c>
      <c r="M447" s="31">
        <v>42.330739999999999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880.65</v>
      </c>
      <c r="D448" s="36">
        <v>877.1</v>
      </c>
      <c r="E448" s="36">
        <v>870.35</v>
      </c>
      <c r="F448" s="36">
        <v>860.05</v>
      </c>
      <c r="G448" s="36">
        <v>853.3</v>
      </c>
      <c r="H448" s="36">
        <v>887.40000000000009</v>
      </c>
      <c r="I448" s="36">
        <v>894.15000000000009</v>
      </c>
      <c r="J448" s="36">
        <v>904.45000000000016</v>
      </c>
      <c r="K448" s="31">
        <v>883.85</v>
      </c>
      <c r="L448" s="31">
        <v>866.8</v>
      </c>
      <c r="M448" s="31">
        <v>12.00788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7299.4</v>
      </c>
      <c r="D449" s="36">
        <v>7266.7666666666664</v>
      </c>
      <c r="E449" s="36">
        <v>7217.6333333333332</v>
      </c>
      <c r="F449" s="36">
        <v>7135.8666666666668</v>
      </c>
      <c r="G449" s="36">
        <v>7086.7333333333336</v>
      </c>
      <c r="H449" s="36">
        <v>7348.5333333333328</v>
      </c>
      <c r="I449" s="36">
        <v>7397.6666666666661</v>
      </c>
      <c r="J449" s="36">
        <v>7479.4333333333325</v>
      </c>
      <c r="K449" s="31">
        <v>7315.9</v>
      </c>
      <c r="L449" s="31">
        <v>7185</v>
      </c>
      <c r="M449" s="31">
        <v>0.84114999999999995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3193.85</v>
      </c>
      <c r="D450" s="36">
        <v>3222.9</v>
      </c>
      <c r="E450" s="36">
        <v>3147.9500000000003</v>
      </c>
      <c r="F450" s="36">
        <v>3102.05</v>
      </c>
      <c r="G450" s="36">
        <v>3027.1000000000004</v>
      </c>
      <c r="H450" s="36">
        <v>3268.8</v>
      </c>
      <c r="I450" s="36">
        <v>3343.75</v>
      </c>
      <c r="J450" s="36">
        <v>3389.65</v>
      </c>
      <c r="K450" s="31">
        <v>3297.85</v>
      </c>
      <c r="L450" s="31">
        <v>3177</v>
      </c>
      <c r="M450" s="31">
        <v>0.91630999999999996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409.1</v>
      </c>
      <c r="D451" s="36">
        <v>411.40000000000003</v>
      </c>
      <c r="E451" s="36">
        <v>405.90000000000009</v>
      </c>
      <c r="F451" s="36">
        <v>402.70000000000005</v>
      </c>
      <c r="G451" s="36">
        <v>397.2000000000001</v>
      </c>
      <c r="H451" s="36">
        <v>414.60000000000008</v>
      </c>
      <c r="I451" s="36">
        <v>420.09999999999997</v>
      </c>
      <c r="J451" s="36">
        <v>423.30000000000007</v>
      </c>
      <c r="K451" s="31">
        <v>416.9</v>
      </c>
      <c r="L451" s="31">
        <v>408.2</v>
      </c>
      <c r="M451" s="31">
        <v>20.76362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617.35</v>
      </c>
      <c r="D452" s="36">
        <v>617.68333333333328</v>
      </c>
      <c r="E452" s="36">
        <v>613.36666666666656</v>
      </c>
      <c r="F452" s="36">
        <v>609.38333333333333</v>
      </c>
      <c r="G452" s="36">
        <v>605.06666666666661</v>
      </c>
      <c r="H452" s="36">
        <v>621.66666666666652</v>
      </c>
      <c r="I452" s="36">
        <v>625.98333333333335</v>
      </c>
      <c r="J452" s="36">
        <v>629.96666666666647</v>
      </c>
      <c r="K452" s="31">
        <v>622</v>
      </c>
      <c r="L452" s="31">
        <v>613.70000000000005</v>
      </c>
      <c r="M452" s="31">
        <v>63.811889999999998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250</v>
      </c>
      <c r="D453" s="36">
        <v>251.68333333333331</v>
      </c>
      <c r="E453" s="36">
        <v>247.41666666666663</v>
      </c>
      <c r="F453" s="36">
        <v>244.83333333333331</v>
      </c>
      <c r="G453" s="36">
        <v>240.56666666666663</v>
      </c>
      <c r="H453" s="36">
        <v>254.26666666666662</v>
      </c>
      <c r="I453" s="36">
        <v>258.5333333333333</v>
      </c>
      <c r="J453" s="36">
        <v>261.11666666666662</v>
      </c>
      <c r="K453" s="31">
        <v>255.95</v>
      </c>
      <c r="L453" s="31">
        <v>249.1</v>
      </c>
      <c r="M453" s="31">
        <v>112.10941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123.85</v>
      </c>
      <c r="D454" s="36">
        <v>123.78333333333335</v>
      </c>
      <c r="E454" s="36">
        <v>122.66666666666669</v>
      </c>
      <c r="F454" s="36">
        <v>121.48333333333333</v>
      </c>
      <c r="G454" s="36">
        <v>120.36666666666667</v>
      </c>
      <c r="H454" s="36">
        <v>124.9666666666667</v>
      </c>
      <c r="I454" s="36">
        <v>126.08333333333334</v>
      </c>
      <c r="J454" s="36">
        <v>127.26666666666671</v>
      </c>
      <c r="K454" s="31">
        <v>124.9</v>
      </c>
      <c r="L454" s="31">
        <v>122.6</v>
      </c>
      <c r="M454" s="31">
        <v>214.57836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94.75</v>
      </c>
      <c r="D455" s="36">
        <v>95.483333333333334</v>
      </c>
      <c r="E455" s="36">
        <v>93.316666666666663</v>
      </c>
      <c r="F455" s="36">
        <v>91.883333333333326</v>
      </c>
      <c r="G455" s="36">
        <v>89.716666666666654</v>
      </c>
      <c r="H455" s="36">
        <v>96.916666666666671</v>
      </c>
      <c r="I455" s="36">
        <v>99.083333333333329</v>
      </c>
      <c r="J455" s="36">
        <v>100.51666666666668</v>
      </c>
      <c r="K455" s="31">
        <v>97.65</v>
      </c>
      <c r="L455" s="31">
        <v>94.05</v>
      </c>
      <c r="M455" s="31">
        <v>49.836660000000002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1385.55</v>
      </c>
      <c r="D456" s="36">
        <v>1384.1333333333332</v>
      </c>
      <c r="E456" s="36">
        <v>1367.5166666666664</v>
      </c>
      <c r="F456" s="36">
        <v>1349.4833333333331</v>
      </c>
      <c r="G456" s="36">
        <v>1332.8666666666663</v>
      </c>
      <c r="H456" s="36">
        <v>1402.1666666666665</v>
      </c>
      <c r="I456" s="36">
        <v>1418.7833333333333</v>
      </c>
      <c r="J456" s="36">
        <v>1436.8166666666666</v>
      </c>
      <c r="K456" s="31">
        <v>1400.75</v>
      </c>
      <c r="L456" s="31">
        <v>1366.1</v>
      </c>
      <c r="M456" s="31">
        <v>0.89609000000000005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361.7</v>
      </c>
      <c r="D457" s="36">
        <v>361.90000000000003</v>
      </c>
      <c r="E457" s="36">
        <v>357.80000000000007</v>
      </c>
      <c r="F457" s="36">
        <v>353.90000000000003</v>
      </c>
      <c r="G457" s="36">
        <v>349.80000000000007</v>
      </c>
      <c r="H457" s="36">
        <v>365.80000000000007</v>
      </c>
      <c r="I457" s="36">
        <v>369.90000000000009</v>
      </c>
      <c r="J457" s="36">
        <v>373.80000000000007</v>
      </c>
      <c r="K457" s="31">
        <v>366</v>
      </c>
      <c r="L457" s="31">
        <v>358</v>
      </c>
      <c r="M457" s="31">
        <v>0.77751000000000003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2590.4499999999998</v>
      </c>
      <c r="D458" s="36">
        <v>2601.5166666666669</v>
      </c>
      <c r="E458" s="36">
        <v>2561.1333333333337</v>
      </c>
      <c r="F458" s="36">
        <v>2531.8166666666666</v>
      </c>
      <c r="G458" s="36">
        <v>2491.4333333333334</v>
      </c>
      <c r="H458" s="36">
        <v>2630.8333333333339</v>
      </c>
      <c r="I458" s="36">
        <v>2671.2166666666672</v>
      </c>
      <c r="J458" s="36">
        <v>2700.5333333333342</v>
      </c>
      <c r="K458" s="31">
        <v>2641.9</v>
      </c>
      <c r="L458" s="31">
        <v>2572.1999999999998</v>
      </c>
      <c r="M458" s="31">
        <v>0.14113999999999999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1212.6500000000001</v>
      </c>
      <c r="D459" s="36">
        <v>1214.1833333333334</v>
      </c>
      <c r="E459" s="36">
        <v>1200.6166666666668</v>
      </c>
      <c r="F459" s="36">
        <v>1188.5833333333335</v>
      </c>
      <c r="G459" s="36">
        <v>1175.0166666666669</v>
      </c>
      <c r="H459" s="36">
        <v>1226.2166666666667</v>
      </c>
      <c r="I459" s="36">
        <v>1239.7833333333333</v>
      </c>
      <c r="J459" s="36">
        <v>1251.8166666666666</v>
      </c>
      <c r="K459" s="31">
        <v>1227.75</v>
      </c>
      <c r="L459" s="31">
        <v>1202.1500000000001</v>
      </c>
      <c r="M459" s="31">
        <v>14.51064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868.85</v>
      </c>
      <c r="D460" s="36">
        <v>873.98333333333323</v>
      </c>
      <c r="E460" s="36">
        <v>859.96666666666647</v>
      </c>
      <c r="F460" s="36">
        <v>851.08333333333326</v>
      </c>
      <c r="G460" s="36">
        <v>837.06666666666649</v>
      </c>
      <c r="H460" s="36">
        <v>882.86666666666645</v>
      </c>
      <c r="I460" s="36">
        <v>896.8833333333331</v>
      </c>
      <c r="J460" s="36">
        <v>905.76666666666642</v>
      </c>
      <c r="K460" s="31">
        <v>888</v>
      </c>
      <c r="L460" s="31">
        <v>865.1</v>
      </c>
      <c r="M460" s="31">
        <v>4.9169400000000003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135.6</v>
      </c>
      <c r="D461" s="36">
        <v>136.26666666666665</v>
      </c>
      <c r="E461" s="36">
        <v>133.58333333333331</v>
      </c>
      <c r="F461" s="36">
        <v>131.56666666666666</v>
      </c>
      <c r="G461" s="36">
        <v>128.88333333333333</v>
      </c>
      <c r="H461" s="36">
        <v>138.2833333333333</v>
      </c>
      <c r="I461" s="36">
        <v>140.96666666666664</v>
      </c>
      <c r="J461" s="36">
        <v>142.98333333333329</v>
      </c>
      <c r="K461" s="31">
        <v>138.94999999999999</v>
      </c>
      <c r="L461" s="31">
        <v>134.25</v>
      </c>
      <c r="M461" s="31">
        <v>5.3860700000000001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949.7</v>
      </c>
      <c r="D462" s="36">
        <v>943.36666666666679</v>
      </c>
      <c r="E462" s="36">
        <v>932.53333333333353</v>
      </c>
      <c r="F462" s="36">
        <v>915.36666666666679</v>
      </c>
      <c r="G462" s="36">
        <v>904.53333333333353</v>
      </c>
      <c r="H462" s="36">
        <v>960.53333333333353</v>
      </c>
      <c r="I462" s="36">
        <v>971.36666666666679</v>
      </c>
      <c r="J462" s="36">
        <v>988.53333333333353</v>
      </c>
      <c r="K462" s="31">
        <v>954.2</v>
      </c>
      <c r="L462" s="31">
        <v>926.2</v>
      </c>
      <c r="M462" s="31">
        <v>4.7386600000000003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2927.3</v>
      </c>
      <c r="D463" s="36">
        <v>2958.5</v>
      </c>
      <c r="E463" s="36">
        <v>2890</v>
      </c>
      <c r="F463" s="36">
        <v>2852.7</v>
      </c>
      <c r="G463" s="36">
        <v>2784.2</v>
      </c>
      <c r="H463" s="36">
        <v>2995.8</v>
      </c>
      <c r="I463" s="36">
        <v>3064.3</v>
      </c>
      <c r="J463" s="36">
        <v>3101.6000000000004</v>
      </c>
      <c r="K463" s="31">
        <v>3027</v>
      </c>
      <c r="L463" s="31">
        <v>2921.2</v>
      </c>
      <c r="M463" s="31">
        <v>0.71589999999999998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2991.75</v>
      </c>
      <c r="D464" s="36">
        <v>3014.5333333333333</v>
      </c>
      <c r="E464" s="36">
        <v>2958.2166666666667</v>
      </c>
      <c r="F464" s="36">
        <v>2924.6833333333334</v>
      </c>
      <c r="G464" s="36">
        <v>2868.3666666666668</v>
      </c>
      <c r="H464" s="36">
        <v>3048.0666666666666</v>
      </c>
      <c r="I464" s="36">
        <v>3104.3833333333332</v>
      </c>
      <c r="J464" s="36">
        <v>3137.9166666666665</v>
      </c>
      <c r="K464" s="31">
        <v>3070.85</v>
      </c>
      <c r="L464" s="31">
        <v>2981</v>
      </c>
      <c r="M464" s="31">
        <v>0.43825999999999998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3267.5</v>
      </c>
      <c r="D465" s="36">
        <v>3270.85</v>
      </c>
      <c r="E465" s="36">
        <v>3245.7</v>
      </c>
      <c r="F465" s="36">
        <v>3223.9</v>
      </c>
      <c r="G465" s="36">
        <v>3198.75</v>
      </c>
      <c r="H465" s="36">
        <v>3292.6499999999996</v>
      </c>
      <c r="I465" s="36">
        <v>3317.8</v>
      </c>
      <c r="J465" s="36">
        <v>3339.5999999999995</v>
      </c>
      <c r="K465" s="31">
        <v>3296</v>
      </c>
      <c r="L465" s="31">
        <v>3249.05</v>
      </c>
      <c r="M465" s="31">
        <v>8.2246699999999997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1890.65</v>
      </c>
      <c r="D466" s="36">
        <v>1891.4000000000003</v>
      </c>
      <c r="E466" s="36">
        <v>1876.6000000000006</v>
      </c>
      <c r="F466" s="36">
        <v>1862.5500000000002</v>
      </c>
      <c r="G466" s="36">
        <v>1847.7500000000005</v>
      </c>
      <c r="H466" s="36">
        <v>1905.4500000000007</v>
      </c>
      <c r="I466" s="36">
        <v>1920.2500000000005</v>
      </c>
      <c r="J466" s="36">
        <v>1934.3000000000009</v>
      </c>
      <c r="K466" s="31">
        <v>1906.2</v>
      </c>
      <c r="L466" s="31">
        <v>1877.35</v>
      </c>
      <c r="M466" s="31">
        <v>1.69472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723.6</v>
      </c>
      <c r="D467" s="36">
        <v>718.98333333333323</v>
      </c>
      <c r="E467" s="36">
        <v>712.96666666666647</v>
      </c>
      <c r="F467" s="36">
        <v>702.33333333333326</v>
      </c>
      <c r="G467" s="36">
        <v>696.31666666666649</v>
      </c>
      <c r="H467" s="36">
        <v>729.61666666666645</v>
      </c>
      <c r="I467" s="36">
        <v>735.6333333333331</v>
      </c>
      <c r="J467" s="36">
        <v>746.26666666666642</v>
      </c>
      <c r="K467" s="31">
        <v>725</v>
      </c>
      <c r="L467" s="31">
        <v>708.35</v>
      </c>
      <c r="M467" s="31">
        <v>3.5966300000000002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784.35</v>
      </c>
      <c r="D468" s="36">
        <v>782.61666666666667</v>
      </c>
      <c r="E468" s="36">
        <v>772.33333333333337</v>
      </c>
      <c r="F468" s="36">
        <v>760.31666666666672</v>
      </c>
      <c r="G468" s="36">
        <v>750.03333333333342</v>
      </c>
      <c r="H468" s="36">
        <v>794.63333333333333</v>
      </c>
      <c r="I468" s="36">
        <v>804.91666666666663</v>
      </c>
      <c r="J468" s="36">
        <v>816.93333333333328</v>
      </c>
      <c r="K468" s="31">
        <v>792.9</v>
      </c>
      <c r="L468" s="31">
        <v>770.6</v>
      </c>
      <c r="M468" s="31">
        <v>0.31685999999999998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2079.0500000000002</v>
      </c>
      <c r="D469" s="36">
        <v>2066.9666666666667</v>
      </c>
      <c r="E469" s="36">
        <v>2044.4833333333336</v>
      </c>
      <c r="F469" s="36">
        <v>2009.916666666667</v>
      </c>
      <c r="G469" s="36">
        <v>1987.4333333333338</v>
      </c>
      <c r="H469" s="36">
        <v>2101.5333333333333</v>
      </c>
      <c r="I469" s="36">
        <v>2124.016666666666</v>
      </c>
      <c r="J469" s="36">
        <v>2158.583333333333</v>
      </c>
      <c r="K469" s="31">
        <v>2089.4499999999998</v>
      </c>
      <c r="L469" s="31">
        <v>2032.4</v>
      </c>
      <c r="M469" s="31">
        <v>4.8772200000000003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36.700000000000003</v>
      </c>
      <c r="D470" s="36">
        <v>36.966666666666669</v>
      </c>
      <c r="E470" s="36">
        <v>36.333333333333336</v>
      </c>
      <c r="F470" s="36">
        <v>35.966666666666669</v>
      </c>
      <c r="G470" s="36">
        <v>35.333333333333336</v>
      </c>
      <c r="H470" s="36">
        <v>37.333333333333336</v>
      </c>
      <c r="I470" s="36">
        <v>37.966666666666661</v>
      </c>
      <c r="J470" s="36">
        <v>38.333333333333336</v>
      </c>
      <c r="K470" s="31">
        <v>37.6</v>
      </c>
      <c r="L470" s="31">
        <v>36.6</v>
      </c>
      <c r="M470" s="31">
        <v>125.3819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376.1</v>
      </c>
      <c r="D471" s="36">
        <v>378.66666666666669</v>
      </c>
      <c r="E471" s="36">
        <v>372.03333333333336</v>
      </c>
      <c r="F471" s="36">
        <v>367.9666666666667</v>
      </c>
      <c r="G471" s="36">
        <v>361.33333333333337</v>
      </c>
      <c r="H471" s="36">
        <v>382.73333333333335</v>
      </c>
      <c r="I471" s="36">
        <v>389.36666666666667</v>
      </c>
      <c r="J471" s="36">
        <v>393.43333333333334</v>
      </c>
      <c r="K471" s="31">
        <v>385.3</v>
      </c>
      <c r="L471" s="31">
        <v>374.6</v>
      </c>
      <c r="M471" s="31">
        <v>6.7842900000000004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401.95</v>
      </c>
      <c r="D472" s="36">
        <v>404.9666666666667</v>
      </c>
      <c r="E472" s="36">
        <v>397.33333333333337</v>
      </c>
      <c r="F472" s="36">
        <v>392.7166666666667</v>
      </c>
      <c r="G472" s="36">
        <v>385.08333333333337</v>
      </c>
      <c r="H472" s="36">
        <v>409.58333333333337</v>
      </c>
      <c r="I472" s="36">
        <v>417.2166666666667</v>
      </c>
      <c r="J472" s="36">
        <v>421.83333333333337</v>
      </c>
      <c r="K472" s="31">
        <v>412.6</v>
      </c>
      <c r="L472" s="31">
        <v>400.35</v>
      </c>
      <c r="M472" s="31">
        <v>2.8885000000000001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771.35</v>
      </c>
      <c r="D473" s="36">
        <v>771.2166666666667</v>
      </c>
      <c r="E473" s="36">
        <v>758.78333333333342</v>
      </c>
      <c r="F473" s="36">
        <v>746.2166666666667</v>
      </c>
      <c r="G473" s="36">
        <v>733.78333333333342</v>
      </c>
      <c r="H473" s="36">
        <v>783.78333333333342</v>
      </c>
      <c r="I473" s="36">
        <v>796.21666666666681</v>
      </c>
      <c r="J473" s="36">
        <v>808.78333333333342</v>
      </c>
      <c r="K473" s="31">
        <v>783.65</v>
      </c>
      <c r="L473" s="31">
        <v>758.65</v>
      </c>
      <c r="M473" s="31">
        <v>1.0567599999999999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2932</v>
      </c>
      <c r="D474" s="36">
        <v>2947.7833333333333</v>
      </c>
      <c r="E474" s="36">
        <v>2900.5666666666666</v>
      </c>
      <c r="F474" s="36">
        <v>2869.1333333333332</v>
      </c>
      <c r="G474" s="36">
        <v>2821.9166666666665</v>
      </c>
      <c r="H474" s="36">
        <v>2979.2166666666667</v>
      </c>
      <c r="I474" s="36">
        <v>3026.4333333333329</v>
      </c>
      <c r="J474" s="36">
        <v>3057.8666666666668</v>
      </c>
      <c r="K474" s="31">
        <v>2995</v>
      </c>
      <c r="L474" s="31">
        <v>2916.35</v>
      </c>
      <c r="M474" s="31">
        <v>2.3028300000000002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44</v>
      </c>
      <c r="D475" s="36">
        <v>44.483333333333327</v>
      </c>
      <c r="E475" s="36">
        <v>43.266666666666652</v>
      </c>
      <c r="F475" s="36">
        <v>42.533333333333324</v>
      </c>
      <c r="G475" s="36">
        <v>41.316666666666649</v>
      </c>
      <c r="H475" s="36">
        <v>45.216666666666654</v>
      </c>
      <c r="I475" s="36">
        <v>46.433333333333337</v>
      </c>
      <c r="J475" s="36">
        <v>47.166666666666657</v>
      </c>
      <c r="K475" s="31">
        <v>45.7</v>
      </c>
      <c r="L475" s="31">
        <v>43.75</v>
      </c>
      <c r="M475" s="31">
        <v>116.77025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1522.5</v>
      </c>
      <c r="D476" s="36">
        <v>1517.1333333333332</v>
      </c>
      <c r="E476" s="36">
        <v>1500.4166666666665</v>
      </c>
      <c r="F476" s="36">
        <v>1478.3333333333333</v>
      </c>
      <c r="G476" s="36">
        <v>1461.6166666666666</v>
      </c>
      <c r="H476" s="36">
        <v>1539.2166666666665</v>
      </c>
      <c r="I476" s="36">
        <v>1555.9333333333332</v>
      </c>
      <c r="J476" s="36">
        <v>1578.0166666666664</v>
      </c>
      <c r="K476" s="31">
        <v>1533.85</v>
      </c>
      <c r="L476" s="31">
        <v>1495.05</v>
      </c>
      <c r="M476" s="31">
        <v>11.310370000000001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40.4</v>
      </c>
      <c r="D477" s="36">
        <v>40.93333333333333</v>
      </c>
      <c r="E477" s="36">
        <v>39.516666666666659</v>
      </c>
      <c r="F477" s="36">
        <v>38.633333333333326</v>
      </c>
      <c r="G477" s="36">
        <v>37.216666666666654</v>
      </c>
      <c r="H477" s="36">
        <v>41.816666666666663</v>
      </c>
      <c r="I477" s="36">
        <v>43.233333333333334</v>
      </c>
      <c r="J477" s="36">
        <v>44.116666666666667</v>
      </c>
      <c r="K477" s="31">
        <v>42.35</v>
      </c>
      <c r="L477" s="31">
        <v>40.049999999999997</v>
      </c>
      <c r="M477" s="31">
        <v>337.07193999999998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433.5</v>
      </c>
      <c r="D478" s="36">
        <v>435.15000000000003</v>
      </c>
      <c r="E478" s="36">
        <v>429.35000000000008</v>
      </c>
      <c r="F478" s="36">
        <v>425.20000000000005</v>
      </c>
      <c r="G478" s="36">
        <v>419.40000000000009</v>
      </c>
      <c r="H478" s="36">
        <v>439.30000000000007</v>
      </c>
      <c r="I478" s="36">
        <v>445.1</v>
      </c>
      <c r="J478" s="36">
        <v>449.25000000000006</v>
      </c>
      <c r="K478" s="31">
        <v>440.95</v>
      </c>
      <c r="L478" s="31">
        <v>431</v>
      </c>
      <c r="M478" s="31">
        <v>1.2196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8110.1</v>
      </c>
      <c r="D479" s="36">
        <v>8132.3833333333341</v>
      </c>
      <c r="E479" s="36">
        <v>8064.9166666666679</v>
      </c>
      <c r="F479" s="36">
        <v>8019.7333333333336</v>
      </c>
      <c r="G479" s="36">
        <v>7952.2666666666673</v>
      </c>
      <c r="H479" s="36">
        <v>8177.5666666666684</v>
      </c>
      <c r="I479" s="36">
        <v>8245.0333333333328</v>
      </c>
      <c r="J479" s="36">
        <v>8290.216666666669</v>
      </c>
      <c r="K479" s="31">
        <v>8199.85</v>
      </c>
      <c r="L479" s="31">
        <v>8087.2</v>
      </c>
      <c r="M479" s="31">
        <v>1.52525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99.35</v>
      </c>
      <c r="D480" s="36">
        <v>100.7</v>
      </c>
      <c r="E480" s="36">
        <v>97.65</v>
      </c>
      <c r="F480" s="36">
        <v>95.95</v>
      </c>
      <c r="G480" s="36">
        <v>92.9</v>
      </c>
      <c r="H480" s="36">
        <v>102.4</v>
      </c>
      <c r="I480" s="36">
        <v>105.44999999999999</v>
      </c>
      <c r="J480" s="36">
        <v>107.15</v>
      </c>
      <c r="K480" s="31">
        <v>103.75</v>
      </c>
      <c r="L480" s="31">
        <v>99</v>
      </c>
      <c r="M480" s="31">
        <v>334.00853000000001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1564</v>
      </c>
      <c r="D481" s="36">
        <v>1570.9833333333333</v>
      </c>
      <c r="E481" s="36">
        <v>1546.9666666666667</v>
      </c>
      <c r="F481" s="36">
        <v>1529.9333333333334</v>
      </c>
      <c r="G481" s="36">
        <v>1505.9166666666667</v>
      </c>
      <c r="H481" s="36">
        <v>1588.0166666666667</v>
      </c>
      <c r="I481" s="36">
        <v>1612.0333333333335</v>
      </c>
      <c r="J481" s="31">
        <v>1629.0666666666666</v>
      </c>
      <c r="K481" s="31">
        <v>1595</v>
      </c>
      <c r="L481" s="31">
        <v>1553.95</v>
      </c>
      <c r="M481" s="53">
        <v>5.6400100000000002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1014.5</v>
      </c>
      <c r="D482" s="36">
        <v>1017.2833333333334</v>
      </c>
      <c r="E482" s="36">
        <v>1003.1666666666667</v>
      </c>
      <c r="F482" s="36">
        <v>991.83333333333337</v>
      </c>
      <c r="G482" s="36">
        <v>977.7166666666667</v>
      </c>
      <c r="H482" s="36">
        <v>1028.6166666666668</v>
      </c>
      <c r="I482" s="36">
        <v>1042.7333333333333</v>
      </c>
      <c r="J482" s="31">
        <v>1054.0666666666668</v>
      </c>
      <c r="K482" s="31">
        <v>1031.4000000000001</v>
      </c>
      <c r="L482" s="31">
        <v>1005.95</v>
      </c>
      <c r="M482" s="53">
        <v>12.154999999999999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596.4</v>
      </c>
      <c r="D483" s="36">
        <v>593.6</v>
      </c>
      <c r="E483" s="36">
        <v>588.20000000000005</v>
      </c>
      <c r="F483" s="36">
        <v>580</v>
      </c>
      <c r="G483" s="36">
        <v>574.6</v>
      </c>
      <c r="H483" s="36">
        <v>601.80000000000007</v>
      </c>
      <c r="I483" s="36">
        <v>607.19999999999993</v>
      </c>
      <c r="J483" s="36">
        <v>615.40000000000009</v>
      </c>
      <c r="K483" s="31">
        <v>599</v>
      </c>
      <c r="L483" s="31">
        <v>585.4</v>
      </c>
      <c r="M483" s="31">
        <v>1.9566699999999999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609.95000000000005</v>
      </c>
      <c r="D484" s="36">
        <v>606.4</v>
      </c>
      <c r="E484" s="36">
        <v>601.84999999999991</v>
      </c>
      <c r="F484" s="36">
        <v>593.74999999999989</v>
      </c>
      <c r="G484" s="36">
        <v>589.19999999999982</v>
      </c>
      <c r="H484" s="36">
        <v>614.5</v>
      </c>
      <c r="I484" s="36">
        <v>619.04999999999995</v>
      </c>
      <c r="J484" s="31">
        <v>627.15000000000009</v>
      </c>
      <c r="K484" s="31">
        <v>610.95000000000005</v>
      </c>
      <c r="L484" s="31">
        <v>598.29999999999995</v>
      </c>
      <c r="M484" s="53">
        <v>18.667680000000001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779.45</v>
      </c>
      <c r="D485" s="36">
        <v>779.76666666666677</v>
      </c>
      <c r="E485" s="36">
        <v>769.83333333333348</v>
      </c>
      <c r="F485" s="36">
        <v>760.2166666666667</v>
      </c>
      <c r="G485" s="36">
        <v>750.28333333333342</v>
      </c>
      <c r="H485" s="36">
        <v>789.38333333333355</v>
      </c>
      <c r="I485" s="36">
        <v>799.31666666666672</v>
      </c>
      <c r="J485" s="36">
        <v>808.93333333333362</v>
      </c>
      <c r="K485" s="31">
        <v>789.7</v>
      </c>
      <c r="L485" s="31">
        <v>770.15</v>
      </c>
      <c r="M485" s="31">
        <v>0.65908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673.35</v>
      </c>
      <c r="D486" s="36">
        <v>673.5333333333333</v>
      </c>
      <c r="E486" s="36">
        <v>662.06666666666661</v>
      </c>
      <c r="F486" s="36">
        <v>650.7833333333333</v>
      </c>
      <c r="G486" s="36">
        <v>639.31666666666661</v>
      </c>
      <c r="H486" s="36">
        <v>684.81666666666661</v>
      </c>
      <c r="I486" s="36">
        <v>696.2833333333333</v>
      </c>
      <c r="J486" s="36">
        <v>707.56666666666661</v>
      </c>
      <c r="K486" s="31">
        <v>685</v>
      </c>
      <c r="L486" s="31">
        <v>662.25</v>
      </c>
      <c r="M486" s="31">
        <v>11.86998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409.65</v>
      </c>
      <c r="D487" s="36">
        <v>412.98333333333335</v>
      </c>
      <c r="E487" s="36">
        <v>404.7166666666667</v>
      </c>
      <c r="F487" s="36">
        <v>399.78333333333336</v>
      </c>
      <c r="G487" s="36">
        <v>391.51666666666671</v>
      </c>
      <c r="H487" s="36">
        <v>417.91666666666669</v>
      </c>
      <c r="I487" s="36">
        <v>426.18333333333334</v>
      </c>
      <c r="J487" s="36">
        <v>431.11666666666667</v>
      </c>
      <c r="K487" s="31">
        <v>421.25</v>
      </c>
      <c r="L487" s="31">
        <v>408.05</v>
      </c>
      <c r="M487" s="31">
        <v>2.0477400000000001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386.45</v>
      </c>
      <c r="D488" s="36">
        <v>383.91666666666669</v>
      </c>
      <c r="E488" s="36">
        <v>372.83333333333337</v>
      </c>
      <c r="F488" s="36">
        <v>359.2166666666667</v>
      </c>
      <c r="G488" s="36">
        <v>348.13333333333338</v>
      </c>
      <c r="H488" s="36">
        <v>397.53333333333336</v>
      </c>
      <c r="I488" s="36">
        <v>408.61666666666673</v>
      </c>
      <c r="J488" s="36">
        <v>422.23333333333335</v>
      </c>
      <c r="K488" s="31">
        <v>395</v>
      </c>
      <c r="L488" s="31">
        <v>370.3</v>
      </c>
      <c r="M488" s="31">
        <v>2.226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480.65</v>
      </c>
      <c r="D489" s="36">
        <v>483.98333333333335</v>
      </c>
      <c r="E489" s="36">
        <v>473.66666666666669</v>
      </c>
      <c r="F489" s="36">
        <v>466.68333333333334</v>
      </c>
      <c r="G489" s="36">
        <v>456.36666666666667</v>
      </c>
      <c r="H489" s="36">
        <v>490.9666666666667</v>
      </c>
      <c r="I489" s="36">
        <v>501.2833333333333</v>
      </c>
      <c r="J489" s="36">
        <v>508.26666666666671</v>
      </c>
      <c r="K489" s="31">
        <v>494.3</v>
      </c>
      <c r="L489" s="31">
        <v>477</v>
      </c>
      <c r="M489" s="31">
        <v>2.5212599999999998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928.95</v>
      </c>
      <c r="D490" s="36">
        <v>924.01666666666677</v>
      </c>
      <c r="E490" s="36">
        <v>916.03333333333353</v>
      </c>
      <c r="F490" s="36">
        <v>903.11666666666679</v>
      </c>
      <c r="G490" s="36">
        <v>895.13333333333355</v>
      </c>
      <c r="H490" s="36">
        <v>936.93333333333351</v>
      </c>
      <c r="I490" s="36">
        <v>944.91666666666686</v>
      </c>
      <c r="J490" s="36">
        <v>957.83333333333348</v>
      </c>
      <c r="K490" s="31">
        <v>932</v>
      </c>
      <c r="L490" s="31">
        <v>911.1</v>
      </c>
      <c r="M490" s="31">
        <v>8.5867599999999999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1289.1500000000001</v>
      </c>
      <c r="D491" s="36">
        <v>1292.2</v>
      </c>
      <c r="E491" s="36">
        <v>1273</v>
      </c>
      <c r="F491" s="36">
        <v>1256.8499999999999</v>
      </c>
      <c r="G491" s="36">
        <v>1237.6499999999999</v>
      </c>
      <c r="H491" s="36">
        <v>1308.3500000000001</v>
      </c>
      <c r="I491" s="36">
        <v>1327.5500000000004</v>
      </c>
      <c r="J491" s="36">
        <v>1343.7000000000003</v>
      </c>
      <c r="K491" s="31">
        <v>1311.4</v>
      </c>
      <c r="L491" s="31">
        <v>1276.05</v>
      </c>
      <c r="M491" s="31">
        <v>0.71792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218.95</v>
      </c>
      <c r="D492" s="36">
        <v>219.16666666666666</v>
      </c>
      <c r="E492" s="36">
        <v>217.13333333333333</v>
      </c>
      <c r="F492" s="36">
        <v>215.31666666666666</v>
      </c>
      <c r="G492" s="36">
        <v>213.28333333333333</v>
      </c>
      <c r="H492" s="36">
        <v>220.98333333333332</v>
      </c>
      <c r="I492" s="36">
        <v>223.01666666666668</v>
      </c>
      <c r="J492" s="36">
        <v>224.83333333333331</v>
      </c>
      <c r="K492" s="31">
        <v>221.2</v>
      </c>
      <c r="L492" s="31">
        <v>217.35</v>
      </c>
      <c r="M492" s="31">
        <v>51.42409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282.75</v>
      </c>
      <c r="D493" s="36">
        <v>285.23333333333335</v>
      </c>
      <c r="E493" s="36">
        <v>278.51666666666671</v>
      </c>
      <c r="F493" s="36">
        <v>274.28333333333336</v>
      </c>
      <c r="G493" s="36">
        <v>267.56666666666672</v>
      </c>
      <c r="H493" s="36">
        <v>289.4666666666667</v>
      </c>
      <c r="I493" s="36">
        <v>296.18333333333339</v>
      </c>
      <c r="J493" s="36">
        <v>300.41666666666669</v>
      </c>
      <c r="K493" s="31">
        <v>291.95</v>
      </c>
      <c r="L493" s="31">
        <v>281</v>
      </c>
      <c r="M493" s="31">
        <v>2.6990500000000002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502.6</v>
      </c>
      <c r="D494" s="36">
        <v>511.48333333333329</v>
      </c>
      <c r="E494" s="36">
        <v>478.96666666666658</v>
      </c>
      <c r="F494" s="36">
        <v>455.33333333333331</v>
      </c>
      <c r="G494" s="36">
        <v>422.81666666666661</v>
      </c>
      <c r="H494" s="36">
        <v>535.11666666666656</v>
      </c>
      <c r="I494" s="36">
        <v>567.63333333333333</v>
      </c>
      <c r="J494" s="36">
        <v>591.26666666666654</v>
      </c>
      <c r="K494" s="31">
        <v>544</v>
      </c>
      <c r="L494" s="31">
        <v>487.85</v>
      </c>
      <c r="M494" s="31">
        <v>8.6520499999999991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1825.35</v>
      </c>
      <c r="D495" s="36">
        <v>1833.8666666666666</v>
      </c>
      <c r="E495" s="36">
        <v>1811.6833333333332</v>
      </c>
      <c r="F495" s="36">
        <v>1798.0166666666667</v>
      </c>
      <c r="G495" s="36">
        <v>1775.8333333333333</v>
      </c>
      <c r="H495" s="36">
        <v>1847.5333333333331</v>
      </c>
      <c r="I495" s="36">
        <v>1869.7166666666665</v>
      </c>
      <c r="J495" s="36">
        <v>1883.383333333333</v>
      </c>
      <c r="K495" s="31">
        <v>1856.05</v>
      </c>
      <c r="L495" s="31">
        <v>1820.2</v>
      </c>
      <c r="M495" s="31">
        <v>0.15131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1964.6</v>
      </c>
      <c r="D496" s="36">
        <v>1976.1499999999999</v>
      </c>
      <c r="E496" s="36">
        <v>1930.6499999999996</v>
      </c>
      <c r="F496" s="36">
        <v>1896.6999999999998</v>
      </c>
      <c r="G496" s="36">
        <v>1851.1999999999996</v>
      </c>
      <c r="H496" s="36">
        <v>2010.0999999999997</v>
      </c>
      <c r="I496" s="36">
        <v>2055.6000000000004</v>
      </c>
      <c r="J496" s="36">
        <v>2089.5499999999997</v>
      </c>
      <c r="K496" s="31">
        <v>2021.65</v>
      </c>
      <c r="L496" s="31">
        <v>1942.2</v>
      </c>
      <c r="M496" s="31">
        <v>0.30225999999999997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10.9</v>
      </c>
      <c r="D497" s="36">
        <v>10.950000000000001</v>
      </c>
      <c r="E497" s="36">
        <v>10.500000000000002</v>
      </c>
      <c r="F497" s="36">
        <v>10.100000000000001</v>
      </c>
      <c r="G497" s="36">
        <v>9.6500000000000021</v>
      </c>
      <c r="H497" s="36">
        <v>11.350000000000001</v>
      </c>
      <c r="I497" s="36">
        <v>11.8</v>
      </c>
      <c r="J497" s="36">
        <v>12.200000000000001</v>
      </c>
      <c r="K497" s="31">
        <v>11.4</v>
      </c>
      <c r="L497" s="31">
        <v>10.55</v>
      </c>
      <c r="M497" s="31">
        <v>3881.93444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852.9</v>
      </c>
      <c r="D498" s="36">
        <v>861.01666666666677</v>
      </c>
      <c r="E498" s="36">
        <v>840.03333333333353</v>
      </c>
      <c r="F498" s="36">
        <v>827.16666666666674</v>
      </c>
      <c r="G498" s="36">
        <v>806.18333333333351</v>
      </c>
      <c r="H498" s="36">
        <v>873.88333333333355</v>
      </c>
      <c r="I498" s="36">
        <v>894.8666666666669</v>
      </c>
      <c r="J498" s="36">
        <v>907.73333333333358</v>
      </c>
      <c r="K498" s="31">
        <v>882</v>
      </c>
      <c r="L498" s="31">
        <v>848.15</v>
      </c>
      <c r="M498" s="31">
        <v>11.297370000000001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381.5</v>
      </c>
      <c r="D499" s="36">
        <v>380.55</v>
      </c>
      <c r="E499" s="36">
        <v>377.1</v>
      </c>
      <c r="F499" s="36">
        <v>372.7</v>
      </c>
      <c r="G499" s="36">
        <v>369.25</v>
      </c>
      <c r="H499" s="36">
        <v>384.95000000000005</v>
      </c>
      <c r="I499" s="36">
        <v>388.4</v>
      </c>
      <c r="J499" s="36">
        <v>392.80000000000007</v>
      </c>
      <c r="K499" s="31">
        <v>384</v>
      </c>
      <c r="L499" s="31">
        <v>376.15</v>
      </c>
      <c r="M499" s="31">
        <v>5.6183399999999999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117.15</v>
      </c>
      <c r="D500" s="36">
        <v>117.13333333333333</v>
      </c>
      <c r="E500" s="36">
        <v>115.66666666666666</v>
      </c>
      <c r="F500" s="36">
        <v>114.18333333333334</v>
      </c>
      <c r="G500" s="36">
        <v>112.71666666666667</v>
      </c>
      <c r="H500" s="36">
        <v>118.61666666666665</v>
      </c>
      <c r="I500" s="36">
        <v>120.08333333333331</v>
      </c>
      <c r="J500" s="36">
        <v>121.56666666666663</v>
      </c>
      <c r="K500" s="31">
        <v>118.6</v>
      </c>
      <c r="L500" s="31">
        <v>115.65</v>
      </c>
      <c r="M500" s="31">
        <v>8.2709600000000005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935.85</v>
      </c>
      <c r="D501" s="36">
        <v>936.36666666666667</v>
      </c>
      <c r="E501" s="36">
        <v>924.48333333333335</v>
      </c>
      <c r="F501" s="36">
        <v>913.11666666666667</v>
      </c>
      <c r="G501" s="36">
        <v>901.23333333333335</v>
      </c>
      <c r="H501" s="36">
        <v>947.73333333333335</v>
      </c>
      <c r="I501" s="36">
        <v>959.61666666666679</v>
      </c>
      <c r="J501" s="36">
        <v>970.98333333333335</v>
      </c>
      <c r="K501" s="31">
        <v>948.25</v>
      </c>
      <c r="L501" s="31">
        <v>925</v>
      </c>
      <c r="M501" s="31">
        <v>1.7727900000000001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1647</v>
      </c>
      <c r="D502" s="36">
        <v>1639.6666666666667</v>
      </c>
      <c r="E502" s="36">
        <v>1627.3333333333335</v>
      </c>
      <c r="F502" s="36">
        <v>1607.6666666666667</v>
      </c>
      <c r="G502" s="36">
        <v>1595.3333333333335</v>
      </c>
      <c r="H502" s="36">
        <v>1659.3333333333335</v>
      </c>
      <c r="I502" s="36">
        <v>1671.666666666667</v>
      </c>
      <c r="J502" s="36">
        <v>1691.3333333333335</v>
      </c>
      <c r="K502" s="31">
        <v>1652</v>
      </c>
      <c r="L502" s="31">
        <v>1620</v>
      </c>
      <c r="M502" s="31">
        <v>2.02698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405.6</v>
      </c>
      <c r="D503" s="36">
        <v>406.66666666666669</v>
      </c>
      <c r="E503" s="36">
        <v>402.33333333333337</v>
      </c>
      <c r="F503" s="36">
        <v>399.06666666666666</v>
      </c>
      <c r="G503" s="36">
        <v>394.73333333333335</v>
      </c>
      <c r="H503" s="36">
        <v>409.93333333333339</v>
      </c>
      <c r="I503" s="36">
        <v>414.26666666666677</v>
      </c>
      <c r="J503" s="31">
        <v>417.53333333333342</v>
      </c>
      <c r="K503" s="31">
        <v>411</v>
      </c>
      <c r="L503" s="31">
        <v>403.4</v>
      </c>
      <c r="M503" s="53">
        <v>30.152249999999999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16.899999999999999</v>
      </c>
      <c r="D504" s="36">
        <v>16.983333333333331</v>
      </c>
      <c r="E504" s="36">
        <v>16.766666666666662</v>
      </c>
      <c r="F504" s="36">
        <v>16.633333333333333</v>
      </c>
      <c r="G504" s="36">
        <v>16.416666666666664</v>
      </c>
      <c r="H504" s="36">
        <v>17.11666666666666</v>
      </c>
      <c r="I504" s="36">
        <v>17.333333333333329</v>
      </c>
      <c r="J504" s="31">
        <v>17.466666666666658</v>
      </c>
      <c r="K504" s="31">
        <v>17.2</v>
      </c>
      <c r="L504" s="31">
        <v>16.850000000000001</v>
      </c>
      <c r="M504" s="53">
        <v>1030.02467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256.7</v>
      </c>
      <c r="D505" s="36">
        <v>257.09999999999997</v>
      </c>
      <c r="E505" s="36">
        <v>255.04999999999995</v>
      </c>
      <c r="F505" s="36">
        <v>253.39999999999998</v>
      </c>
      <c r="G505" s="36">
        <v>251.34999999999997</v>
      </c>
      <c r="H505" s="36">
        <v>258.74999999999994</v>
      </c>
      <c r="I505" s="36">
        <v>260.8</v>
      </c>
      <c r="J505" s="36">
        <v>262.44999999999993</v>
      </c>
      <c r="K505" s="31">
        <v>259.14999999999998</v>
      </c>
      <c r="L505" s="31">
        <v>255.45</v>
      </c>
      <c r="M505" s="31">
        <v>28.472149999999999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525.04999999999995</v>
      </c>
      <c r="D506" s="36">
        <v>521.08333333333337</v>
      </c>
      <c r="E506" s="36">
        <v>516.16666666666674</v>
      </c>
      <c r="F506" s="36">
        <v>507.28333333333342</v>
      </c>
      <c r="G506" s="36">
        <v>502.36666666666679</v>
      </c>
      <c r="H506" s="36">
        <v>529.9666666666667</v>
      </c>
      <c r="I506" s="36">
        <v>534.88333333333344</v>
      </c>
      <c r="J506" s="36">
        <v>543.76666666666665</v>
      </c>
      <c r="K506" s="31">
        <v>526</v>
      </c>
      <c r="L506" s="31">
        <v>512.20000000000005</v>
      </c>
      <c r="M506" s="31">
        <v>7.2102300000000001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14972.2</v>
      </c>
      <c r="D507" s="36">
        <v>14877.966666666667</v>
      </c>
      <c r="E507" s="36">
        <v>14714.233333333334</v>
      </c>
      <c r="F507" s="36">
        <v>14456.266666666666</v>
      </c>
      <c r="G507" s="36">
        <v>14292.533333333333</v>
      </c>
      <c r="H507" s="36">
        <v>15135.933333333334</v>
      </c>
      <c r="I507" s="36">
        <v>15299.666666666668</v>
      </c>
      <c r="J507" s="31">
        <v>15557.633333333335</v>
      </c>
      <c r="K507" s="31">
        <v>15041.7</v>
      </c>
      <c r="L507" s="31">
        <v>14620</v>
      </c>
      <c r="M507" s="53">
        <v>4.4310000000000002E-2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103.9</v>
      </c>
      <c r="D508" s="36">
        <v>103.38333333333333</v>
      </c>
      <c r="E508" s="36">
        <v>101.51666666666665</v>
      </c>
      <c r="F508" s="36">
        <v>99.133333333333326</v>
      </c>
      <c r="G508" s="36">
        <v>97.266666666666652</v>
      </c>
      <c r="H508" s="36">
        <v>105.76666666666665</v>
      </c>
      <c r="I508" s="36">
        <v>107.63333333333333</v>
      </c>
      <c r="J508" s="36">
        <v>110.01666666666665</v>
      </c>
      <c r="K508" s="31">
        <v>105.25</v>
      </c>
      <c r="L508" s="31">
        <v>101</v>
      </c>
      <c r="M508" s="31">
        <v>538.11658</v>
      </c>
      <c r="N508" s="1"/>
      <c r="O508" s="1"/>
    </row>
    <row r="509" spans="1:15" ht="12.75" customHeight="1">
      <c r="A509" s="255">
        <v>499</v>
      </c>
      <c r="B509" s="256" t="s">
        <v>242</v>
      </c>
      <c r="C509" s="256">
        <v>601.20000000000005</v>
      </c>
      <c r="D509" s="257">
        <v>601.16666666666663</v>
      </c>
      <c r="E509" s="257">
        <v>595.13333333333321</v>
      </c>
      <c r="F509" s="257">
        <v>589.06666666666661</v>
      </c>
      <c r="G509" s="257">
        <v>583.03333333333319</v>
      </c>
      <c r="H509" s="257">
        <v>607.23333333333323</v>
      </c>
      <c r="I509" s="257">
        <v>613.26666666666677</v>
      </c>
      <c r="J509" s="257">
        <v>619.33333333333326</v>
      </c>
      <c r="K509" s="258">
        <v>607.20000000000005</v>
      </c>
      <c r="L509" s="258">
        <v>595.1</v>
      </c>
      <c r="M509" s="258">
        <v>7.2098599999999999</v>
      </c>
      <c r="N509" s="1"/>
      <c r="O509" s="1"/>
    </row>
    <row r="510" spans="1:15" ht="12.75" customHeight="1">
      <c r="A510" s="274">
        <v>500</v>
      </c>
      <c r="B510" s="277" t="s">
        <v>562</v>
      </c>
      <c r="C510" s="277">
        <v>1548.55</v>
      </c>
      <c r="D510" s="278">
        <v>1543.55</v>
      </c>
      <c r="E510" s="278">
        <v>1526.1499999999999</v>
      </c>
      <c r="F510" s="278">
        <v>1503.75</v>
      </c>
      <c r="G510" s="278">
        <v>1486.35</v>
      </c>
      <c r="H510" s="278">
        <v>1565.9499999999998</v>
      </c>
      <c r="I510" s="278">
        <v>1583.35</v>
      </c>
      <c r="J510" s="278">
        <v>1605.7499999999998</v>
      </c>
      <c r="K510" s="274">
        <v>1560.95</v>
      </c>
      <c r="L510" s="274">
        <v>1521.15</v>
      </c>
      <c r="M510" s="274">
        <v>0.29457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150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4"/>
      <c r="B5" s="365"/>
      <c r="C5" s="364"/>
      <c r="D5" s="365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366" t="s">
        <v>566</v>
      </c>
      <c r="C7" s="365"/>
      <c r="D7" s="7">
        <f>Main!B10</f>
        <v>45209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45208</v>
      </c>
      <c r="B10" s="32">
        <v>543377</v>
      </c>
      <c r="C10" s="31" t="s">
        <v>1011</v>
      </c>
      <c r="D10" s="31" t="s">
        <v>1012</v>
      </c>
      <c r="E10" s="31" t="s">
        <v>575</v>
      </c>
      <c r="F10" s="86">
        <v>40000</v>
      </c>
      <c r="G10" s="32">
        <v>13.4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45208</v>
      </c>
      <c r="B11" s="32">
        <v>531297</v>
      </c>
      <c r="C11" s="31" t="s">
        <v>1013</v>
      </c>
      <c r="D11" s="31" t="s">
        <v>1014</v>
      </c>
      <c r="E11" s="31" t="s">
        <v>575</v>
      </c>
      <c r="F11" s="86">
        <v>90000</v>
      </c>
      <c r="G11" s="32">
        <v>64.709999999999994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45208</v>
      </c>
      <c r="B12" s="32">
        <v>539546</v>
      </c>
      <c r="C12" s="31" t="s">
        <v>1015</v>
      </c>
      <c r="D12" s="31" t="s">
        <v>1016</v>
      </c>
      <c r="E12" s="31" t="s">
        <v>575</v>
      </c>
      <c r="F12" s="86">
        <v>75906</v>
      </c>
      <c r="G12" s="32">
        <v>57.21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45208</v>
      </c>
      <c r="B13" s="32">
        <v>539546</v>
      </c>
      <c r="C13" s="31" t="s">
        <v>1015</v>
      </c>
      <c r="D13" s="31" t="s">
        <v>1016</v>
      </c>
      <c r="E13" s="31" t="s">
        <v>576</v>
      </c>
      <c r="F13" s="86">
        <v>7946</v>
      </c>
      <c r="G13" s="32">
        <v>58.49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45208</v>
      </c>
      <c r="B14" s="32">
        <v>539546</v>
      </c>
      <c r="C14" s="31" t="s">
        <v>1015</v>
      </c>
      <c r="D14" s="31" t="s">
        <v>1017</v>
      </c>
      <c r="E14" s="31" t="s">
        <v>576</v>
      </c>
      <c r="F14" s="86">
        <v>65227</v>
      </c>
      <c r="G14" s="32">
        <v>57.43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45208</v>
      </c>
      <c r="B15" s="32">
        <v>539546</v>
      </c>
      <c r="C15" s="31" t="s">
        <v>1015</v>
      </c>
      <c r="D15" s="31" t="s">
        <v>1017</v>
      </c>
      <c r="E15" s="31" t="s">
        <v>575</v>
      </c>
      <c r="F15" s="86">
        <v>65227</v>
      </c>
      <c r="G15" s="32">
        <v>56.95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45208</v>
      </c>
      <c r="B16" s="32">
        <v>543439</v>
      </c>
      <c r="C16" s="31" t="s">
        <v>1018</v>
      </c>
      <c r="D16" s="31" t="s">
        <v>1019</v>
      </c>
      <c r="E16" s="31" t="s">
        <v>575</v>
      </c>
      <c r="F16" s="86">
        <v>74000</v>
      </c>
      <c r="G16" s="32">
        <v>42.14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45208</v>
      </c>
      <c r="B17" s="32">
        <v>541299</v>
      </c>
      <c r="C17" s="31" t="s">
        <v>1020</v>
      </c>
      <c r="D17" s="31" t="s">
        <v>1021</v>
      </c>
      <c r="E17" s="31" t="s">
        <v>575</v>
      </c>
      <c r="F17" s="86">
        <v>28000</v>
      </c>
      <c r="G17" s="32">
        <v>28.27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45208</v>
      </c>
      <c r="B18" s="32">
        <v>531364</v>
      </c>
      <c r="C18" s="31" t="s">
        <v>1022</v>
      </c>
      <c r="D18" s="31" t="s">
        <v>1023</v>
      </c>
      <c r="E18" s="31" t="s">
        <v>575</v>
      </c>
      <c r="F18" s="86">
        <v>128840</v>
      </c>
      <c r="G18" s="32">
        <v>59.27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45208</v>
      </c>
      <c r="B19" s="32">
        <v>531739</v>
      </c>
      <c r="C19" s="31" t="s">
        <v>1024</v>
      </c>
      <c r="D19" s="31" t="s">
        <v>1025</v>
      </c>
      <c r="E19" s="31" t="s">
        <v>575</v>
      </c>
      <c r="F19" s="86">
        <v>1000000</v>
      </c>
      <c r="G19" s="32">
        <v>13.32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45208</v>
      </c>
      <c r="B20" s="32">
        <v>531739</v>
      </c>
      <c r="C20" s="31" t="s">
        <v>1024</v>
      </c>
      <c r="D20" s="31" t="s">
        <v>1026</v>
      </c>
      <c r="E20" s="31" t="s">
        <v>575</v>
      </c>
      <c r="F20" s="86">
        <v>2000000</v>
      </c>
      <c r="G20" s="32">
        <v>13.29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45208</v>
      </c>
      <c r="B21" s="32">
        <v>540377</v>
      </c>
      <c r="C21" s="31" t="s">
        <v>1027</v>
      </c>
      <c r="D21" s="31" t="s">
        <v>1028</v>
      </c>
      <c r="E21" s="31" t="s">
        <v>576</v>
      </c>
      <c r="F21" s="86">
        <v>856694</v>
      </c>
      <c r="G21" s="32">
        <v>14.71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45208</v>
      </c>
      <c r="B22" s="32">
        <v>540377</v>
      </c>
      <c r="C22" s="31" t="s">
        <v>1027</v>
      </c>
      <c r="D22" s="31" t="s">
        <v>1028</v>
      </c>
      <c r="E22" s="31" t="s">
        <v>575</v>
      </c>
      <c r="F22" s="86">
        <v>1297356</v>
      </c>
      <c r="G22" s="32">
        <v>14.69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45208</v>
      </c>
      <c r="B23" s="32">
        <v>541983</v>
      </c>
      <c r="C23" s="31" t="s">
        <v>920</v>
      </c>
      <c r="D23" s="31" t="s">
        <v>1029</v>
      </c>
      <c r="E23" s="31" t="s">
        <v>575</v>
      </c>
      <c r="F23" s="86">
        <v>200000</v>
      </c>
      <c r="G23" s="32">
        <v>27.46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45208</v>
      </c>
      <c r="B24" s="32">
        <v>541983</v>
      </c>
      <c r="C24" s="31" t="s">
        <v>920</v>
      </c>
      <c r="D24" s="31" t="s">
        <v>1030</v>
      </c>
      <c r="E24" s="31" t="s">
        <v>575</v>
      </c>
      <c r="F24" s="86">
        <v>200000</v>
      </c>
      <c r="G24" s="32">
        <v>27.46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45208</v>
      </c>
      <c r="B25" s="32">
        <v>538539</v>
      </c>
      <c r="C25" s="31" t="s">
        <v>1031</v>
      </c>
      <c r="D25" s="31" t="s">
        <v>898</v>
      </c>
      <c r="E25" s="31" t="s">
        <v>576</v>
      </c>
      <c r="F25" s="86">
        <v>135000</v>
      </c>
      <c r="G25" s="32">
        <v>53.41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45208</v>
      </c>
      <c r="B26" s="32">
        <v>513250</v>
      </c>
      <c r="C26" s="31" t="s">
        <v>1032</v>
      </c>
      <c r="D26" s="31" t="s">
        <v>1033</v>
      </c>
      <c r="E26" s="31" t="s">
        <v>576</v>
      </c>
      <c r="F26" s="86">
        <v>3400000</v>
      </c>
      <c r="G26" s="32">
        <v>16.100000000000001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45208</v>
      </c>
      <c r="B27" s="32">
        <v>540696</v>
      </c>
      <c r="C27" s="31" t="s">
        <v>1034</v>
      </c>
      <c r="D27" s="31" t="s">
        <v>1035</v>
      </c>
      <c r="E27" s="31" t="s">
        <v>575</v>
      </c>
      <c r="F27" s="86">
        <v>300000</v>
      </c>
      <c r="G27" s="32">
        <v>14.78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45208</v>
      </c>
      <c r="B28" s="32">
        <v>540696</v>
      </c>
      <c r="C28" s="31" t="s">
        <v>1034</v>
      </c>
      <c r="D28" s="31" t="s">
        <v>898</v>
      </c>
      <c r="E28" s="31" t="s">
        <v>575</v>
      </c>
      <c r="F28" s="86">
        <v>736392</v>
      </c>
      <c r="G28" s="32">
        <v>14.8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45208</v>
      </c>
      <c r="B29" s="32">
        <v>540696</v>
      </c>
      <c r="C29" s="31" t="s">
        <v>1034</v>
      </c>
      <c r="D29" s="31" t="s">
        <v>898</v>
      </c>
      <c r="E29" s="31" t="s">
        <v>576</v>
      </c>
      <c r="F29" s="86">
        <v>138684</v>
      </c>
      <c r="G29" s="32">
        <v>14.8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45208</v>
      </c>
      <c r="B30" s="32">
        <v>540696</v>
      </c>
      <c r="C30" s="31" t="s">
        <v>1034</v>
      </c>
      <c r="D30" s="31" t="s">
        <v>1036</v>
      </c>
      <c r="E30" s="31" t="s">
        <v>576</v>
      </c>
      <c r="F30" s="86">
        <v>666660</v>
      </c>
      <c r="G30" s="32">
        <v>14.78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45208</v>
      </c>
      <c r="B31" s="32">
        <v>540696</v>
      </c>
      <c r="C31" s="31" t="s">
        <v>1034</v>
      </c>
      <c r="D31" s="31" t="s">
        <v>1037</v>
      </c>
      <c r="E31" s="31" t="s">
        <v>576</v>
      </c>
      <c r="F31" s="86">
        <v>257800</v>
      </c>
      <c r="G31" s="32">
        <v>14.78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45208</v>
      </c>
      <c r="B32" s="32">
        <v>507759</v>
      </c>
      <c r="C32" s="31" t="s">
        <v>973</v>
      </c>
      <c r="D32" s="31" t="s">
        <v>974</v>
      </c>
      <c r="E32" s="31" t="s">
        <v>575</v>
      </c>
      <c r="F32" s="86">
        <v>44407</v>
      </c>
      <c r="G32" s="32">
        <v>36.53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45208</v>
      </c>
      <c r="B33" s="32">
        <v>507759</v>
      </c>
      <c r="C33" s="31" t="s">
        <v>973</v>
      </c>
      <c r="D33" s="31" t="s">
        <v>974</v>
      </c>
      <c r="E33" s="31" t="s">
        <v>576</v>
      </c>
      <c r="F33" s="86">
        <v>88282</v>
      </c>
      <c r="G33" s="32">
        <v>34.119999999999997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45208</v>
      </c>
      <c r="B34" s="32">
        <v>507759</v>
      </c>
      <c r="C34" s="31" t="s">
        <v>973</v>
      </c>
      <c r="D34" s="31" t="s">
        <v>1038</v>
      </c>
      <c r="E34" s="31" t="s">
        <v>575</v>
      </c>
      <c r="F34" s="86">
        <v>59540</v>
      </c>
      <c r="G34" s="32">
        <v>33.24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45208</v>
      </c>
      <c r="B35" s="32">
        <v>507759</v>
      </c>
      <c r="C35" s="31" t="s">
        <v>973</v>
      </c>
      <c r="D35" s="31" t="s">
        <v>1038</v>
      </c>
      <c r="E35" s="31" t="s">
        <v>576</v>
      </c>
      <c r="F35" s="86">
        <v>15933</v>
      </c>
      <c r="G35" s="32">
        <v>36.090000000000003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45208</v>
      </c>
      <c r="B36" s="32">
        <v>539767</v>
      </c>
      <c r="C36" s="31" t="s">
        <v>1039</v>
      </c>
      <c r="D36" s="31" t="s">
        <v>1012</v>
      </c>
      <c r="E36" s="31" t="s">
        <v>575</v>
      </c>
      <c r="F36" s="86">
        <v>20000</v>
      </c>
      <c r="G36" s="32">
        <v>12.99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45208</v>
      </c>
      <c r="B37" s="32">
        <v>540727</v>
      </c>
      <c r="C37" s="31" t="s">
        <v>1040</v>
      </c>
      <c r="D37" s="31" t="s">
        <v>1041</v>
      </c>
      <c r="E37" s="31" t="s">
        <v>576</v>
      </c>
      <c r="F37" s="86">
        <v>70000</v>
      </c>
      <c r="G37" s="32">
        <v>32.54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45208</v>
      </c>
      <c r="B38" s="32">
        <v>543617</v>
      </c>
      <c r="C38" s="31" t="s">
        <v>1042</v>
      </c>
      <c r="D38" s="31" t="s">
        <v>1043</v>
      </c>
      <c r="E38" s="31" t="s">
        <v>576</v>
      </c>
      <c r="F38" s="86">
        <v>22800</v>
      </c>
      <c r="G38" s="32">
        <v>52.58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45208</v>
      </c>
      <c r="B39" s="32">
        <v>512257</v>
      </c>
      <c r="C39" s="31" t="s">
        <v>1044</v>
      </c>
      <c r="D39" s="31" t="s">
        <v>1045</v>
      </c>
      <c r="E39" s="31" t="s">
        <v>575</v>
      </c>
      <c r="F39" s="86">
        <v>653000</v>
      </c>
      <c r="G39" s="32">
        <v>3.95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45208</v>
      </c>
      <c r="B40" s="32">
        <v>543799</v>
      </c>
      <c r="C40" s="31" t="s">
        <v>976</v>
      </c>
      <c r="D40" s="31" t="s">
        <v>1046</v>
      </c>
      <c r="E40" s="31" t="s">
        <v>576</v>
      </c>
      <c r="F40" s="86">
        <v>30000</v>
      </c>
      <c r="G40" s="32">
        <v>53.77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45208</v>
      </c>
      <c r="B41" s="32">
        <v>543799</v>
      </c>
      <c r="C41" s="31" t="s">
        <v>976</v>
      </c>
      <c r="D41" s="31" t="s">
        <v>977</v>
      </c>
      <c r="E41" s="31" t="s">
        <v>575</v>
      </c>
      <c r="F41" s="86">
        <v>30000</v>
      </c>
      <c r="G41" s="32">
        <v>53.77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45208</v>
      </c>
      <c r="B42" s="32">
        <v>539041</v>
      </c>
      <c r="C42" s="31" t="s">
        <v>1047</v>
      </c>
      <c r="D42" s="31" t="s">
        <v>1048</v>
      </c>
      <c r="E42" s="31" t="s">
        <v>576</v>
      </c>
      <c r="F42" s="86">
        <v>80000</v>
      </c>
      <c r="G42" s="32">
        <v>85.3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45208</v>
      </c>
      <c r="B43" s="32">
        <v>539041</v>
      </c>
      <c r="C43" s="31" t="s">
        <v>1047</v>
      </c>
      <c r="D43" s="31" t="s">
        <v>898</v>
      </c>
      <c r="E43" s="31" t="s">
        <v>575</v>
      </c>
      <c r="F43" s="86">
        <v>100000</v>
      </c>
      <c r="G43" s="32">
        <v>85.3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45208</v>
      </c>
      <c r="B44" s="32">
        <v>539041</v>
      </c>
      <c r="C44" s="31" t="s">
        <v>1047</v>
      </c>
      <c r="D44" s="31" t="s">
        <v>898</v>
      </c>
      <c r="E44" s="31" t="s">
        <v>576</v>
      </c>
      <c r="F44" s="86">
        <v>107500</v>
      </c>
      <c r="G44" s="32">
        <v>84.71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45208</v>
      </c>
      <c r="B45" s="32">
        <v>539041</v>
      </c>
      <c r="C45" s="31" t="s">
        <v>1047</v>
      </c>
      <c r="D45" s="31" t="s">
        <v>1049</v>
      </c>
      <c r="E45" s="31" t="s">
        <v>576</v>
      </c>
      <c r="F45" s="86">
        <v>122500</v>
      </c>
      <c r="G45" s="32">
        <v>85.3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45208</v>
      </c>
      <c r="B46" s="32">
        <v>538496</v>
      </c>
      <c r="C46" s="31" t="s">
        <v>1050</v>
      </c>
      <c r="D46" s="31" t="s">
        <v>1051</v>
      </c>
      <c r="E46" s="31" t="s">
        <v>575</v>
      </c>
      <c r="F46" s="86">
        <v>90000</v>
      </c>
      <c r="G46" s="32">
        <v>12.93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45208</v>
      </c>
      <c r="B47" s="32">
        <v>538496</v>
      </c>
      <c r="C47" s="31" t="s">
        <v>1050</v>
      </c>
      <c r="D47" s="31" t="s">
        <v>1051</v>
      </c>
      <c r="E47" s="31" t="s">
        <v>576</v>
      </c>
      <c r="F47" s="86">
        <v>78000</v>
      </c>
      <c r="G47" s="32">
        <v>12.1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45208</v>
      </c>
      <c r="B48" s="32">
        <v>539291</v>
      </c>
      <c r="C48" s="31" t="s">
        <v>1052</v>
      </c>
      <c r="D48" s="31" t="s">
        <v>1053</v>
      </c>
      <c r="E48" s="31" t="s">
        <v>576</v>
      </c>
      <c r="F48" s="86">
        <v>21800</v>
      </c>
      <c r="G48" s="32">
        <v>12.3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45208</v>
      </c>
      <c r="B49" s="32">
        <v>539291</v>
      </c>
      <c r="C49" s="31" t="s">
        <v>1052</v>
      </c>
      <c r="D49" s="31" t="s">
        <v>1054</v>
      </c>
      <c r="E49" s="31" t="s">
        <v>575</v>
      </c>
      <c r="F49" s="86">
        <v>22000</v>
      </c>
      <c r="G49" s="32">
        <v>12.3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45208</v>
      </c>
      <c r="B50" s="32" t="s">
        <v>1055</v>
      </c>
      <c r="C50" s="31" t="s">
        <v>1056</v>
      </c>
      <c r="D50" s="31" t="s">
        <v>577</v>
      </c>
      <c r="E50" s="31" t="s">
        <v>575</v>
      </c>
      <c r="F50" s="86">
        <v>84852</v>
      </c>
      <c r="G50" s="32">
        <v>132.19</v>
      </c>
      <c r="H50" s="32" t="s">
        <v>865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45208</v>
      </c>
      <c r="B51" s="32" t="s">
        <v>1057</v>
      </c>
      <c r="C51" s="31" t="s">
        <v>1058</v>
      </c>
      <c r="D51" s="31" t="s">
        <v>577</v>
      </c>
      <c r="E51" s="31" t="s">
        <v>575</v>
      </c>
      <c r="F51" s="86">
        <v>1305019</v>
      </c>
      <c r="G51" s="32">
        <v>67.790000000000006</v>
      </c>
      <c r="H51" s="32" t="s">
        <v>865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45208</v>
      </c>
      <c r="B52" s="32" t="s">
        <v>1059</v>
      </c>
      <c r="C52" s="31" t="s">
        <v>1060</v>
      </c>
      <c r="D52" s="31" t="s">
        <v>1061</v>
      </c>
      <c r="E52" s="31" t="s">
        <v>575</v>
      </c>
      <c r="F52" s="86">
        <v>62000</v>
      </c>
      <c r="G52" s="32">
        <v>77.400000000000006</v>
      </c>
      <c r="H52" s="32" t="s">
        <v>865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45208</v>
      </c>
      <c r="B53" s="32" t="s">
        <v>1059</v>
      </c>
      <c r="C53" s="31" t="s">
        <v>1060</v>
      </c>
      <c r="D53" s="31" t="s">
        <v>1062</v>
      </c>
      <c r="E53" s="31" t="s">
        <v>575</v>
      </c>
      <c r="F53" s="86">
        <v>60000</v>
      </c>
      <c r="G53" s="32">
        <v>77.400000000000006</v>
      </c>
      <c r="H53" s="32" t="s">
        <v>865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45208</v>
      </c>
      <c r="B54" s="32" t="s">
        <v>1063</v>
      </c>
      <c r="C54" s="31" t="s">
        <v>1064</v>
      </c>
      <c r="D54" s="31" t="s">
        <v>1065</v>
      </c>
      <c r="E54" s="31" t="s">
        <v>575</v>
      </c>
      <c r="F54" s="86">
        <v>100000</v>
      </c>
      <c r="G54" s="32">
        <v>1.35</v>
      </c>
      <c r="H54" s="32" t="s">
        <v>865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45208</v>
      </c>
      <c r="B55" s="32" t="s">
        <v>979</v>
      </c>
      <c r="C55" s="31" t="s">
        <v>980</v>
      </c>
      <c r="D55" s="31" t="s">
        <v>577</v>
      </c>
      <c r="E55" s="31" t="s">
        <v>575</v>
      </c>
      <c r="F55" s="86">
        <v>301898</v>
      </c>
      <c r="G55" s="32">
        <v>51.18</v>
      </c>
      <c r="H55" s="32" t="s">
        <v>865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45208</v>
      </c>
      <c r="B56" s="32" t="s">
        <v>1066</v>
      </c>
      <c r="C56" s="31" t="s">
        <v>1067</v>
      </c>
      <c r="D56" s="31" t="s">
        <v>1068</v>
      </c>
      <c r="E56" s="31" t="s">
        <v>575</v>
      </c>
      <c r="F56" s="86">
        <v>48000</v>
      </c>
      <c r="G56" s="32">
        <v>235.19</v>
      </c>
      <c r="H56" s="32" t="s">
        <v>865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45208</v>
      </c>
      <c r="B57" s="32" t="s">
        <v>1069</v>
      </c>
      <c r="C57" s="31" t="s">
        <v>1070</v>
      </c>
      <c r="D57" s="31" t="s">
        <v>1071</v>
      </c>
      <c r="E57" s="31" t="s">
        <v>575</v>
      </c>
      <c r="F57" s="86">
        <v>151200</v>
      </c>
      <c r="G57" s="32">
        <v>129.30000000000001</v>
      </c>
      <c r="H57" s="32" t="s">
        <v>865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45208</v>
      </c>
      <c r="B58" s="32" t="s">
        <v>1069</v>
      </c>
      <c r="C58" s="31" t="s">
        <v>1070</v>
      </c>
      <c r="D58" s="31" t="s">
        <v>1072</v>
      </c>
      <c r="E58" s="31" t="s">
        <v>575</v>
      </c>
      <c r="F58" s="86">
        <v>200400</v>
      </c>
      <c r="G58" s="32">
        <v>129.30000000000001</v>
      </c>
      <c r="H58" s="32" t="s">
        <v>865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45208</v>
      </c>
      <c r="B59" s="32" t="s">
        <v>1069</v>
      </c>
      <c r="C59" s="31" t="s">
        <v>1070</v>
      </c>
      <c r="D59" s="31" t="s">
        <v>1073</v>
      </c>
      <c r="E59" s="31" t="s">
        <v>575</v>
      </c>
      <c r="F59" s="86">
        <v>30000</v>
      </c>
      <c r="G59" s="32">
        <v>119.42</v>
      </c>
      <c r="H59" s="32" t="s">
        <v>865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45208</v>
      </c>
      <c r="B60" s="32" t="s">
        <v>981</v>
      </c>
      <c r="C60" s="31" t="s">
        <v>982</v>
      </c>
      <c r="D60" s="31" t="s">
        <v>1074</v>
      </c>
      <c r="E60" s="31" t="s">
        <v>575</v>
      </c>
      <c r="F60" s="86">
        <v>58400</v>
      </c>
      <c r="G60" s="32">
        <v>277.27999999999997</v>
      </c>
      <c r="H60" s="32" t="s">
        <v>865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45208</v>
      </c>
      <c r="B61" s="32" t="s">
        <v>981</v>
      </c>
      <c r="C61" s="31" t="s">
        <v>982</v>
      </c>
      <c r="D61" s="31" t="s">
        <v>983</v>
      </c>
      <c r="E61" s="31" t="s">
        <v>575</v>
      </c>
      <c r="F61" s="86">
        <v>5600</v>
      </c>
      <c r="G61" s="32">
        <v>281.27999999999997</v>
      </c>
      <c r="H61" s="32" t="s">
        <v>865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45208</v>
      </c>
      <c r="B62" s="32" t="s">
        <v>984</v>
      </c>
      <c r="C62" s="31" t="s">
        <v>985</v>
      </c>
      <c r="D62" s="31" t="s">
        <v>986</v>
      </c>
      <c r="E62" s="31" t="s">
        <v>575</v>
      </c>
      <c r="F62" s="86">
        <v>4114361</v>
      </c>
      <c r="G62" s="32">
        <v>2.84</v>
      </c>
      <c r="H62" s="32" t="s">
        <v>865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45208</v>
      </c>
      <c r="B63" s="32" t="s">
        <v>901</v>
      </c>
      <c r="C63" s="31" t="s">
        <v>902</v>
      </c>
      <c r="D63" s="31" t="s">
        <v>577</v>
      </c>
      <c r="E63" s="31" t="s">
        <v>575</v>
      </c>
      <c r="F63" s="86">
        <v>338295</v>
      </c>
      <c r="G63" s="32">
        <v>212.99</v>
      </c>
      <c r="H63" s="32" t="s">
        <v>865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45208</v>
      </c>
      <c r="B64" s="32" t="s">
        <v>901</v>
      </c>
      <c r="C64" s="31" t="s">
        <v>902</v>
      </c>
      <c r="D64" s="31" t="s">
        <v>900</v>
      </c>
      <c r="E64" s="31" t="s">
        <v>575</v>
      </c>
      <c r="F64" s="86">
        <v>703777</v>
      </c>
      <c r="G64" s="32">
        <v>213.64</v>
      </c>
      <c r="H64" s="32" t="s">
        <v>865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45208</v>
      </c>
      <c r="B65" s="32" t="s">
        <v>935</v>
      </c>
      <c r="C65" s="31" t="s">
        <v>936</v>
      </c>
      <c r="D65" s="31" t="s">
        <v>1075</v>
      </c>
      <c r="E65" s="31" t="s">
        <v>575</v>
      </c>
      <c r="F65" s="86">
        <v>198000</v>
      </c>
      <c r="G65" s="32">
        <v>0.25</v>
      </c>
      <c r="H65" s="32" t="s">
        <v>865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45208</v>
      </c>
      <c r="B66" s="32" t="s">
        <v>935</v>
      </c>
      <c r="C66" s="31" t="s">
        <v>936</v>
      </c>
      <c r="D66" s="31" t="s">
        <v>1076</v>
      </c>
      <c r="E66" s="31" t="s">
        <v>575</v>
      </c>
      <c r="F66" s="86">
        <v>27000</v>
      </c>
      <c r="G66" s="32">
        <v>0.25</v>
      </c>
      <c r="H66" s="32" t="s">
        <v>865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45208</v>
      </c>
      <c r="B67" s="32" t="s">
        <v>935</v>
      </c>
      <c r="C67" s="31" t="s">
        <v>936</v>
      </c>
      <c r="D67" s="31" t="s">
        <v>1077</v>
      </c>
      <c r="E67" s="31" t="s">
        <v>575</v>
      </c>
      <c r="F67" s="86">
        <v>96000</v>
      </c>
      <c r="G67" s="32">
        <v>0.25</v>
      </c>
      <c r="H67" s="32" t="s">
        <v>865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45208</v>
      </c>
      <c r="B68" s="32" t="s">
        <v>935</v>
      </c>
      <c r="C68" s="31" t="s">
        <v>936</v>
      </c>
      <c r="D68" s="31" t="s">
        <v>1078</v>
      </c>
      <c r="E68" s="31" t="s">
        <v>575</v>
      </c>
      <c r="F68" s="86">
        <v>30000</v>
      </c>
      <c r="G68" s="32">
        <v>0.25</v>
      </c>
      <c r="H68" s="32" t="s">
        <v>865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45208</v>
      </c>
      <c r="B69" s="32" t="s">
        <v>935</v>
      </c>
      <c r="C69" s="31" t="s">
        <v>936</v>
      </c>
      <c r="D69" s="31" t="s">
        <v>1079</v>
      </c>
      <c r="E69" s="31" t="s">
        <v>575</v>
      </c>
      <c r="F69" s="86">
        <v>480000</v>
      </c>
      <c r="G69" s="32">
        <v>0.25</v>
      </c>
      <c r="H69" s="32" t="s">
        <v>865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45208</v>
      </c>
      <c r="B70" s="32" t="s">
        <v>935</v>
      </c>
      <c r="C70" s="31" t="s">
        <v>936</v>
      </c>
      <c r="D70" s="31" t="s">
        <v>1076</v>
      </c>
      <c r="E70" s="31" t="s">
        <v>575</v>
      </c>
      <c r="F70" s="86">
        <v>30000</v>
      </c>
      <c r="G70" s="32">
        <v>0.37</v>
      </c>
      <c r="H70" s="32" t="s">
        <v>865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45208</v>
      </c>
      <c r="B71" s="32" t="s">
        <v>935</v>
      </c>
      <c r="C71" s="31" t="s">
        <v>936</v>
      </c>
      <c r="D71" s="31" t="s">
        <v>1080</v>
      </c>
      <c r="E71" s="31" t="s">
        <v>575</v>
      </c>
      <c r="F71" s="86">
        <v>33000</v>
      </c>
      <c r="G71" s="32">
        <v>0.25</v>
      </c>
      <c r="H71" s="32" t="s">
        <v>865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45208</v>
      </c>
      <c r="B72" s="32" t="s">
        <v>1081</v>
      </c>
      <c r="C72" s="31" t="s">
        <v>1082</v>
      </c>
      <c r="D72" s="31" t="s">
        <v>577</v>
      </c>
      <c r="E72" s="31" t="s">
        <v>575</v>
      </c>
      <c r="F72" s="86">
        <v>803879</v>
      </c>
      <c r="G72" s="32">
        <v>87.37</v>
      </c>
      <c r="H72" s="32" t="s">
        <v>865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45208</v>
      </c>
      <c r="B73" s="32" t="s">
        <v>424</v>
      </c>
      <c r="C73" s="31" t="s">
        <v>1083</v>
      </c>
      <c r="D73" s="31" t="s">
        <v>1084</v>
      </c>
      <c r="E73" s="31" t="s">
        <v>575</v>
      </c>
      <c r="F73" s="86">
        <v>20544182</v>
      </c>
      <c r="G73" s="32">
        <v>20.6</v>
      </c>
      <c r="H73" s="32" t="s">
        <v>865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45208</v>
      </c>
      <c r="B74" s="32" t="s">
        <v>424</v>
      </c>
      <c r="C74" s="31" t="s">
        <v>1083</v>
      </c>
      <c r="D74" s="31" t="s">
        <v>577</v>
      </c>
      <c r="E74" s="31" t="s">
        <v>575</v>
      </c>
      <c r="F74" s="86">
        <v>14909982</v>
      </c>
      <c r="G74" s="32">
        <v>20.57</v>
      </c>
      <c r="H74" s="32" t="s">
        <v>865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45208</v>
      </c>
      <c r="B75" s="32" t="s">
        <v>953</v>
      </c>
      <c r="C75" s="31" t="s">
        <v>954</v>
      </c>
      <c r="D75" s="31" t="s">
        <v>955</v>
      </c>
      <c r="E75" s="31" t="s">
        <v>575</v>
      </c>
      <c r="F75" s="86">
        <v>86000</v>
      </c>
      <c r="G75" s="32">
        <v>70.81</v>
      </c>
      <c r="H75" s="32" t="s">
        <v>865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45208</v>
      </c>
      <c r="B76" s="32" t="s">
        <v>987</v>
      </c>
      <c r="C76" s="31" t="s">
        <v>988</v>
      </c>
      <c r="D76" s="31" t="s">
        <v>577</v>
      </c>
      <c r="E76" s="31" t="s">
        <v>575</v>
      </c>
      <c r="F76" s="86">
        <v>588964</v>
      </c>
      <c r="G76" s="32">
        <v>129.93</v>
      </c>
      <c r="H76" s="32" t="s">
        <v>865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45208</v>
      </c>
      <c r="B77" s="32" t="s">
        <v>1085</v>
      </c>
      <c r="C77" s="31" t="s">
        <v>1086</v>
      </c>
      <c r="D77" s="31" t="s">
        <v>1087</v>
      </c>
      <c r="E77" s="31" t="s">
        <v>575</v>
      </c>
      <c r="F77" s="86">
        <v>179900</v>
      </c>
      <c r="G77" s="32">
        <v>225</v>
      </c>
      <c r="H77" s="32" t="s">
        <v>865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45208</v>
      </c>
      <c r="B78" s="32" t="s">
        <v>177</v>
      </c>
      <c r="C78" s="31" t="s">
        <v>989</v>
      </c>
      <c r="D78" s="31" t="s">
        <v>1084</v>
      </c>
      <c r="E78" s="31" t="s">
        <v>575</v>
      </c>
      <c r="F78" s="86">
        <v>271782</v>
      </c>
      <c r="G78" s="32">
        <v>2106.52</v>
      </c>
      <c r="H78" s="32" t="s">
        <v>865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45208</v>
      </c>
      <c r="B79" s="32" t="s">
        <v>177</v>
      </c>
      <c r="C79" s="31" t="s">
        <v>989</v>
      </c>
      <c r="D79" s="31" t="s">
        <v>577</v>
      </c>
      <c r="E79" s="31" t="s">
        <v>575</v>
      </c>
      <c r="F79" s="86">
        <v>639787</v>
      </c>
      <c r="G79" s="32">
        <v>2108.96</v>
      </c>
      <c r="H79" s="32" t="s">
        <v>865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45208</v>
      </c>
      <c r="B80" s="32" t="s">
        <v>1088</v>
      </c>
      <c r="C80" s="31" t="s">
        <v>1089</v>
      </c>
      <c r="D80" s="31" t="s">
        <v>577</v>
      </c>
      <c r="E80" s="31" t="s">
        <v>575</v>
      </c>
      <c r="F80" s="86">
        <v>1499736</v>
      </c>
      <c r="G80" s="32">
        <v>101.55</v>
      </c>
      <c r="H80" s="32" t="s">
        <v>865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45208</v>
      </c>
      <c r="B81" s="32" t="s">
        <v>990</v>
      </c>
      <c r="C81" s="31" t="s">
        <v>991</v>
      </c>
      <c r="D81" s="31" t="s">
        <v>577</v>
      </c>
      <c r="E81" s="31" t="s">
        <v>575</v>
      </c>
      <c r="F81" s="86">
        <v>374178</v>
      </c>
      <c r="G81" s="32">
        <v>335.45</v>
      </c>
      <c r="H81" s="32" t="s">
        <v>865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45208</v>
      </c>
      <c r="B82" s="32" t="s">
        <v>1090</v>
      </c>
      <c r="C82" s="31" t="s">
        <v>1091</v>
      </c>
      <c r="D82" s="31" t="s">
        <v>1092</v>
      </c>
      <c r="E82" s="31" t="s">
        <v>575</v>
      </c>
      <c r="F82" s="86">
        <v>622800</v>
      </c>
      <c r="G82" s="32">
        <v>167.01</v>
      </c>
      <c r="H82" s="32" t="s">
        <v>865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45208</v>
      </c>
      <c r="B83" s="32" t="s">
        <v>1093</v>
      </c>
      <c r="C83" s="31" t="s">
        <v>1094</v>
      </c>
      <c r="D83" s="31" t="s">
        <v>1075</v>
      </c>
      <c r="E83" s="31" t="s">
        <v>575</v>
      </c>
      <c r="F83" s="86">
        <v>900000</v>
      </c>
      <c r="G83" s="32">
        <v>16.100000000000001</v>
      </c>
      <c r="H83" s="32" t="s">
        <v>865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45208</v>
      </c>
      <c r="B84" s="32" t="s">
        <v>1095</v>
      </c>
      <c r="C84" s="31" t="s">
        <v>1096</v>
      </c>
      <c r="D84" s="31" t="s">
        <v>1097</v>
      </c>
      <c r="E84" s="31" t="s">
        <v>575</v>
      </c>
      <c r="F84" s="86">
        <v>61391</v>
      </c>
      <c r="G84" s="32">
        <v>20.09</v>
      </c>
      <c r="H84" s="32" t="s">
        <v>865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45208</v>
      </c>
      <c r="B85" s="32" t="s">
        <v>1095</v>
      </c>
      <c r="C85" s="31" t="s">
        <v>1096</v>
      </c>
      <c r="D85" s="31" t="s">
        <v>951</v>
      </c>
      <c r="E85" s="31" t="s">
        <v>575</v>
      </c>
      <c r="F85" s="86">
        <v>234504</v>
      </c>
      <c r="G85" s="32">
        <v>20.28</v>
      </c>
      <c r="H85" s="32" t="s">
        <v>865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45208</v>
      </c>
      <c r="B86" s="32" t="s">
        <v>1098</v>
      </c>
      <c r="C86" s="31" t="s">
        <v>1099</v>
      </c>
      <c r="D86" s="31" t="s">
        <v>1100</v>
      </c>
      <c r="E86" s="31" t="s">
        <v>575</v>
      </c>
      <c r="F86" s="86">
        <v>60000</v>
      </c>
      <c r="G86" s="32">
        <v>407.55</v>
      </c>
      <c r="H86" s="32" t="s">
        <v>865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45208</v>
      </c>
      <c r="B87" s="32" t="s">
        <v>1101</v>
      </c>
      <c r="C87" s="31" t="s">
        <v>1102</v>
      </c>
      <c r="D87" s="31" t="s">
        <v>1103</v>
      </c>
      <c r="E87" s="31" t="s">
        <v>575</v>
      </c>
      <c r="F87" s="86">
        <v>92400</v>
      </c>
      <c r="G87" s="32">
        <v>120.99</v>
      </c>
      <c r="H87" s="32" t="s">
        <v>865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45208</v>
      </c>
      <c r="B88" s="32" t="s">
        <v>978</v>
      </c>
      <c r="C88" s="31" t="s">
        <v>1104</v>
      </c>
      <c r="D88" s="31" t="s">
        <v>1105</v>
      </c>
      <c r="E88" s="31" t="s">
        <v>575</v>
      </c>
      <c r="F88" s="86">
        <v>68282</v>
      </c>
      <c r="G88" s="32">
        <v>123.7</v>
      </c>
      <c r="H88" s="32" t="s">
        <v>865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45208</v>
      </c>
      <c r="B89" s="32" t="s">
        <v>1106</v>
      </c>
      <c r="C89" s="31" t="s">
        <v>1107</v>
      </c>
      <c r="D89" s="31" t="s">
        <v>1108</v>
      </c>
      <c r="E89" s="31" t="s">
        <v>575</v>
      </c>
      <c r="F89" s="86">
        <v>920657</v>
      </c>
      <c r="G89" s="32">
        <v>64.94</v>
      </c>
      <c r="H89" s="32" t="s">
        <v>865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45208</v>
      </c>
      <c r="B90" s="32" t="s">
        <v>1106</v>
      </c>
      <c r="C90" s="31" t="s">
        <v>1107</v>
      </c>
      <c r="D90" s="31" t="s">
        <v>1109</v>
      </c>
      <c r="E90" s="31" t="s">
        <v>575</v>
      </c>
      <c r="F90" s="86">
        <v>626901</v>
      </c>
      <c r="G90" s="32">
        <v>65.41</v>
      </c>
      <c r="H90" s="32" t="s">
        <v>865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45208</v>
      </c>
      <c r="B91" s="32" t="s">
        <v>1106</v>
      </c>
      <c r="C91" s="31" t="s">
        <v>1107</v>
      </c>
      <c r="D91" s="31" t="s">
        <v>1110</v>
      </c>
      <c r="E91" s="31" t="s">
        <v>575</v>
      </c>
      <c r="F91" s="86">
        <v>951370</v>
      </c>
      <c r="G91" s="32">
        <v>65.17</v>
      </c>
      <c r="H91" s="32" t="s">
        <v>865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45208</v>
      </c>
      <c r="B92" s="32" t="s">
        <v>1106</v>
      </c>
      <c r="C92" s="31" t="s">
        <v>1107</v>
      </c>
      <c r="D92" s="31" t="s">
        <v>577</v>
      </c>
      <c r="E92" s="31" t="s">
        <v>575</v>
      </c>
      <c r="F92" s="86">
        <v>721086</v>
      </c>
      <c r="G92" s="32">
        <v>65.12</v>
      </c>
      <c r="H92" s="32" t="s">
        <v>865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45208</v>
      </c>
      <c r="B93" s="32" t="s">
        <v>1111</v>
      </c>
      <c r="C93" s="31" t="s">
        <v>1112</v>
      </c>
      <c r="D93" s="31" t="s">
        <v>972</v>
      </c>
      <c r="E93" s="31" t="s">
        <v>575</v>
      </c>
      <c r="F93" s="86">
        <v>68000</v>
      </c>
      <c r="G93" s="32">
        <v>63.93</v>
      </c>
      <c r="H93" s="32" t="s">
        <v>865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45208</v>
      </c>
      <c r="B94" s="32" t="s">
        <v>1111</v>
      </c>
      <c r="C94" s="31" t="s">
        <v>1112</v>
      </c>
      <c r="D94" s="31" t="s">
        <v>1113</v>
      </c>
      <c r="E94" s="31" t="s">
        <v>575</v>
      </c>
      <c r="F94" s="86">
        <v>78000</v>
      </c>
      <c r="G94" s="32">
        <v>67.5</v>
      </c>
      <c r="H94" s="32" t="s">
        <v>865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45208</v>
      </c>
      <c r="B95" s="32" t="s">
        <v>959</v>
      </c>
      <c r="C95" s="31" t="s">
        <v>960</v>
      </c>
      <c r="D95" s="31" t="s">
        <v>961</v>
      </c>
      <c r="E95" s="31" t="s">
        <v>575</v>
      </c>
      <c r="F95" s="86">
        <v>281501</v>
      </c>
      <c r="G95" s="32">
        <v>115.64</v>
      </c>
      <c r="H95" s="32" t="s">
        <v>865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45208</v>
      </c>
      <c r="B96" s="32" t="s">
        <v>1114</v>
      </c>
      <c r="C96" s="31" t="s">
        <v>1115</v>
      </c>
      <c r="D96" s="31" t="s">
        <v>1116</v>
      </c>
      <c r="E96" s="31" t="s">
        <v>575</v>
      </c>
      <c r="F96" s="86">
        <v>500</v>
      </c>
      <c r="G96" s="32">
        <v>134.63999999999999</v>
      </c>
      <c r="H96" s="32" t="s">
        <v>865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45208</v>
      </c>
      <c r="B97" s="32" t="s">
        <v>1114</v>
      </c>
      <c r="C97" s="31" t="s">
        <v>1115</v>
      </c>
      <c r="D97" s="31" t="s">
        <v>958</v>
      </c>
      <c r="E97" s="31" t="s">
        <v>575</v>
      </c>
      <c r="F97" s="86">
        <v>136324</v>
      </c>
      <c r="G97" s="32">
        <v>132.11000000000001</v>
      </c>
      <c r="H97" s="32" t="s">
        <v>865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45208</v>
      </c>
      <c r="B98" s="32" t="s">
        <v>962</v>
      </c>
      <c r="C98" s="31" t="s">
        <v>963</v>
      </c>
      <c r="D98" s="31" t="s">
        <v>952</v>
      </c>
      <c r="E98" s="31" t="s">
        <v>575</v>
      </c>
      <c r="F98" s="86">
        <v>1070205</v>
      </c>
      <c r="G98" s="32">
        <v>75.3</v>
      </c>
      <c r="H98" s="32" t="s">
        <v>865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45208</v>
      </c>
      <c r="B99" s="32" t="s">
        <v>962</v>
      </c>
      <c r="C99" s="31" t="s">
        <v>963</v>
      </c>
      <c r="D99" s="31" t="s">
        <v>577</v>
      </c>
      <c r="E99" s="31" t="s">
        <v>575</v>
      </c>
      <c r="F99" s="86">
        <v>3338840</v>
      </c>
      <c r="G99" s="32">
        <v>75.16</v>
      </c>
      <c r="H99" s="32" t="s">
        <v>865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45208</v>
      </c>
      <c r="B100" s="32" t="s">
        <v>962</v>
      </c>
      <c r="C100" s="31" t="s">
        <v>963</v>
      </c>
      <c r="D100" s="31" t="s">
        <v>1084</v>
      </c>
      <c r="E100" s="31" t="s">
        <v>575</v>
      </c>
      <c r="F100" s="86">
        <v>1134466</v>
      </c>
      <c r="G100" s="32">
        <v>74.83</v>
      </c>
      <c r="H100" s="32" t="s">
        <v>865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45208</v>
      </c>
      <c r="B101" s="32" t="s">
        <v>937</v>
      </c>
      <c r="C101" s="31" t="s">
        <v>938</v>
      </c>
      <c r="D101" s="31" t="s">
        <v>939</v>
      </c>
      <c r="E101" s="31" t="s">
        <v>575</v>
      </c>
      <c r="F101" s="86">
        <v>12910452</v>
      </c>
      <c r="G101" s="32">
        <v>4.8499999999999996</v>
      </c>
      <c r="H101" s="32" t="s">
        <v>865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45208</v>
      </c>
      <c r="B102" s="32" t="s">
        <v>1117</v>
      </c>
      <c r="C102" s="31" t="s">
        <v>1118</v>
      </c>
      <c r="D102" s="31" t="s">
        <v>577</v>
      </c>
      <c r="E102" s="31" t="s">
        <v>575</v>
      </c>
      <c r="F102" s="86">
        <v>452393</v>
      </c>
      <c r="G102" s="32">
        <v>55.25</v>
      </c>
      <c r="H102" s="32" t="s">
        <v>865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45208</v>
      </c>
      <c r="B103" s="32" t="s">
        <v>1119</v>
      </c>
      <c r="C103" s="31" t="s">
        <v>1120</v>
      </c>
      <c r="D103" s="31" t="s">
        <v>1121</v>
      </c>
      <c r="E103" s="31" t="s">
        <v>575</v>
      </c>
      <c r="F103" s="86">
        <v>347293</v>
      </c>
      <c r="G103" s="32">
        <v>20.95</v>
      </c>
      <c r="H103" s="32" t="s">
        <v>865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45208</v>
      </c>
      <c r="B104" s="32" t="s">
        <v>1055</v>
      </c>
      <c r="C104" s="31" t="s">
        <v>1056</v>
      </c>
      <c r="D104" s="31" t="s">
        <v>577</v>
      </c>
      <c r="E104" s="31" t="s">
        <v>576</v>
      </c>
      <c r="F104" s="86">
        <v>84852</v>
      </c>
      <c r="G104" s="32">
        <v>132.01</v>
      </c>
      <c r="H104" s="32" t="s">
        <v>865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45208</v>
      </c>
      <c r="B105" s="32" t="s">
        <v>1057</v>
      </c>
      <c r="C105" s="31" t="s">
        <v>1058</v>
      </c>
      <c r="D105" s="31" t="s">
        <v>577</v>
      </c>
      <c r="E105" s="31" t="s">
        <v>576</v>
      </c>
      <c r="F105" s="86">
        <v>1305019</v>
      </c>
      <c r="G105" s="32">
        <v>67.87</v>
      </c>
      <c r="H105" s="32" t="s">
        <v>865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45208</v>
      </c>
      <c r="B106" s="32" t="s">
        <v>1063</v>
      </c>
      <c r="C106" s="31" t="s">
        <v>1064</v>
      </c>
      <c r="D106" s="31" t="s">
        <v>1122</v>
      </c>
      <c r="E106" s="31" t="s">
        <v>576</v>
      </c>
      <c r="F106" s="86">
        <v>340378</v>
      </c>
      <c r="G106" s="32">
        <v>1.35</v>
      </c>
      <c r="H106" s="32" t="s">
        <v>865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45208</v>
      </c>
      <c r="B107" s="32" t="s">
        <v>979</v>
      </c>
      <c r="C107" s="31" t="s">
        <v>980</v>
      </c>
      <c r="D107" s="31" t="s">
        <v>577</v>
      </c>
      <c r="E107" s="31" t="s">
        <v>576</v>
      </c>
      <c r="F107" s="86">
        <v>301898</v>
      </c>
      <c r="G107" s="32">
        <v>51.35</v>
      </c>
      <c r="H107" s="32" t="s">
        <v>865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45208</v>
      </c>
      <c r="B108" s="32" t="s">
        <v>1069</v>
      </c>
      <c r="C108" s="31" t="s">
        <v>1070</v>
      </c>
      <c r="D108" s="31" t="s">
        <v>1073</v>
      </c>
      <c r="E108" s="31" t="s">
        <v>576</v>
      </c>
      <c r="F108" s="86">
        <v>187200</v>
      </c>
      <c r="G108" s="32">
        <v>129.30000000000001</v>
      </c>
      <c r="H108" s="32" t="s">
        <v>865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45208</v>
      </c>
      <c r="B109" s="32" t="s">
        <v>1123</v>
      </c>
      <c r="C109" s="31" t="s">
        <v>1124</v>
      </c>
      <c r="D109" s="31" t="s">
        <v>1125</v>
      </c>
      <c r="E109" s="31" t="s">
        <v>576</v>
      </c>
      <c r="F109" s="86">
        <v>107766</v>
      </c>
      <c r="G109" s="32">
        <v>61.58</v>
      </c>
      <c r="H109" s="32" t="s">
        <v>865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45208</v>
      </c>
      <c r="B110" s="32" t="s">
        <v>981</v>
      </c>
      <c r="C110" s="31" t="s">
        <v>982</v>
      </c>
      <c r="D110" s="31" t="s">
        <v>983</v>
      </c>
      <c r="E110" s="31" t="s">
        <v>576</v>
      </c>
      <c r="F110" s="86">
        <v>34400</v>
      </c>
      <c r="G110" s="32">
        <v>268.55</v>
      </c>
      <c r="H110" s="32" t="s">
        <v>865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45208</v>
      </c>
      <c r="B111" s="32" t="s">
        <v>984</v>
      </c>
      <c r="C111" s="31" t="s">
        <v>985</v>
      </c>
      <c r="D111" s="31" t="s">
        <v>986</v>
      </c>
      <c r="E111" s="31" t="s">
        <v>576</v>
      </c>
      <c r="F111" s="86">
        <v>10972883</v>
      </c>
      <c r="G111" s="32">
        <v>2.84</v>
      </c>
      <c r="H111" s="32" t="s">
        <v>865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45208</v>
      </c>
      <c r="B112" s="32" t="s">
        <v>901</v>
      </c>
      <c r="C112" s="31" t="s">
        <v>902</v>
      </c>
      <c r="D112" s="31" t="s">
        <v>900</v>
      </c>
      <c r="E112" s="31" t="s">
        <v>576</v>
      </c>
      <c r="F112" s="86">
        <v>627408</v>
      </c>
      <c r="G112" s="32">
        <v>213.41</v>
      </c>
      <c r="H112" s="32" t="s">
        <v>865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45208</v>
      </c>
      <c r="B113" s="32" t="s">
        <v>901</v>
      </c>
      <c r="C113" s="31" t="s">
        <v>902</v>
      </c>
      <c r="D113" s="31" t="s">
        <v>577</v>
      </c>
      <c r="E113" s="31" t="s">
        <v>576</v>
      </c>
      <c r="F113" s="86">
        <v>338295</v>
      </c>
      <c r="G113" s="32">
        <v>213.15</v>
      </c>
      <c r="H113" s="32" t="s">
        <v>865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45208</v>
      </c>
      <c r="B114" s="32" t="s">
        <v>935</v>
      </c>
      <c r="C114" s="31" t="s">
        <v>936</v>
      </c>
      <c r="D114" s="31" t="s">
        <v>940</v>
      </c>
      <c r="E114" s="31" t="s">
        <v>576</v>
      </c>
      <c r="F114" s="86">
        <v>201000</v>
      </c>
      <c r="G114" s="32">
        <v>0.25</v>
      </c>
      <c r="H114" s="32" t="s">
        <v>865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45208</v>
      </c>
      <c r="B115" s="32" t="s">
        <v>935</v>
      </c>
      <c r="C115" s="31" t="s">
        <v>936</v>
      </c>
      <c r="D115" s="31" t="s">
        <v>1126</v>
      </c>
      <c r="E115" s="31" t="s">
        <v>576</v>
      </c>
      <c r="F115" s="86">
        <v>36000</v>
      </c>
      <c r="G115" s="32">
        <v>0.3</v>
      </c>
      <c r="H115" s="32" t="s">
        <v>865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45208</v>
      </c>
      <c r="B116" s="32" t="s">
        <v>935</v>
      </c>
      <c r="C116" s="31" t="s">
        <v>936</v>
      </c>
      <c r="D116" s="31" t="s">
        <v>964</v>
      </c>
      <c r="E116" s="31" t="s">
        <v>576</v>
      </c>
      <c r="F116" s="86">
        <v>807000</v>
      </c>
      <c r="G116" s="32">
        <v>0.25</v>
      </c>
      <c r="H116" s="32" t="s">
        <v>865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45208</v>
      </c>
      <c r="B117" s="32" t="s">
        <v>1081</v>
      </c>
      <c r="C117" s="31" t="s">
        <v>1082</v>
      </c>
      <c r="D117" s="31" t="s">
        <v>577</v>
      </c>
      <c r="E117" s="31" t="s">
        <v>576</v>
      </c>
      <c r="F117" s="86">
        <v>803879</v>
      </c>
      <c r="G117" s="32">
        <v>87.29</v>
      </c>
      <c r="H117" s="32" t="s">
        <v>865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45208</v>
      </c>
      <c r="B118" s="32" t="s">
        <v>424</v>
      </c>
      <c r="C118" s="31" t="s">
        <v>1083</v>
      </c>
      <c r="D118" s="31" t="s">
        <v>1084</v>
      </c>
      <c r="E118" s="31" t="s">
        <v>576</v>
      </c>
      <c r="F118" s="86">
        <v>21472130</v>
      </c>
      <c r="G118" s="32">
        <v>20.65</v>
      </c>
      <c r="H118" s="32" t="s">
        <v>865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45208</v>
      </c>
      <c r="B119" s="32" t="s">
        <v>424</v>
      </c>
      <c r="C119" s="31" t="s">
        <v>1083</v>
      </c>
      <c r="D119" s="31" t="s">
        <v>577</v>
      </c>
      <c r="E119" s="31" t="s">
        <v>576</v>
      </c>
      <c r="F119" s="86">
        <v>14909982</v>
      </c>
      <c r="G119" s="32">
        <v>20.61</v>
      </c>
      <c r="H119" s="32" t="s">
        <v>865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45208</v>
      </c>
      <c r="B120" s="32" t="s">
        <v>987</v>
      </c>
      <c r="C120" s="31" t="s">
        <v>988</v>
      </c>
      <c r="D120" s="31" t="s">
        <v>577</v>
      </c>
      <c r="E120" s="31" t="s">
        <v>576</v>
      </c>
      <c r="F120" s="86">
        <v>588964</v>
      </c>
      <c r="G120" s="32">
        <v>129.69999999999999</v>
      </c>
      <c r="H120" s="32" t="s">
        <v>865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45208</v>
      </c>
      <c r="B121" s="32" t="s">
        <v>1085</v>
      </c>
      <c r="C121" s="31" t="s">
        <v>1086</v>
      </c>
      <c r="D121" s="31" t="s">
        <v>1127</v>
      </c>
      <c r="E121" s="31" t="s">
        <v>576</v>
      </c>
      <c r="F121" s="86">
        <v>80000</v>
      </c>
      <c r="G121" s="32">
        <v>225</v>
      </c>
      <c r="H121" s="32" t="s">
        <v>865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45208</v>
      </c>
      <c r="B122" s="32" t="s">
        <v>1085</v>
      </c>
      <c r="C122" s="31" t="s">
        <v>1086</v>
      </c>
      <c r="D122" s="31" t="s">
        <v>1128</v>
      </c>
      <c r="E122" s="31" t="s">
        <v>576</v>
      </c>
      <c r="F122" s="86">
        <v>100000</v>
      </c>
      <c r="G122" s="32">
        <v>225</v>
      </c>
      <c r="H122" s="32" t="s">
        <v>865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45208</v>
      </c>
      <c r="B123" s="32" t="s">
        <v>177</v>
      </c>
      <c r="C123" s="31" t="s">
        <v>989</v>
      </c>
      <c r="D123" s="31" t="s">
        <v>577</v>
      </c>
      <c r="E123" s="31" t="s">
        <v>576</v>
      </c>
      <c r="F123" s="86">
        <v>639787</v>
      </c>
      <c r="G123" s="32">
        <v>2109.33</v>
      </c>
      <c r="H123" s="32" t="s">
        <v>865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45208</v>
      </c>
      <c r="B124" s="32" t="s">
        <v>177</v>
      </c>
      <c r="C124" s="31" t="s">
        <v>989</v>
      </c>
      <c r="D124" s="31" t="s">
        <v>1084</v>
      </c>
      <c r="E124" s="31" t="s">
        <v>576</v>
      </c>
      <c r="F124" s="86">
        <v>256801</v>
      </c>
      <c r="G124" s="32">
        <v>2108.77</v>
      </c>
      <c r="H124" s="32" t="s">
        <v>865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45208</v>
      </c>
      <c r="B125" s="32" t="s">
        <v>956</v>
      </c>
      <c r="C125" s="31" t="s">
        <v>957</v>
      </c>
      <c r="D125" s="31" t="s">
        <v>898</v>
      </c>
      <c r="E125" s="31" t="s">
        <v>576</v>
      </c>
      <c r="F125" s="86">
        <v>336000</v>
      </c>
      <c r="G125" s="32">
        <v>73.87</v>
      </c>
      <c r="H125" s="32" t="s">
        <v>865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45208</v>
      </c>
      <c r="B126" s="32" t="s">
        <v>1088</v>
      </c>
      <c r="C126" s="31" t="s">
        <v>1089</v>
      </c>
      <c r="D126" s="31" t="s">
        <v>577</v>
      </c>
      <c r="E126" s="31" t="s">
        <v>576</v>
      </c>
      <c r="F126" s="86">
        <v>1499736</v>
      </c>
      <c r="G126" s="32">
        <v>101.57</v>
      </c>
      <c r="H126" s="32" t="s">
        <v>865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45208</v>
      </c>
      <c r="B127" s="32" t="s">
        <v>990</v>
      </c>
      <c r="C127" s="31" t="s">
        <v>991</v>
      </c>
      <c r="D127" s="31" t="s">
        <v>577</v>
      </c>
      <c r="E127" s="31" t="s">
        <v>576</v>
      </c>
      <c r="F127" s="86">
        <v>374178</v>
      </c>
      <c r="G127" s="32">
        <v>335.37</v>
      </c>
      <c r="H127" s="32" t="s">
        <v>865</v>
      </c>
    </row>
    <row r="128" spans="1:28" ht="15" customHeight="1">
      <c r="A128" s="85">
        <v>45208</v>
      </c>
      <c r="B128" s="32" t="s">
        <v>1090</v>
      </c>
      <c r="C128" s="31" t="s">
        <v>1091</v>
      </c>
      <c r="D128" s="31" t="s">
        <v>1129</v>
      </c>
      <c r="E128" s="31" t="s">
        <v>576</v>
      </c>
      <c r="F128" s="86">
        <v>620400</v>
      </c>
      <c r="G128" s="32">
        <v>167</v>
      </c>
      <c r="H128" s="32" t="s">
        <v>865</v>
      </c>
    </row>
    <row r="129" spans="1:8" ht="15" customHeight="1">
      <c r="A129" s="85">
        <v>45208</v>
      </c>
      <c r="B129" s="32" t="s">
        <v>975</v>
      </c>
      <c r="C129" s="31" t="s">
        <v>1130</v>
      </c>
      <c r="D129" s="31" t="s">
        <v>1131</v>
      </c>
      <c r="E129" s="31" t="s">
        <v>576</v>
      </c>
      <c r="F129" s="86">
        <v>12800</v>
      </c>
      <c r="G129" s="32">
        <v>194.51</v>
      </c>
      <c r="H129" s="32" t="s">
        <v>865</v>
      </c>
    </row>
    <row r="130" spans="1:8" ht="15" customHeight="1">
      <c r="A130" s="85">
        <v>45208</v>
      </c>
      <c r="B130" s="32" t="s">
        <v>975</v>
      </c>
      <c r="C130" s="31" t="s">
        <v>1130</v>
      </c>
      <c r="D130" s="31" t="s">
        <v>1132</v>
      </c>
      <c r="E130" s="31" t="s">
        <v>576</v>
      </c>
      <c r="F130" s="86">
        <v>12800</v>
      </c>
      <c r="G130" s="32">
        <v>198.11</v>
      </c>
      <c r="H130" s="32" t="s">
        <v>865</v>
      </c>
    </row>
    <row r="131" spans="1:8" ht="15" customHeight="1">
      <c r="A131" s="85">
        <v>45208</v>
      </c>
      <c r="B131" s="32" t="s">
        <v>1095</v>
      </c>
      <c r="C131" s="31" t="s">
        <v>1096</v>
      </c>
      <c r="D131" s="31" t="s">
        <v>951</v>
      </c>
      <c r="E131" s="31" t="s">
        <v>576</v>
      </c>
      <c r="F131" s="86">
        <v>234504</v>
      </c>
      <c r="G131" s="32">
        <v>20.170000000000002</v>
      </c>
      <c r="H131" s="32" t="s">
        <v>865</v>
      </c>
    </row>
    <row r="132" spans="1:8" ht="15" customHeight="1">
      <c r="A132" s="85">
        <v>45208</v>
      </c>
      <c r="B132" s="32" t="s">
        <v>1095</v>
      </c>
      <c r="C132" s="31" t="s">
        <v>1096</v>
      </c>
      <c r="D132" s="31" t="s">
        <v>1097</v>
      </c>
      <c r="E132" s="31" t="s">
        <v>576</v>
      </c>
      <c r="F132" s="86">
        <v>61391</v>
      </c>
      <c r="G132" s="32">
        <v>19.73</v>
      </c>
      <c r="H132" s="32" t="s">
        <v>865</v>
      </c>
    </row>
    <row r="133" spans="1:8" ht="15" customHeight="1">
      <c r="A133" s="85">
        <v>45208</v>
      </c>
      <c r="B133" s="32" t="s">
        <v>1101</v>
      </c>
      <c r="C133" s="31" t="s">
        <v>1102</v>
      </c>
      <c r="D133" s="31" t="s">
        <v>1133</v>
      </c>
      <c r="E133" s="31" t="s">
        <v>576</v>
      </c>
      <c r="F133" s="86">
        <v>91200</v>
      </c>
      <c r="G133" s="32">
        <v>121</v>
      </c>
      <c r="H133" s="32" t="s">
        <v>865</v>
      </c>
    </row>
    <row r="134" spans="1:8" ht="15" customHeight="1">
      <c r="A134" s="85">
        <v>45208</v>
      </c>
      <c r="B134" s="32" t="s">
        <v>992</v>
      </c>
      <c r="C134" s="31" t="s">
        <v>993</v>
      </c>
      <c r="D134" s="31" t="s">
        <v>1134</v>
      </c>
      <c r="E134" s="31" t="s">
        <v>576</v>
      </c>
      <c r="F134" s="86">
        <v>1500000</v>
      </c>
      <c r="G134" s="32">
        <v>1.2</v>
      </c>
      <c r="H134" s="32" t="s">
        <v>865</v>
      </c>
    </row>
    <row r="135" spans="1:8" ht="15" customHeight="1">
      <c r="A135" s="85">
        <v>45208</v>
      </c>
      <c r="B135" s="32" t="s">
        <v>1106</v>
      </c>
      <c r="C135" s="31" t="s">
        <v>1107</v>
      </c>
      <c r="D135" s="31" t="s">
        <v>1135</v>
      </c>
      <c r="E135" s="31" t="s">
        <v>576</v>
      </c>
      <c r="F135" s="86">
        <v>587000</v>
      </c>
      <c r="G135" s="32">
        <v>64.989999999999995</v>
      </c>
      <c r="H135" s="32" t="s">
        <v>865</v>
      </c>
    </row>
    <row r="136" spans="1:8" ht="15" customHeight="1">
      <c r="A136" s="85">
        <v>45208</v>
      </c>
      <c r="B136" s="32" t="s">
        <v>1106</v>
      </c>
      <c r="C136" s="31" t="s">
        <v>1107</v>
      </c>
      <c r="D136" s="31" t="s">
        <v>1109</v>
      </c>
      <c r="E136" s="31" t="s">
        <v>576</v>
      </c>
      <c r="F136" s="86">
        <v>626901</v>
      </c>
      <c r="G136" s="32">
        <v>64.88</v>
      </c>
      <c r="H136" s="32" t="s">
        <v>865</v>
      </c>
    </row>
    <row r="137" spans="1:8" ht="15" customHeight="1">
      <c r="A137" s="85">
        <v>45208</v>
      </c>
      <c r="B137" s="32" t="s">
        <v>1106</v>
      </c>
      <c r="C137" s="31" t="s">
        <v>1107</v>
      </c>
      <c r="D137" s="31" t="s">
        <v>1108</v>
      </c>
      <c r="E137" s="31" t="s">
        <v>576</v>
      </c>
      <c r="F137" s="86">
        <v>920657</v>
      </c>
      <c r="G137" s="32">
        <v>64.61</v>
      </c>
      <c r="H137" s="32" t="s">
        <v>865</v>
      </c>
    </row>
    <row r="138" spans="1:8" ht="15" customHeight="1">
      <c r="A138" s="85">
        <v>45208</v>
      </c>
      <c r="B138" s="32" t="s">
        <v>1106</v>
      </c>
      <c r="C138" s="31" t="s">
        <v>1107</v>
      </c>
      <c r="D138" s="31" t="s">
        <v>1110</v>
      </c>
      <c r="E138" s="31" t="s">
        <v>576</v>
      </c>
      <c r="F138" s="86">
        <v>167180</v>
      </c>
      <c r="G138" s="32">
        <v>66.319999999999993</v>
      </c>
      <c r="H138" s="32" t="s">
        <v>865</v>
      </c>
    </row>
    <row r="139" spans="1:8" ht="15" customHeight="1">
      <c r="A139" s="85">
        <v>45208</v>
      </c>
      <c r="B139" s="32" t="s">
        <v>1106</v>
      </c>
      <c r="C139" s="31" t="s">
        <v>1107</v>
      </c>
      <c r="D139" s="31" t="s">
        <v>1136</v>
      </c>
      <c r="E139" s="31" t="s">
        <v>576</v>
      </c>
      <c r="F139" s="86">
        <v>1010000</v>
      </c>
      <c r="G139" s="32">
        <v>64</v>
      </c>
      <c r="H139" s="32" t="s">
        <v>865</v>
      </c>
    </row>
    <row r="140" spans="1:8" ht="15" customHeight="1">
      <c r="A140" s="85">
        <v>45208</v>
      </c>
      <c r="B140" s="32" t="s">
        <v>1106</v>
      </c>
      <c r="C140" s="31" t="s">
        <v>1107</v>
      </c>
      <c r="D140" s="31" t="s">
        <v>577</v>
      </c>
      <c r="E140" s="31" t="s">
        <v>576</v>
      </c>
      <c r="F140" s="86">
        <v>721086</v>
      </c>
      <c r="G140" s="32">
        <v>65.099999999999994</v>
      </c>
      <c r="H140" s="32" t="s">
        <v>865</v>
      </c>
    </row>
    <row r="141" spans="1:8" ht="15" customHeight="1">
      <c r="A141" s="85">
        <v>45208</v>
      </c>
      <c r="B141" s="32" t="s">
        <v>959</v>
      </c>
      <c r="C141" s="31" t="s">
        <v>960</v>
      </c>
      <c r="D141" s="31" t="s">
        <v>961</v>
      </c>
      <c r="E141" s="31" t="s">
        <v>576</v>
      </c>
      <c r="F141" s="86">
        <v>281501</v>
      </c>
      <c r="G141" s="32">
        <v>116.01</v>
      </c>
      <c r="H141" s="32" t="s">
        <v>865</v>
      </c>
    </row>
    <row r="142" spans="1:8" ht="15" customHeight="1">
      <c r="A142" s="85">
        <v>45208</v>
      </c>
      <c r="B142" s="32" t="s">
        <v>1114</v>
      </c>
      <c r="C142" s="31" t="s">
        <v>1115</v>
      </c>
      <c r="D142" s="31" t="s">
        <v>958</v>
      </c>
      <c r="E142" s="31" t="s">
        <v>576</v>
      </c>
      <c r="F142" s="86">
        <v>165</v>
      </c>
      <c r="G142" s="32">
        <v>129.6</v>
      </c>
      <c r="H142" s="32" t="s">
        <v>865</v>
      </c>
    </row>
    <row r="143" spans="1:8" ht="15" customHeight="1">
      <c r="A143" s="85">
        <v>45208</v>
      </c>
      <c r="B143" s="32" t="s">
        <v>1114</v>
      </c>
      <c r="C143" s="31" t="s">
        <v>1115</v>
      </c>
      <c r="D143" s="31" t="s">
        <v>1116</v>
      </c>
      <c r="E143" s="31" t="s">
        <v>576</v>
      </c>
      <c r="F143" s="86">
        <v>136659</v>
      </c>
      <c r="G143" s="32">
        <v>132.06</v>
      </c>
      <c r="H143" s="32" t="s">
        <v>865</v>
      </c>
    </row>
    <row r="144" spans="1:8" ht="15" customHeight="1">
      <c r="A144" s="85">
        <v>45208</v>
      </c>
      <c r="B144" s="32" t="s">
        <v>962</v>
      </c>
      <c r="C144" s="31" t="s">
        <v>963</v>
      </c>
      <c r="D144" s="31" t="s">
        <v>577</v>
      </c>
      <c r="E144" s="31" t="s">
        <v>576</v>
      </c>
      <c r="F144" s="86">
        <v>3338840</v>
      </c>
      <c r="G144" s="32">
        <v>75.180000000000007</v>
      </c>
      <c r="H144" s="32" t="s">
        <v>865</v>
      </c>
    </row>
    <row r="145" spans="1:8" ht="15" customHeight="1">
      <c r="A145" s="85">
        <v>45208</v>
      </c>
      <c r="B145" s="32" t="s">
        <v>962</v>
      </c>
      <c r="C145" s="31" t="s">
        <v>963</v>
      </c>
      <c r="D145" s="31" t="s">
        <v>952</v>
      </c>
      <c r="E145" s="31" t="s">
        <v>576</v>
      </c>
      <c r="F145" s="86">
        <v>1110489</v>
      </c>
      <c r="G145" s="32">
        <v>75.33</v>
      </c>
      <c r="H145" s="32" t="s">
        <v>865</v>
      </c>
    </row>
    <row r="146" spans="1:8" ht="15" customHeight="1">
      <c r="A146" s="85">
        <v>45208</v>
      </c>
      <c r="B146" s="32" t="s">
        <v>962</v>
      </c>
      <c r="C146" s="31" t="s">
        <v>963</v>
      </c>
      <c r="D146" s="31" t="s">
        <v>1084</v>
      </c>
      <c r="E146" s="31" t="s">
        <v>576</v>
      </c>
      <c r="F146" s="86">
        <v>1165138</v>
      </c>
      <c r="G146" s="32">
        <v>75.260000000000005</v>
      </c>
      <c r="H146" s="32" t="s">
        <v>865</v>
      </c>
    </row>
    <row r="147" spans="1:8" ht="15" customHeight="1">
      <c r="A147" s="85">
        <v>45208</v>
      </c>
      <c r="B147" s="32" t="s">
        <v>1137</v>
      </c>
      <c r="C147" s="31" t="s">
        <v>1138</v>
      </c>
      <c r="D147" s="31" t="s">
        <v>1139</v>
      </c>
      <c r="E147" s="31" t="s">
        <v>576</v>
      </c>
      <c r="F147" s="86">
        <v>1058933</v>
      </c>
      <c r="G147" s="32">
        <v>1.91</v>
      </c>
      <c r="H147" s="32" t="s">
        <v>865</v>
      </c>
    </row>
    <row r="148" spans="1:8" ht="15" customHeight="1">
      <c r="A148" s="85">
        <v>45208</v>
      </c>
      <c r="B148" s="32" t="s">
        <v>937</v>
      </c>
      <c r="C148" s="31" t="s">
        <v>938</v>
      </c>
      <c r="D148" s="31" t="s">
        <v>939</v>
      </c>
      <c r="E148" s="31" t="s">
        <v>576</v>
      </c>
      <c r="F148" s="86">
        <v>14310452</v>
      </c>
      <c r="G148" s="32">
        <v>4.8099999999999996</v>
      </c>
      <c r="H148" s="32" t="s">
        <v>865</v>
      </c>
    </row>
    <row r="149" spans="1:8" ht="15" customHeight="1">
      <c r="A149" s="85">
        <v>45208</v>
      </c>
      <c r="B149" s="32" t="s">
        <v>1117</v>
      </c>
      <c r="C149" s="31" t="s">
        <v>1118</v>
      </c>
      <c r="D149" s="31" t="s">
        <v>577</v>
      </c>
      <c r="E149" s="31" t="s">
        <v>576</v>
      </c>
      <c r="F149" s="86">
        <v>452393</v>
      </c>
      <c r="G149" s="32">
        <v>55.29</v>
      </c>
      <c r="H149" s="32" t="s">
        <v>865</v>
      </c>
    </row>
    <row r="150" spans="1:8" ht="15" customHeight="1">
      <c r="A150" s="85">
        <v>45208</v>
      </c>
      <c r="B150" s="32" t="s">
        <v>1119</v>
      </c>
      <c r="C150" s="31" t="s">
        <v>1120</v>
      </c>
      <c r="D150" s="31" t="s">
        <v>1121</v>
      </c>
      <c r="E150" s="31" t="s">
        <v>576</v>
      </c>
      <c r="F150" s="86">
        <v>347293</v>
      </c>
      <c r="G150" s="32">
        <v>21</v>
      </c>
      <c r="H150" s="32" t="s">
        <v>865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4"/>
  <sheetViews>
    <sheetView zoomScale="80" zoomScaleNormal="80" workbookViewId="0">
      <selection activeCell="M55" sqref="M55:M66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" customWidth="1"/>
    <col min="9" max="9" width="14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92" t="s">
        <v>965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45209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26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591</v>
      </c>
      <c r="Q9" s="1"/>
      <c r="R9" s="6"/>
      <c r="S9" s="1"/>
      <c r="T9" s="1"/>
      <c r="U9" s="1"/>
      <c r="V9" s="1"/>
      <c r="W9" s="1"/>
      <c r="X9" s="1"/>
    </row>
    <row r="10" spans="1:26" ht="15" customHeight="1">
      <c r="A10" s="231">
        <v>1</v>
      </c>
      <c r="B10" s="227">
        <v>45174</v>
      </c>
      <c r="C10" s="232"/>
      <c r="D10" s="236" t="s">
        <v>402</v>
      </c>
      <c r="E10" s="233" t="s">
        <v>592</v>
      </c>
      <c r="F10" s="226" t="s">
        <v>879</v>
      </c>
      <c r="G10" s="228">
        <v>2785</v>
      </c>
      <c r="H10" s="226"/>
      <c r="I10" s="226" t="s">
        <v>880</v>
      </c>
      <c r="J10" s="228" t="s">
        <v>593</v>
      </c>
      <c r="K10" s="228"/>
      <c r="L10" s="230"/>
      <c r="M10" s="234"/>
      <c r="N10" s="228"/>
      <c r="O10" s="235"/>
      <c r="P10" s="105">
        <f>VLOOKUP(D10,'MidCap Intra'!$B$11:$C$568,2,0)</f>
        <v>2828.9</v>
      </c>
      <c r="R10" s="37" t="s">
        <v>594</v>
      </c>
    </row>
    <row r="11" spans="1:26" ht="15" customHeight="1">
      <c r="A11" s="231">
        <v>2</v>
      </c>
      <c r="B11" s="227">
        <v>45181</v>
      </c>
      <c r="C11" s="232"/>
      <c r="D11" s="236" t="s">
        <v>324</v>
      </c>
      <c r="E11" s="233" t="s">
        <v>592</v>
      </c>
      <c r="F11" s="226" t="s">
        <v>882</v>
      </c>
      <c r="G11" s="228">
        <v>608</v>
      </c>
      <c r="H11" s="226"/>
      <c r="I11" s="226" t="s">
        <v>883</v>
      </c>
      <c r="J11" s="228" t="s">
        <v>593</v>
      </c>
      <c r="K11" s="228"/>
      <c r="L11" s="230"/>
      <c r="M11" s="234"/>
      <c r="N11" s="228"/>
      <c r="O11" s="235"/>
      <c r="P11" s="105">
        <f>VLOOKUP(D11,'MidCap Intra'!$B$11:$C$568,2,0)</f>
        <v>634.20000000000005</v>
      </c>
      <c r="R11" s="37" t="s">
        <v>594</v>
      </c>
    </row>
    <row r="12" spans="1:26" ht="15" customHeight="1">
      <c r="A12" s="231">
        <v>3</v>
      </c>
      <c r="B12" s="227">
        <v>45181</v>
      </c>
      <c r="C12" s="232"/>
      <c r="D12" s="236" t="s">
        <v>226</v>
      </c>
      <c r="E12" s="233" t="s">
        <v>592</v>
      </c>
      <c r="F12" s="226" t="s">
        <v>885</v>
      </c>
      <c r="G12" s="228">
        <v>584</v>
      </c>
      <c r="H12" s="226"/>
      <c r="I12" s="226" t="s">
        <v>884</v>
      </c>
      <c r="J12" s="228" t="s">
        <v>593</v>
      </c>
      <c r="K12" s="228"/>
      <c r="L12" s="230"/>
      <c r="M12" s="234"/>
      <c r="N12" s="228"/>
      <c r="O12" s="235"/>
      <c r="P12" s="105">
        <f>VLOOKUP(D12,'MidCap Intra'!$B$11:$C$568,2,0)</f>
        <v>617.35</v>
      </c>
      <c r="R12" s="37" t="s">
        <v>594</v>
      </c>
    </row>
    <row r="13" spans="1:26" ht="15" customHeight="1">
      <c r="A13" s="340">
        <v>4</v>
      </c>
      <c r="B13" s="341">
        <v>45187</v>
      </c>
      <c r="C13" s="342"/>
      <c r="D13" s="343" t="s">
        <v>453</v>
      </c>
      <c r="E13" s="344" t="s">
        <v>592</v>
      </c>
      <c r="F13" s="229">
        <v>2525</v>
      </c>
      <c r="G13" s="222">
        <v>2380</v>
      </c>
      <c r="H13" s="229">
        <v>2665</v>
      </c>
      <c r="I13" s="229" t="s">
        <v>888</v>
      </c>
      <c r="J13" s="296" t="s">
        <v>743</v>
      </c>
      <c r="K13" s="296">
        <f t="shared" ref="K13" si="0">H13-F13</f>
        <v>140</v>
      </c>
      <c r="L13" s="297">
        <f>(F13*-0.3)/100</f>
        <v>-7.5750000000000002</v>
      </c>
      <c r="M13" s="298">
        <f t="shared" ref="M13" si="1">(K13+L13)/F13</f>
        <v>5.244554455445545E-2</v>
      </c>
      <c r="N13" s="299" t="s">
        <v>595</v>
      </c>
      <c r="O13" s="300">
        <v>45203</v>
      </c>
      <c r="P13" s="301"/>
      <c r="R13" s="37" t="s">
        <v>594</v>
      </c>
    </row>
    <row r="14" spans="1:26" ht="15" customHeight="1">
      <c r="A14" s="231">
        <v>5</v>
      </c>
      <c r="B14" s="227">
        <v>45189</v>
      </c>
      <c r="C14" s="232"/>
      <c r="D14" s="236" t="s">
        <v>211</v>
      </c>
      <c r="E14" s="233" t="s">
        <v>592</v>
      </c>
      <c r="F14" s="226" t="s">
        <v>889</v>
      </c>
      <c r="G14" s="228">
        <v>2235</v>
      </c>
      <c r="H14" s="226"/>
      <c r="I14" s="226" t="s">
        <v>890</v>
      </c>
      <c r="J14" s="228" t="s">
        <v>593</v>
      </c>
      <c r="K14" s="228"/>
      <c r="L14" s="230"/>
      <c r="M14" s="234"/>
      <c r="N14" s="228"/>
      <c r="O14" s="235"/>
      <c r="P14" s="230">
        <f>VLOOKUP(D14,'MidCap Intra'!$B$11:$C$568,2,0)</f>
        <v>2298.25</v>
      </c>
      <c r="R14" s="37" t="s">
        <v>594</v>
      </c>
    </row>
    <row r="15" spans="1:26" ht="15" customHeight="1">
      <c r="A15" s="231">
        <v>6</v>
      </c>
      <c r="B15" s="227">
        <v>45189</v>
      </c>
      <c r="C15" s="232"/>
      <c r="D15" s="236" t="s">
        <v>201</v>
      </c>
      <c r="E15" s="233" t="s">
        <v>592</v>
      </c>
      <c r="F15" s="226" t="s">
        <v>891</v>
      </c>
      <c r="G15" s="228">
        <v>3370</v>
      </c>
      <c r="H15" s="226"/>
      <c r="I15" s="226" t="s">
        <v>892</v>
      </c>
      <c r="J15" s="228" t="s">
        <v>593</v>
      </c>
      <c r="K15" s="228"/>
      <c r="L15" s="230"/>
      <c r="M15" s="234"/>
      <c r="N15" s="228"/>
      <c r="O15" s="235"/>
      <c r="P15" s="230">
        <f>VLOOKUP(D15,'MidCap Intra'!$B$11:$C$568,2,0)</f>
        <v>3422.85</v>
      </c>
      <c r="R15" s="37" t="s">
        <v>594</v>
      </c>
    </row>
    <row r="16" spans="1:26" ht="15" customHeight="1">
      <c r="A16" s="231">
        <v>7</v>
      </c>
      <c r="B16" s="227">
        <v>45190</v>
      </c>
      <c r="C16" s="232"/>
      <c r="D16" s="236" t="s">
        <v>548</v>
      </c>
      <c r="E16" s="233" t="s">
        <v>592</v>
      </c>
      <c r="F16" s="226" t="s">
        <v>893</v>
      </c>
      <c r="G16" s="228">
        <v>276</v>
      </c>
      <c r="H16" s="226"/>
      <c r="I16" s="226" t="s">
        <v>894</v>
      </c>
      <c r="J16" s="228" t="s">
        <v>593</v>
      </c>
      <c r="K16" s="228"/>
      <c r="L16" s="230"/>
      <c r="M16" s="234"/>
      <c r="N16" s="228"/>
      <c r="O16" s="235"/>
      <c r="P16" s="230">
        <f>VLOOKUP(D16,'MidCap Intra'!$B$11:$C$568,2,0)</f>
        <v>282.75</v>
      </c>
      <c r="R16" s="37" t="s">
        <v>787</v>
      </c>
    </row>
    <row r="17" spans="1:38" ht="15" customHeight="1">
      <c r="A17" s="231">
        <v>8</v>
      </c>
      <c r="B17" s="227">
        <v>45191</v>
      </c>
      <c r="C17" s="232"/>
      <c r="D17" s="236" t="s">
        <v>372</v>
      </c>
      <c r="E17" s="233" t="s">
        <v>592</v>
      </c>
      <c r="F17" s="226" t="s">
        <v>896</v>
      </c>
      <c r="G17" s="228">
        <v>485</v>
      </c>
      <c r="H17" s="226"/>
      <c r="I17" s="226" t="s">
        <v>897</v>
      </c>
      <c r="J17" s="228" t="s">
        <v>593</v>
      </c>
      <c r="K17" s="228"/>
      <c r="L17" s="230"/>
      <c r="M17" s="234"/>
      <c r="N17" s="228"/>
      <c r="O17" s="235"/>
      <c r="P17" s="230">
        <f>VLOOKUP(D17,'MidCap Intra'!$B$11:$C$568,2,0)</f>
        <v>520.20000000000005</v>
      </c>
      <c r="R17" s="37" t="s">
        <v>594</v>
      </c>
    </row>
    <row r="18" spans="1:38" ht="15" customHeight="1">
      <c r="A18" s="231">
        <v>9</v>
      </c>
      <c r="B18" s="227">
        <v>45194</v>
      </c>
      <c r="C18" s="232"/>
      <c r="D18" s="236" t="s">
        <v>430</v>
      </c>
      <c r="E18" s="233" t="s">
        <v>592</v>
      </c>
      <c r="F18" s="226" t="s">
        <v>899</v>
      </c>
      <c r="G18" s="228">
        <v>108</v>
      </c>
      <c r="H18" s="226"/>
      <c r="I18" s="226" t="s">
        <v>873</v>
      </c>
      <c r="J18" s="228" t="s">
        <v>593</v>
      </c>
      <c r="K18" s="228"/>
      <c r="L18" s="230"/>
      <c r="M18" s="234"/>
      <c r="N18" s="228"/>
      <c r="O18" s="235"/>
      <c r="P18" s="230">
        <f>VLOOKUP(D18,'MidCap Intra'!$B$11:$C$568,2,0)</f>
        <v>114.45</v>
      </c>
      <c r="R18" s="37" t="s">
        <v>594</v>
      </c>
    </row>
    <row r="19" spans="1:38" ht="15" customHeight="1">
      <c r="A19" s="291">
        <v>10</v>
      </c>
      <c r="B19" s="292">
        <v>45198</v>
      </c>
      <c r="C19" s="293"/>
      <c r="D19" s="294" t="s">
        <v>373</v>
      </c>
      <c r="E19" s="295" t="s">
        <v>592</v>
      </c>
      <c r="F19" s="289">
        <v>222</v>
      </c>
      <c r="G19" s="290">
        <v>204</v>
      </c>
      <c r="H19" s="289">
        <v>234.5</v>
      </c>
      <c r="I19" s="289" t="s">
        <v>910</v>
      </c>
      <c r="J19" s="296" t="s">
        <v>911</v>
      </c>
      <c r="K19" s="296">
        <f t="shared" ref="K19" si="2">H19-F19</f>
        <v>12.5</v>
      </c>
      <c r="L19" s="297">
        <f>(F19*-0.3)/100</f>
        <v>-0.66599999999999993</v>
      </c>
      <c r="M19" s="298">
        <f t="shared" ref="M19" si="3">(K19+L19)/F19</f>
        <v>5.3306306306306304E-2</v>
      </c>
      <c r="N19" s="299" t="s">
        <v>595</v>
      </c>
      <c r="O19" s="300">
        <v>45202</v>
      </c>
      <c r="P19" s="351"/>
      <c r="R19" s="37" t="s">
        <v>594</v>
      </c>
    </row>
    <row r="20" spans="1:38" ht="15" customHeight="1">
      <c r="A20" s="231">
        <v>11</v>
      </c>
      <c r="B20" s="227">
        <v>45203</v>
      </c>
      <c r="C20" s="232"/>
      <c r="D20" s="236" t="s">
        <v>928</v>
      </c>
      <c r="E20" s="233" t="s">
        <v>592</v>
      </c>
      <c r="F20" s="226" t="s">
        <v>929</v>
      </c>
      <c r="G20" s="228">
        <v>845</v>
      </c>
      <c r="H20" s="226"/>
      <c r="I20" s="226" t="s">
        <v>930</v>
      </c>
      <c r="J20" s="228" t="s">
        <v>593</v>
      </c>
      <c r="K20" s="228"/>
      <c r="L20" s="230"/>
      <c r="M20" s="234"/>
      <c r="N20" s="228"/>
      <c r="O20" s="235"/>
      <c r="P20" s="230"/>
      <c r="R20" s="37" t="s">
        <v>594</v>
      </c>
    </row>
    <row r="21" spans="1:38" ht="15" customHeight="1">
      <c r="A21" s="231">
        <v>12</v>
      </c>
      <c r="B21" s="304">
        <v>45208</v>
      </c>
      <c r="C21" s="232"/>
      <c r="D21" s="236" t="s">
        <v>228</v>
      </c>
      <c r="E21" s="233" t="s">
        <v>592</v>
      </c>
      <c r="F21" s="226" t="s">
        <v>1007</v>
      </c>
      <c r="G21" s="228">
        <v>117</v>
      </c>
      <c r="H21" s="226"/>
      <c r="I21" s="226" t="s">
        <v>1008</v>
      </c>
      <c r="J21" s="228" t="s">
        <v>593</v>
      </c>
      <c r="K21" s="228"/>
      <c r="L21" s="230"/>
      <c r="M21" s="234"/>
      <c r="N21" s="228"/>
      <c r="O21" s="235"/>
      <c r="P21" s="230">
        <f>VLOOKUP(D21,'MidCap Intra'!$B$11:$C$568,2,0)</f>
        <v>123.85</v>
      </c>
      <c r="R21" s="37" t="s">
        <v>594</v>
      </c>
    </row>
    <row r="22" spans="1:38" ht="15" customHeight="1">
      <c r="A22" s="231">
        <v>13</v>
      </c>
      <c r="B22" s="304">
        <v>45208</v>
      </c>
      <c r="C22" s="232"/>
      <c r="D22" s="236" t="s">
        <v>354</v>
      </c>
      <c r="E22" s="233" t="s">
        <v>592</v>
      </c>
      <c r="F22" s="226" t="s">
        <v>1009</v>
      </c>
      <c r="G22" s="228">
        <v>1070</v>
      </c>
      <c r="H22" s="226"/>
      <c r="I22" s="226" t="s">
        <v>1010</v>
      </c>
      <c r="J22" s="228" t="s">
        <v>593</v>
      </c>
      <c r="K22" s="228"/>
      <c r="L22" s="230"/>
      <c r="M22" s="234"/>
      <c r="N22" s="228"/>
      <c r="O22" s="235"/>
      <c r="P22" s="230">
        <f>VLOOKUP(D22,'MidCap Intra'!$B$11:$C$568,2,0)</f>
        <v>1135.05</v>
      </c>
      <c r="R22" s="37" t="s">
        <v>594</v>
      </c>
    </row>
    <row r="23" spans="1:38" ht="15" customHeight="1">
      <c r="A23" s="231"/>
      <c r="B23" s="227"/>
      <c r="C23" s="232"/>
      <c r="D23" s="236"/>
      <c r="E23" s="233"/>
      <c r="F23" s="226"/>
      <c r="G23" s="228"/>
      <c r="H23" s="226"/>
      <c r="I23" s="226"/>
      <c r="J23" s="228"/>
      <c r="K23" s="228"/>
      <c r="L23" s="230"/>
      <c r="M23" s="234"/>
      <c r="N23" s="228"/>
      <c r="O23" s="235"/>
      <c r="P23" s="302"/>
      <c r="R23" s="37"/>
    </row>
    <row r="24" spans="1:38" ht="15" customHeight="1">
      <c r="A24" s="231"/>
      <c r="B24" s="227"/>
      <c r="C24" s="232"/>
      <c r="D24" s="236"/>
      <c r="E24" s="233"/>
      <c r="F24" s="226"/>
      <c r="G24" s="228"/>
      <c r="H24" s="226"/>
      <c r="I24" s="226"/>
      <c r="J24" s="228"/>
      <c r="K24" s="228"/>
      <c r="L24" s="230"/>
      <c r="M24" s="234"/>
      <c r="N24" s="228"/>
      <c r="O24" s="235"/>
      <c r="P24" s="230"/>
      <c r="R24" s="37"/>
    </row>
    <row r="26" spans="1:38" ht="14.25" customHeight="1">
      <c r="A26" s="106"/>
      <c r="B26" s="107"/>
      <c r="C26" s="108"/>
      <c r="D26" s="109"/>
      <c r="E26" s="110"/>
      <c r="F26" s="110"/>
      <c r="G26" s="106"/>
      <c r="H26" s="110"/>
      <c r="I26" s="111"/>
      <c r="J26" s="112"/>
      <c r="K26" s="112"/>
      <c r="L26" s="113"/>
      <c r="M26" s="114"/>
      <c r="N26" s="115"/>
      <c r="O26" s="116"/>
      <c r="P26" s="11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2" customHeight="1">
      <c r="A27" s="118" t="s">
        <v>596</v>
      </c>
      <c r="B27" s="119"/>
      <c r="C27" s="120"/>
      <c r="E27" s="121"/>
      <c r="F27" s="121"/>
      <c r="G27" s="121"/>
      <c r="H27" s="121"/>
      <c r="I27" s="121"/>
      <c r="J27" s="122"/>
      <c r="K27" s="121"/>
      <c r="L27" s="123"/>
      <c r="M27" s="55"/>
      <c r="N27" s="122"/>
      <c r="O27" s="120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124" t="s">
        <v>597</v>
      </c>
      <c r="B28" s="118"/>
      <c r="C28" s="118"/>
      <c r="D28" s="118"/>
      <c r="E28" s="37"/>
      <c r="F28" s="125" t="s">
        <v>598</v>
      </c>
      <c r="G28" s="6"/>
      <c r="H28" s="6"/>
      <c r="I28" s="6"/>
      <c r="J28" s="126"/>
      <c r="K28" s="127"/>
      <c r="L28" s="127"/>
      <c r="M28" s="128"/>
      <c r="N28" s="1"/>
      <c r="O28" s="129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118" t="s">
        <v>599</v>
      </c>
      <c r="B29" s="118"/>
      <c r="C29" s="118"/>
      <c r="D29" s="118" t="s">
        <v>600</v>
      </c>
      <c r="E29" s="6"/>
      <c r="F29" s="125" t="s">
        <v>601</v>
      </c>
      <c r="G29" s="6"/>
      <c r="H29" s="6"/>
      <c r="I29" s="6"/>
      <c r="J29" s="126"/>
      <c r="K29" s="127"/>
      <c r="L29" s="127"/>
      <c r="M29" s="128"/>
      <c r="N29" s="1"/>
      <c r="O29" s="129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18"/>
      <c r="B30" s="118"/>
      <c r="C30" s="118"/>
      <c r="D30" s="118"/>
      <c r="E30" s="6"/>
      <c r="F30" s="6"/>
      <c r="G30" s="6"/>
      <c r="H30" s="6"/>
      <c r="I30" s="6"/>
      <c r="J30" s="130"/>
      <c r="K30" s="127"/>
      <c r="L30" s="127"/>
      <c r="M30" s="6"/>
      <c r="N30" s="131"/>
      <c r="O30" s="1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248"/>
      <c r="B31" s="248"/>
      <c r="C31" s="248"/>
      <c r="D31" s="248"/>
      <c r="E31" s="249"/>
      <c r="F31" s="249"/>
      <c r="G31" s="249"/>
      <c r="H31" s="249"/>
      <c r="I31" s="249"/>
      <c r="J31" s="250"/>
      <c r="K31" s="251"/>
      <c r="L31" s="251"/>
      <c r="M31" s="249"/>
      <c r="N31" s="252"/>
      <c r="O31" s="253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4.25" customHeight="1">
      <c r="A32" s="118"/>
      <c r="B32" s="118"/>
      <c r="C32" s="118"/>
      <c r="D32" s="118"/>
      <c r="E32" s="6"/>
      <c r="F32" s="6"/>
      <c r="G32" s="6"/>
      <c r="H32" s="6"/>
      <c r="I32" s="6"/>
      <c r="J32" s="130"/>
      <c r="K32" s="127"/>
      <c r="L32" s="128"/>
      <c r="M32" s="6"/>
      <c r="N32" s="131"/>
      <c r="O32" s="1"/>
      <c r="P32" s="37"/>
      <c r="Q32" s="37"/>
      <c r="R32" s="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.75" customHeight="1">
      <c r="A33" s="141" t="s">
        <v>607</v>
      </c>
      <c r="B33" s="141"/>
      <c r="C33" s="141"/>
      <c r="D33" s="141"/>
      <c r="E33" s="6"/>
      <c r="F33" s="6"/>
      <c r="G33" s="6"/>
      <c r="H33" s="6"/>
      <c r="I33" s="6"/>
      <c r="J33" s="6"/>
      <c r="K33" s="6"/>
      <c r="L33" s="6"/>
      <c r="M33" s="6"/>
      <c r="N33" s="6"/>
      <c r="O33" s="24"/>
      <c r="Q33" s="37"/>
      <c r="R33" s="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38.25" customHeight="1">
      <c r="A34" s="96" t="s">
        <v>16</v>
      </c>
      <c r="B34" s="96" t="s">
        <v>567</v>
      </c>
      <c r="C34" s="96"/>
      <c r="D34" s="97" t="s">
        <v>579</v>
      </c>
      <c r="E34" s="96" t="s">
        <v>580</v>
      </c>
      <c r="F34" s="96" t="s">
        <v>581</v>
      </c>
      <c r="G34" s="96" t="s">
        <v>602</v>
      </c>
      <c r="H34" s="96" t="s">
        <v>583</v>
      </c>
      <c r="I34" s="237" t="s">
        <v>584</v>
      </c>
      <c r="J34" s="239" t="s">
        <v>585</v>
      </c>
      <c r="K34" s="238" t="s">
        <v>608</v>
      </c>
      <c r="L34" s="98" t="s">
        <v>587</v>
      </c>
      <c r="M34" s="142" t="s">
        <v>609</v>
      </c>
      <c r="N34" s="96" t="s">
        <v>610</v>
      </c>
      <c r="O34" s="95" t="s">
        <v>589</v>
      </c>
      <c r="P34" s="97" t="s">
        <v>590</v>
      </c>
      <c r="Q34" s="37"/>
      <c r="R34" s="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.75" customHeight="1">
      <c r="A35" s="223">
        <v>1</v>
      </c>
      <c r="B35" s="246">
        <v>45202</v>
      </c>
      <c r="C35" s="247"/>
      <c r="D35" s="247" t="s">
        <v>912</v>
      </c>
      <c r="E35" s="223" t="s">
        <v>604</v>
      </c>
      <c r="F35" s="223">
        <v>1232</v>
      </c>
      <c r="G35" s="223">
        <v>1218</v>
      </c>
      <c r="H35" s="224">
        <v>1245.5</v>
      </c>
      <c r="I35" s="224" t="s">
        <v>913</v>
      </c>
      <c r="J35" s="243" t="s">
        <v>914</v>
      </c>
      <c r="K35" s="244">
        <f t="shared" ref="K35" si="4">H35-F35</f>
        <v>13.5</v>
      </c>
      <c r="L35" s="104">
        <f t="shared" ref="L35" si="5">(H35*N35)*0.03%</f>
        <v>261.55499999999995</v>
      </c>
      <c r="M35" s="245">
        <f t="shared" ref="M35" si="6">(K35*N35)-L35</f>
        <v>9188.4449999999997</v>
      </c>
      <c r="N35" s="244">
        <v>700</v>
      </c>
      <c r="O35" s="103" t="s">
        <v>595</v>
      </c>
      <c r="P35" s="246">
        <v>45202</v>
      </c>
      <c r="Q35" s="143"/>
      <c r="R35" s="55" t="s">
        <v>606</v>
      </c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144"/>
      <c r="AG35" s="145"/>
      <c r="AH35" s="143"/>
      <c r="AI35" s="143"/>
      <c r="AJ35" s="144"/>
      <c r="AK35" s="144"/>
      <c r="AL35" s="144"/>
    </row>
    <row r="36" spans="1:38" ht="12.75" customHeight="1">
      <c r="A36" s="223">
        <v>2</v>
      </c>
      <c r="B36" s="246">
        <v>45202</v>
      </c>
      <c r="C36" s="247"/>
      <c r="D36" s="247" t="s">
        <v>915</v>
      </c>
      <c r="E36" s="223" t="s">
        <v>604</v>
      </c>
      <c r="F36" s="223">
        <v>2516</v>
      </c>
      <c r="G36" s="223">
        <v>2483</v>
      </c>
      <c r="H36" s="224">
        <v>2542.5</v>
      </c>
      <c r="I36" s="224" t="s">
        <v>916</v>
      </c>
      <c r="J36" s="243" t="s">
        <v>921</v>
      </c>
      <c r="K36" s="244">
        <f t="shared" ref="K36" si="7">H36-F36</f>
        <v>26.5</v>
      </c>
      <c r="L36" s="104">
        <f t="shared" ref="L36" si="8">(H36*N36)*0.03%</f>
        <v>228.82499999999999</v>
      </c>
      <c r="M36" s="245">
        <f t="shared" ref="M36" si="9">(K36*N36)-L36</f>
        <v>7721.1750000000002</v>
      </c>
      <c r="N36" s="244">
        <v>300</v>
      </c>
      <c r="O36" s="103" t="s">
        <v>595</v>
      </c>
      <c r="P36" s="246">
        <v>45203</v>
      </c>
      <c r="Q36" s="143"/>
      <c r="R36" s="55" t="s">
        <v>594</v>
      </c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144"/>
      <c r="AG36" s="145"/>
      <c r="AH36" s="143"/>
      <c r="AI36" s="143"/>
      <c r="AJ36" s="144"/>
      <c r="AK36" s="144"/>
      <c r="AL36" s="144"/>
    </row>
    <row r="37" spans="1:38" ht="12.75" customHeight="1">
      <c r="A37" s="331">
        <v>3</v>
      </c>
      <c r="B37" s="332">
        <v>45202</v>
      </c>
      <c r="C37" s="333"/>
      <c r="D37" s="333" t="s">
        <v>917</v>
      </c>
      <c r="E37" s="331" t="s">
        <v>604</v>
      </c>
      <c r="F37" s="331">
        <v>5300</v>
      </c>
      <c r="G37" s="331">
        <v>5250</v>
      </c>
      <c r="H37" s="334">
        <v>5250</v>
      </c>
      <c r="I37" s="334" t="s">
        <v>918</v>
      </c>
      <c r="J37" s="335" t="s">
        <v>924</v>
      </c>
      <c r="K37" s="336">
        <f t="shared" ref="K37:K38" si="10">H37-F37</f>
        <v>-50</v>
      </c>
      <c r="L37" s="337">
        <f t="shared" ref="L37:L38" si="11">(H37*N37)*0.03%</f>
        <v>315</v>
      </c>
      <c r="M37" s="338">
        <f t="shared" ref="M37:M38" si="12">(K37*N37)-L37</f>
        <v>-10315</v>
      </c>
      <c r="N37" s="336">
        <v>200</v>
      </c>
      <c r="O37" s="339" t="s">
        <v>605</v>
      </c>
      <c r="P37" s="332">
        <v>45203</v>
      </c>
      <c r="Q37" s="143"/>
      <c r="R37" s="55" t="s">
        <v>606</v>
      </c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144"/>
      <c r="AG37" s="145"/>
      <c r="AH37" s="143"/>
      <c r="AI37" s="143"/>
      <c r="AJ37" s="144"/>
      <c r="AK37" s="144"/>
      <c r="AL37" s="144"/>
    </row>
    <row r="38" spans="1:38" ht="12.75" customHeight="1">
      <c r="A38" s="223">
        <v>4</v>
      </c>
      <c r="B38" s="246">
        <v>45203</v>
      </c>
      <c r="C38" s="247"/>
      <c r="D38" s="247" t="s">
        <v>922</v>
      </c>
      <c r="E38" s="223" t="s">
        <v>604</v>
      </c>
      <c r="F38" s="223">
        <v>2430</v>
      </c>
      <c r="G38" s="223">
        <v>2390</v>
      </c>
      <c r="H38" s="224">
        <v>2460</v>
      </c>
      <c r="I38" s="224" t="s">
        <v>923</v>
      </c>
      <c r="J38" s="243" t="s">
        <v>816</v>
      </c>
      <c r="K38" s="244">
        <f t="shared" si="10"/>
        <v>30</v>
      </c>
      <c r="L38" s="104">
        <f t="shared" si="11"/>
        <v>184.49999999999997</v>
      </c>
      <c r="M38" s="245">
        <f t="shared" si="12"/>
        <v>7315.5</v>
      </c>
      <c r="N38" s="244">
        <v>250</v>
      </c>
      <c r="O38" s="103" t="s">
        <v>595</v>
      </c>
      <c r="P38" s="246">
        <v>45205</v>
      </c>
      <c r="Q38" s="143"/>
      <c r="R38" s="55" t="s">
        <v>606</v>
      </c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44"/>
      <c r="AG38" s="145"/>
      <c r="AH38" s="143"/>
      <c r="AI38" s="143"/>
      <c r="AJ38" s="144"/>
      <c r="AK38" s="144"/>
      <c r="AL38" s="144"/>
    </row>
    <row r="39" spans="1:38" ht="12.75" customHeight="1">
      <c r="A39" s="331">
        <v>5</v>
      </c>
      <c r="B39" s="332">
        <v>45203</v>
      </c>
      <c r="C39" s="333"/>
      <c r="D39" s="333" t="s">
        <v>915</v>
      </c>
      <c r="E39" s="331" t="s">
        <v>604</v>
      </c>
      <c r="F39" s="331">
        <v>2506</v>
      </c>
      <c r="G39" s="331">
        <v>2473</v>
      </c>
      <c r="H39" s="334">
        <v>2473</v>
      </c>
      <c r="I39" s="334" t="s">
        <v>925</v>
      </c>
      <c r="J39" s="335" t="s">
        <v>931</v>
      </c>
      <c r="K39" s="336">
        <f t="shared" ref="K39:K41" si="13">H39-F39</f>
        <v>-33</v>
      </c>
      <c r="L39" s="337">
        <f t="shared" ref="L39:L41" si="14">(H39*N39)*0.03%</f>
        <v>222.57</v>
      </c>
      <c r="M39" s="338">
        <f t="shared" ref="M39:M41" si="15">(K39*N39)-L39</f>
        <v>-10122.57</v>
      </c>
      <c r="N39" s="336">
        <v>300</v>
      </c>
      <c r="O39" s="339" t="s">
        <v>605</v>
      </c>
      <c r="P39" s="332">
        <v>45203</v>
      </c>
      <c r="Q39" s="143"/>
      <c r="R39" s="55" t="s">
        <v>594</v>
      </c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144"/>
      <c r="AG39" s="145"/>
      <c r="AH39" s="143"/>
      <c r="AI39" s="143"/>
      <c r="AJ39" s="144"/>
      <c r="AK39" s="144"/>
      <c r="AL39" s="144"/>
    </row>
    <row r="40" spans="1:38" ht="12.75" customHeight="1">
      <c r="A40" s="322">
        <v>6</v>
      </c>
      <c r="B40" s="323">
        <v>45203</v>
      </c>
      <c r="C40" s="324"/>
      <c r="D40" s="324" t="s">
        <v>912</v>
      </c>
      <c r="E40" s="322" t="s">
        <v>604</v>
      </c>
      <c r="F40" s="322">
        <v>1226</v>
      </c>
      <c r="G40" s="322">
        <v>1212</v>
      </c>
      <c r="H40" s="325">
        <v>1226.5</v>
      </c>
      <c r="I40" s="325" t="s">
        <v>926</v>
      </c>
      <c r="J40" s="326" t="s">
        <v>932</v>
      </c>
      <c r="K40" s="327">
        <f t="shared" si="13"/>
        <v>0.5</v>
      </c>
      <c r="L40" s="328">
        <f t="shared" si="14"/>
        <v>257.565</v>
      </c>
      <c r="M40" s="329">
        <f t="shared" si="15"/>
        <v>92.435000000000002</v>
      </c>
      <c r="N40" s="327">
        <v>700</v>
      </c>
      <c r="O40" s="330" t="s">
        <v>613</v>
      </c>
      <c r="P40" s="323">
        <v>45203</v>
      </c>
      <c r="Q40" s="143"/>
      <c r="R40" s="55" t="s">
        <v>594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44"/>
      <c r="AG40" s="145"/>
      <c r="AH40" s="143"/>
      <c r="AI40" s="143"/>
      <c r="AJ40" s="144"/>
      <c r="AK40" s="144"/>
      <c r="AL40" s="144"/>
    </row>
    <row r="41" spans="1:38" ht="12.75" customHeight="1">
      <c r="A41" s="223">
        <v>7</v>
      </c>
      <c r="B41" s="246">
        <v>45203</v>
      </c>
      <c r="C41" s="247"/>
      <c r="D41" s="247" t="s">
        <v>933</v>
      </c>
      <c r="E41" s="223" t="s">
        <v>604</v>
      </c>
      <c r="F41" s="223">
        <v>22875</v>
      </c>
      <c r="G41" s="223">
        <v>22600</v>
      </c>
      <c r="H41" s="224">
        <v>23085</v>
      </c>
      <c r="I41" s="224" t="s">
        <v>934</v>
      </c>
      <c r="J41" s="243" t="s">
        <v>966</v>
      </c>
      <c r="K41" s="244">
        <f t="shared" si="13"/>
        <v>210</v>
      </c>
      <c r="L41" s="104">
        <f t="shared" si="14"/>
        <v>277.02</v>
      </c>
      <c r="M41" s="245">
        <f t="shared" si="15"/>
        <v>8122.98</v>
      </c>
      <c r="N41" s="244">
        <v>40</v>
      </c>
      <c r="O41" s="103" t="s">
        <v>595</v>
      </c>
      <c r="P41" s="246">
        <v>45205</v>
      </c>
      <c r="Q41" s="143"/>
      <c r="R41" s="55" t="s">
        <v>606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44"/>
      <c r="AG41" s="145"/>
      <c r="AH41" s="143"/>
      <c r="AI41" s="143"/>
      <c r="AJ41" s="144"/>
      <c r="AK41" s="144"/>
      <c r="AL41" s="144"/>
    </row>
    <row r="42" spans="1:38" ht="12.75" customHeight="1">
      <c r="A42" s="303">
        <v>8</v>
      </c>
      <c r="B42" s="304">
        <v>45204</v>
      </c>
      <c r="C42" s="305"/>
      <c r="D42" s="305" t="s">
        <v>943</v>
      </c>
      <c r="E42" s="303" t="s">
        <v>604</v>
      </c>
      <c r="F42" s="303" t="s">
        <v>944</v>
      </c>
      <c r="G42" s="303">
        <v>2470</v>
      </c>
      <c r="H42" s="306"/>
      <c r="I42" s="306" t="s">
        <v>945</v>
      </c>
      <c r="J42" s="307" t="s">
        <v>593</v>
      </c>
      <c r="K42" s="308"/>
      <c r="L42" s="309"/>
      <c r="M42" s="310"/>
      <c r="N42" s="308"/>
      <c r="O42" s="311"/>
      <c r="P42" s="312"/>
      <c r="Q42" s="143"/>
      <c r="R42" s="55" t="s">
        <v>594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44"/>
      <c r="AG42" s="145"/>
      <c r="AH42" s="143"/>
      <c r="AI42" s="143"/>
      <c r="AJ42" s="144"/>
      <c r="AK42" s="144"/>
      <c r="AL42" s="144"/>
    </row>
    <row r="43" spans="1:38" ht="12.75" customHeight="1">
      <c r="A43" s="322">
        <v>9</v>
      </c>
      <c r="B43" s="323">
        <v>45204</v>
      </c>
      <c r="C43" s="324"/>
      <c r="D43" s="324" t="s">
        <v>946</v>
      </c>
      <c r="E43" s="322" t="s">
        <v>895</v>
      </c>
      <c r="F43" s="322">
        <v>1006</v>
      </c>
      <c r="G43" s="322">
        <v>1022</v>
      </c>
      <c r="H43" s="325">
        <v>1005</v>
      </c>
      <c r="I43" s="325" t="s">
        <v>947</v>
      </c>
      <c r="J43" s="326" t="s">
        <v>809</v>
      </c>
      <c r="K43" s="327">
        <f>F43-H43</f>
        <v>1</v>
      </c>
      <c r="L43" s="328">
        <f t="shared" ref="L43" si="16">(H43*N43)*0.03%</f>
        <v>188.43749999999997</v>
      </c>
      <c r="M43" s="329">
        <f t="shared" ref="M43" si="17">(K43*N43)-L43</f>
        <v>436.5625</v>
      </c>
      <c r="N43" s="327">
        <v>625</v>
      </c>
      <c r="O43" s="330" t="s">
        <v>613</v>
      </c>
      <c r="P43" s="323">
        <v>45205</v>
      </c>
      <c r="Q43" s="143"/>
      <c r="R43" s="55" t="s">
        <v>594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44"/>
      <c r="AG43" s="145"/>
      <c r="AH43" s="143"/>
      <c r="AI43" s="143"/>
      <c r="AJ43" s="144"/>
      <c r="AK43" s="144"/>
      <c r="AL43" s="144"/>
    </row>
    <row r="44" spans="1:38" ht="12.75" customHeight="1">
      <c r="A44" s="331">
        <v>10</v>
      </c>
      <c r="B44" s="332">
        <v>45204</v>
      </c>
      <c r="C44" s="333"/>
      <c r="D44" s="333" t="s">
        <v>948</v>
      </c>
      <c r="E44" s="331" t="s">
        <v>604</v>
      </c>
      <c r="F44" s="331">
        <v>1099</v>
      </c>
      <c r="G44" s="331">
        <v>1085</v>
      </c>
      <c r="H44" s="334">
        <v>1087</v>
      </c>
      <c r="I44" s="334" t="s">
        <v>949</v>
      </c>
      <c r="J44" s="335" t="s">
        <v>950</v>
      </c>
      <c r="K44" s="336">
        <f t="shared" ref="K44:K45" si="18">H44-F44</f>
        <v>-12</v>
      </c>
      <c r="L44" s="337">
        <f t="shared" ref="L44:L45" si="19">(H44*N44)*0.03%</f>
        <v>228.26999999999998</v>
      </c>
      <c r="M44" s="338">
        <f t="shared" ref="M44:M45" si="20">(K44*N44)-L44</f>
        <v>-8628.27</v>
      </c>
      <c r="N44" s="336">
        <v>700</v>
      </c>
      <c r="O44" s="339" t="s">
        <v>605</v>
      </c>
      <c r="P44" s="332">
        <v>45204</v>
      </c>
      <c r="Q44" s="143"/>
      <c r="R44" s="55" t="s">
        <v>606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44"/>
      <c r="AG44" s="145"/>
      <c r="AH44" s="143"/>
      <c r="AI44" s="143"/>
      <c r="AJ44" s="144"/>
      <c r="AK44" s="144"/>
      <c r="AL44" s="144"/>
    </row>
    <row r="45" spans="1:38" ht="12.75" customHeight="1">
      <c r="A45" s="322">
        <v>11</v>
      </c>
      <c r="B45" s="323">
        <v>45205</v>
      </c>
      <c r="C45" s="324"/>
      <c r="D45" s="324" t="s">
        <v>969</v>
      </c>
      <c r="E45" s="322" t="s">
        <v>604</v>
      </c>
      <c r="F45" s="322">
        <v>1161</v>
      </c>
      <c r="G45" s="322">
        <v>1148</v>
      </c>
      <c r="H45" s="325">
        <v>1161</v>
      </c>
      <c r="I45" s="325" t="s">
        <v>970</v>
      </c>
      <c r="J45" s="326" t="s">
        <v>932</v>
      </c>
      <c r="K45" s="327">
        <f t="shared" si="18"/>
        <v>0</v>
      </c>
      <c r="L45" s="328">
        <f t="shared" si="19"/>
        <v>296.05499999999995</v>
      </c>
      <c r="M45" s="329">
        <f t="shared" si="20"/>
        <v>-296.05499999999995</v>
      </c>
      <c r="N45" s="327">
        <v>850</v>
      </c>
      <c r="O45" s="330" t="s">
        <v>613</v>
      </c>
      <c r="P45" s="323">
        <v>45208</v>
      </c>
      <c r="Q45" s="143"/>
      <c r="R45" s="55" t="s">
        <v>606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44"/>
      <c r="AG45" s="145"/>
      <c r="AH45" s="143"/>
      <c r="AI45" s="143"/>
      <c r="AJ45" s="144"/>
      <c r="AK45" s="144"/>
      <c r="AL45" s="144"/>
    </row>
    <row r="46" spans="1:38" ht="12.75" customHeight="1">
      <c r="A46" s="223">
        <v>12</v>
      </c>
      <c r="B46" s="246">
        <v>45205</v>
      </c>
      <c r="C46" s="247"/>
      <c r="D46" s="247" t="s">
        <v>912</v>
      </c>
      <c r="E46" s="223" t="s">
        <v>604</v>
      </c>
      <c r="F46" s="223">
        <v>1230</v>
      </c>
      <c r="G46" s="223">
        <v>1215</v>
      </c>
      <c r="H46" s="224">
        <v>1245</v>
      </c>
      <c r="I46" s="224" t="s">
        <v>971</v>
      </c>
      <c r="J46" s="243" t="s">
        <v>995</v>
      </c>
      <c r="K46" s="244">
        <f t="shared" ref="K46" si="21">H46-F46</f>
        <v>15</v>
      </c>
      <c r="L46" s="104">
        <f t="shared" ref="L46" si="22">(H46*N46)*0.03%</f>
        <v>261.45</v>
      </c>
      <c r="M46" s="245">
        <f t="shared" ref="M46" si="23">(K46*N46)-L46</f>
        <v>10238.549999999999</v>
      </c>
      <c r="N46" s="244">
        <v>700</v>
      </c>
      <c r="O46" s="103" t="s">
        <v>595</v>
      </c>
      <c r="P46" s="246">
        <v>45208</v>
      </c>
      <c r="Q46" s="143"/>
      <c r="R46" s="55" t="s">
        <v>594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44"/>
      <c r="AG46" s="145"/>
      <c r="AH46" s="143"/>
      <c r="AI46" s="143"/>
      <c r="AJ46" s="144"/>
      <c r="AK46" s="144"/>
      <c r="AL46" s="144"/>
    </row>
    <row r="47" spans="1:38" ht="12.75" customHeight="1">
      <c r="A47" s="303">
        <v>13</v>
      </c>
      <c r="B47" s="304">
        <v>45208</v>
      </c>
      <c r="C47" s="305"/>
      <c r="D47" s="305" t="s">
        <v>1004</v>
      </c>
      <c r="E47" s="303" t="s">
        <v>604</v>
      </c>
      <c r="F47" s="303" t="s">
        <v>1005</v>
      </c>
      <c r="G47" s="303">
        <v>410</v>
      </c>
      <c r="H47" s="306"/>
      <c r="I47" s="306" t="s">
        <v>1006</v>
      </c>
      <c r="J47" s="307" t="s">
        <v>593</v>
      </c>
      <c r="K47" s="308"/>
      <c r="L47" s="309"/>
      <c r="M47" s="310"/>
      <c r="N47" s="308"/>
      <c r="O47" s="311"/>
      <c r="P47" s="312"/>
      <c r="Q47" s="143"/>
      <c r="R47" s="55" t="s">
        <v>606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44"/>
      <c r="AG47" s="145"/>
      <c r="AH47" s="143"/>
      <c r="AI47" s="143"/>
      <c r="AJ47" s="144"/>
      <c r="AK47" s="144"/>
      <c r="AL47" s="144"/>
    </row>
    <row r="48" spans="1:38" ht="12.75" customHeight="1">
      <c r="A48" s="303"/>
      <c r="B48" s="304"/>
      <c r="C48" s="305"/>
      <c r="D48" s="305"/>
      <c r="E48" s="303"/>
      <c r="F48" s="303"/>
      <c r="G48" s="303"/>
      <c r="H48" s="306"/>
      <c r="I48" s="306"/>
      <c r="J48" s="307"/>
      <c r="K48" s="308"/>
      <c r="L48" s="309"/>
      <c r="M48" s="310"/>
      <c r="N48" s="308"/>
      <c r="O48" s="311"/>
      <c r="P48" s="312"/>
      <c r="Q48" s="143"/>
      <c r="R48" s="55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44"/>
      <c r="AG48" s="145"/>
      <c r="AH48" s="143"/>
      <c r="AI48" s="143"/>
      <c r="AJ48" s="144"/>
      <c r="AK48" s="144"/>
      <c r="AL48" s="144"/>
    </row>
    <row r="49" spans="1:38" ht="12.75" customHeight="1">
      <c r="A49" s="303"/>
      <c r="B49" s="304"/>
      <c r="C49" s="305"/>
      <c r="D49" s="305"/>
      <c r="E49" s="303"/>
      <c r="F49" s="303"/>
      <c r="G49" s="303"/>
      <c r="H49" s="306"/>
      <c r="I49" s="306"/>
      <c r="J49" s="307"/>
      <c r="K49" s="308"/>
      <c r="L49" s="309"/>
      <c r="M49" s="310"/>
      <c r="N49" s="308"/>
      <c r="O49" s="311"/>
      <c r="P49" s="312"/>
      <c r="Q49" s="143"/>
      <c r="R49" s="55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44"/>
      <c r="AG49" s="145"/>
      <c r="AH49" s="143"/>
      <c r="AI49" s="143"/>
      <c r="AJ49" s="144"/>
      <c r="AK49" s="144"/>
      <c r="AL49" s="144"/>
    </row>
    <row r="50" spans="1:38" ht="12.75" customHeight="1">
      <c r="A50" s="303"/>
      <c r="B50" s="304"/>
      <c r="C50" s="305"/>
      <c r="D50" s="305"/>
      <c r="E50" s="303"/>
      <c r="F50" s="303"/>
      <c r="G50" s="303"/>
      <c r="H50" s="306"/>
      <c r="I50" s="306"/>
      <c r="J50" s="307"/>
      <c r="K50" s="308"/>
      <c r="L50" s="309"/>
      <c r="M50" s="310"/>
      <c r="N50" s="308"/>
      <c r="O50" s="311"/>
      <c r="P50" s="312"/>
      <c r="Q50" s="143"/>
      <c r="R50" s="55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44"/>
      <c r="AG50" s="145"/>
      <c r="AH50" s="143"/>
      <c r="AI50" s="143"/>
      <c r="AJ50" s="144"/>
      <c r="AK50" s="144"/>
      <c r="AL50" s="144"/>
    </row>
    <row r="52" spans="1:38" ht="12.75" customHeight="1">
      <c r="A52" s="144"/>
      <c r="B52" s="147"/>
      <c r="C52" s="143"/>
      <c r="D52" s="143"/>
      <c r="E52" s="144"/>
      <c r="F52" s="144"/>
      <c r="G52" s="144"/>
      <c r="H52" s="148"/>
      <c r="I52" s="148"/>
      <c r="J52" s="148"/>
      <c r="K52" s="143"/>
      <c r="L52" s="144"/>
      <c r="M52" s="144"/>
      <c r="N52" s="144"/>
      <c r="O52" s="148"/>
      <c r="P52" s="148"/>
      <c r="Q52" s="143"/>
      <c r="R52" s="55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44"/>
      <c r="AG52" s="145"/>
      <c r="AH52" s="143"/>
      <c r="AI52" s="143"/>
      <c r="AJ52" s="144"/>
      <c r="AK52" s="144"/>
      <c r="AL52" s="144"/>
    </row>
    <row r="53" spans="1:38">
      <c r="A53" s="149" t="s">
        <v>611</v>
      </c>
      <c r="B53" s="149"/>
      <c r="C53" s="149"/>
      <c r="D53" s="149"/>
      <c r="E53" s="150"/>
      <c r="F53" s="111"/>
      <c r="G53" s="111"/>
      <c r="H53" s="111"/>
      <c r="I53" s="111"/>
      <c r="J53" s="1"/>
      <c r="K53" s="6"/>
      <c r="L53" s="6"/>
      <c r="M53" s="6"/>
      <c r="N53" s="1"/>
      <c r="O53" s="1"/>
      <c r="P53" s="37"/>
      <c r="Q53" s="37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7"/>
      <c r="AG53" s="37"/>
      <c r="AH53" s="37"/>
      <c r="AI53" s="37"/>
      <c r="AJ53" s="37"/>
      <c r="AK53" s="37"/>
      <c r="AL53" s="37"/>
    </row>
    <row r="54" spans="1:38" ht="38.25">
      <c r="A54" s="96" t="s">
        <v>16</v>
      </c>
      <c r="B54" s="96" t="s">
        <v>567</v>
      </c>
      <c r="C54" s="96"/>
      <c r="D54" s="97" t="s">
        <v>579</v>
      </c>
      <c r="E54" s="96" t="s">
        <v>580</v>
      </c>
      <c r="F54" s="96" t="s">
        <v>581</v>
      </c>
      <c r="G54" s="96" t="s">
        <v>602</v>
      </c>
      <c r="H54" s="96" t="s">
        <v>583</v>
      </c>
      <c r="I54" s="96" t="s">
        <v>584</v>
      </c>
      <c r="J54" s="95" t="s">
        <v>585</v>
      </c>
      <c r="K54" s="95" t="s">
        <v>612</v>
      </c>
      <c r="L54" s="98" t="s">
        <v>587</v>
      </c>
      <c r="M54" s="142" t="s">
        <v>609</v>
      </c>
      <c r="N54" s="96" t="s">
        <v>610</v>
      </c>
      <c r="O54" s="96" t="s">
        <v>589</v>
      </c>
      <c r="P54" s="97" t="s">
        <v>590</v>
      </c>
      <c r="Q54" s="37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7"/>
      <c r="AG54" s="37"/>
      <c r="AH54" s="37"/>
      <c r="AI54" s="37"/>
      <c r="AJ54" s="37"/>
      <c r="AK54" s="37"/>
      <c r="AL54" s="37"/>
    </row>
    <row r="55" spans="1:38" ht="15" customHeight="1">
      <c r="A55" s="388">
        <v>1</v>
      </c>
      <c r="B55" s="373">
        <v>45198</v>
      </c>
      <c r="C55" s="263"/>
      <c r="D55" s="263" t="s">
        <v>905</v>
      </c>
      <c r="E55" s="229" t="s">
        <v>895</v>
      </c>
      <c r="F55" s="229">
        <v>51</v>
      </c>
      <c r="G55" s="229"/>
      <c r="H55" s="222">
        <v>46</v>
      </c>
      <c r="I55" s="222"/>
      <c r="J55" s="390" t="s">
        <v>881</v>
      </c>
      <c r="K55" s="229">
        <f>F55-H55</f>
        <v>5</v>
      </c>
      <c r="L55" s="254">
        <v>50</v>
      </c>
      <c r="M55" s="376">
        <v>900</v>
      </c>
      <c r="N55" s="229">
        <v>50</v>
      </c>
      <c r="O55" s="381" t="s">
        <v>595</v>
      </c>
      <c r="P55" s="373">
        <v>45202</v>
      </c>
      <c r="Q55" s="144"/>
      <c r="R55" s="55" t="s">
        <v>594</v>
      </c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</row>
    <row r="56" spans="1:38" ht="15" customHeight="1">
      <c r="A56" s="389"/>
      <c r="B56" s="374"/>
      <c r="C56" s="263"/>
      <c r="D56" s="263" t="s">
        <v>906</v>
      </c>
      <c r="E56" s="229" t="s">
        <v>895</v>
      </c>
      <c r="F56" s="229">
        <v>47</v>
      </c>
      <c r="G56" s="229"/>
      <c r="H56" s="222">
        <v>32</v>
      </c>
      <c r="I56" s="222"/>
      <c r="J56" s="391"/>
      <c r="K56" s="229">
        <f>F56-H56</f>
        <v>15</v>
      </c>
      <c r="L56" s="254">
        <v>50</v>
      </c>
      <c r="M56" s="377"/>
      <c r="N56" s="229">
        <v>50</v>
      </c>
      <c r="O56" s="382"/>
      <c r="P56" s="374"/>
      <c r="Q56" s="144"/>
      <c r="R56" s="55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</row>
    <row r="57" spans="1:38" ht="15" customHeight="1">
      <c r="A57" s="388">
        <v>2</v>
      </c>
      <c r="B57" s="373">
        <v>45198</v>
      </c>
      <c r="C57" s="263"/>
      <c r="D57" s="263" t="s">
        <v>904</v>
      </c>
      <c r="E57" s="229" t="s">
        <v>604</v>
      </c>
      <c r="F57" s="229">
        <v>175</v>
      </c>
      <c r="G57" s="229"/>
      <c r="H57" s="222">
        <v>325</v>
      </c>
      <c r="I57" s="222"/>
      <c r="J57" s="390" t="s">
        <v>810</v>
      </c>
      <c r="K57" s="229">
        <f t="shared" ref="K57:K62" si="24">H57-F57</f>
        <v>150</v>
      </c>
      <c r="L57" s="254">
        <v>50</v>
      </c>
      <c r="M57" s="376">
        <v>800</v>
      </c>
      <c r="N57" s="229">
        <v>15</v>
      </c>
      <c r="O57" s="381" t="s">
        <v>595</v>
      </c>
      <c r="P57" s="373">
        <v>45202</v>
      </c>
      <c r="Q57" s="144"/>
      <c r="R57" s="55" t="s">
        <v>606</v>
      </c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</row>
    <row r="58" spans="1:38" ht="15" customHeight="1">
      <c r="A58" s="389"/>
      <c r="B58" s="374"/>
      <c r="C58" s="263"/>
      <c r="D58" s="263" t="s">
        <v>907</v>
      </c>
      <c r="E58" s="229" t="s">
        <v>895</v>
      </c>
      <c r="F58" s="229">
        <v>115</v>
      </c>
      <c r="G58" s="229"/>
      <c r="H58" s="222">
        <v>205</v>
      </c>
      <c r="I58" s="222"/>
      <c r="J58" s="391"/>
      <c r="K58" s="229">
        <f>F58-H58</f>
        <v>-90</v>
      </c>
      <c r="L58" s="254">
        <v>50</v>
      </c>
      <c r="M58" s="377"/>
      <c r="N58" s="229">
        <v>15</v>
      </c>
      <c r="O58" s="382" t="s">
        <v>595</v>
      </c>
      <c r="P58" s="374"/>
      <c r="Q58" s="144"/>
      <c r="R58" s="55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</row>
    <row r="59" spans="1:38" ht="15" customHeight="1">
      <c r="A59" s="367">
        <v>3</v>
      </c>
      <c r="B59" s="369">
        <v>45198</v>
      </c>
      <c r="C59" s="264"/>
      <c r="D59" s="264" t="s">
        <v>908</v>
      </c>
      <c r="E59" s="240" t="s">
        <v>895</v>
      </c>
      <c r="F59" s="240">
        <v>64</v>
      </c>
      <c r="G59" s="240"/>
      <c r="H59" s="241">
        <v>10</v>
      </c>
      <c r="I59" s="241"/>
      <c r="J59" s="371" t="s">
        <v>994</v>
      </c>
      <c r="K59" s="240">
        <f>F59-H59</f>
        <v>54</v>
      </c>
      <c r="L59" s="242">
        <v>50</v>
      </c>
      <c r="M59" s="378">
        <v>-120</v>
      </c>
      <c r="N59" s="240">
        <v>40</v>
      </c>
      <c r="O59" s="383" t="s">
        <v>605</v>
      </c>
      <c r="P59" s="369">
        <v>45202</v>
      </c>
      <c r="Q59" s="144"/>
      <c r="R59" s="55" t="s">
        <v>594</v>
      </c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</row>
    <row r="60" spans="1:38" ht="15" customHeight="1">
      <c r="A60" s="386"/>
      <c r="B60" s="375"/>
      <c r="C60" s="264"/>
      <c r="D60" s="264" t="s">
        <v>909</v>
      </c>
      <c r="E60" s="240" t="s">
        <v>895</v>
      </c>
      <c r="F60" s="240">
        <v>45.5</v>
      </c>
      <c r="G60" s="240"/>
      <c r="H60" s="241">
        <v>100</v>
      </c>
      <c r="I60" s="241"/>
      <c r="J60" s="387"/>
      <c r="K60" s="240">
        <f>F60-H60</f>
        <v>-54.5</v>
      </c>
      <c r="L60" s="242">
        <v>50</v>
      </c>
      <c r="M60" s="379"/>
      <c r="N60" s="240">
        <v>40</v>
      </c>
      <c r="O60" s="384"/>
      <c r="P60" s="375"/>
      <c r="Q60" s="144"/>
      <c r="R60" s="55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</row>
    <row r="61" spans="1:38" ht="15" customHeight="1">
      <c r="A61" s="367">
        <v>4</v>
      </c>
      <c r="B61" s="369">
        <v>45202</v>
      </c>
      <c r="C61" s="264"/>
      <c r="D61" s="264" t="s">
        <v>903</v>
      </c>
      <c r="E61" s="240" t="s">
        <v>604</v>
      </c>
      <c r="F61" s="240">
        <v>24</v>
      </c>
      <c r="G61" s="240"/>
      <c r="H61" s="241">
        <v>35</v>
      </c>
      <c r="I61" s="241"/>
      <c r="J61" s="371" t="s">
        <v>919</v>
      </c>
      <c r="K61" s="240">
        <f t="shared" si="24"/>
        <v>11</v>
      </c>
      <c r="L61" s="242">
        <v>50</v>
      </c>
      <c r="M61" s="378">
        <v>-380</v>
      </c>
      <c r="N61" s="240">
        <v>40</v>
      </c>
      <c r="O61" s="383" t="s">
        <v>605</v>
      </c>
      <c r="P61" s="369">
        <v>45202</v>
      </c>
      <c r="Q61" s="144"/>
      <c r="R61" s="55" t="s">
        <v>606</v>
      </c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</row>
    <row r="62" spans="1:38" ht="15" customHeight="1">
      <c r="A62" s="368"/>
      <c r="B62" s="370"/>
      <c r="C62" s="345"/>
      <c r="D62" s="345" t="s">
        <v>909</v>
      </c>
      <c r="E62" s="320" t="s">
        <v>604</v>
      </c>
      <c r="F62" s="320">
        <v>33</v>
      </c>
      <c r="G62" s="320"/>
      <c r="H62" s="321">
        <v>15</v>
      </c>
      <c r="I62" s="321"/>
      <c r="J62" s="372"/>
      <c r="K62" s="320">
        <f t="shared" si="24"/>
        <v>-18</v>
      </c>
      <c r="L62" s="346">
        <v>50</v>
      </c>
      <c r="M62" s="380"/>
      <c r="N62" s="320">
        <v>40</v>
      </c>
      <c r="O62" s="385" t="s">
        <v>605</v>
      </c>
      <c r="P62" s="370"/>
      <c r="Q62" s="144"/>
      <c r="R62" s="55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</row>
    <row r="63" spans="1:38" ht="15" customHeight="1">
      <c r="A63" s="388">
        <v>5</v>
      </c>
      <c r="B63" s="373">
        <v>45204</v>
      </c>
      <c r="C63" s="263"/>
      <c r="D63" s="263" t="s">
        <v>941</v>
      </c>
      <c r="E63" s="229" t="s">
        <v>604</v>
      </c>
      <c r="F63" s="229">
        <v>292.5</v>
      </c>
      <c r="G63" s="229"/>
      <c r="H63" s="222">
        <v>435</v>
      </c>
      <c r="I63" s="222"/>
      <c r="J63" s="390" t="s">
        <v>810</v>
      </c>
      <c r="K63" s="229">
        <f t="shared" ref="K63" si="25">H63-F63</f>
        <v>142.5</v>
      </c>
      <c r="L63" s="254">
        <v>50</v>
      </c>
      <c r="M63" s="376">
        <v>800</v>
      </c>
      <c r="N63" s="229">
        <v>15</v>
      </c>
      <c r="O63" s="381" t="s">
        <v>595</v>
      </c>
      <c r="P63" s="373">
        <v>45208</v>
      </c>
      <c r="Q63" s="144"/>
      <c r="R63" s="55" t="s">
        <v>606</v>
      </c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</row>
    <row r="64" spans="1:38" ht="15" customHeight="1">
      <c r="A64" s="389"/>
      <c r="B64" s="374"/>
      <c r="C64" s="263"/>
      <c r="D64" s="263" t="s">
        <v>942</v>
      </c>
      <c r="E64" s="229" t="s">
        <v>895</v>
      </c>
      <c r="F64" s="229">
        <v>107.5</v>
      </c>
      <c r="G64" s="229"/>
      <c r="H64" s="222">
        <v>190</v>
      </c>
      <c r="I64" s="222"/>
      <c r="J64" s="391"/>
      <c r="K64" s="229">
        <f t="shared" ref="K64" si="26">F64-H64</f>
        <v>-82.5</v>
      </c>
      <c r="L64" s="254">
        <v>50</v>
      </c>
      <c r="M64" s="377"/>
      <c r="N64" s="229">
        <v>15</v>
      </c>
      <c r="O64" s="382" t="s">
        <v>595</v>
      </c>
      <c r="P64" s="374"/>
      <c r="Q64" s="144"/>
      <c r="R64" s="55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</row>
    <row r="65" spans="1:38" ht="15" customHeight="1">
      <c r="A65" s="388">
        <v>6</v>
      </c>
      <c r="B65" s="373">
        <v>45205</v>
      </c>
      <c r="C65" s="263"/>
      <c r="D65" s="263" t="s">
        <v>967</v>
      </c>
      <c r="E65" s="229" t="s">
        <v>604</v>
      </c>
      <c r="F65" s="229">
        <v>80</v>
      </c>
      <c r="G65" s="229"/>
      <c r="H65" s="222">
        <v>105</v>
      </c>
      <c r="I65" s="222"/>
      <c r="J65" s="390" t="s">
        <v>996</v>
      </c>
      <c r="K65" s="229">
        <f t="shared" ref="K65" si="27">H65-F65</f>
        <v>25</v>
      </c>
      <c r="L65" s="254">
        <v>50</v>
      </c>
      <c r="M65" s="376">
        <v>600</v>
      </c>
      <c r="N65" s="229">
        <v>40</v>
      </c>
      <c r="O65" s="381" t="s">
        <v>595</v>
      </c>
      <c r="P65" s="373">
        <v>45208</v>
      </c>
      <c r="Q65" s="144"/>
      <c r="R65" s="55" t="s">
        <v>594</v>
      </c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</row>
    <row r="66" spans="1:38" ht="15" customHeight="1">
      <c r="A66" s="389"/>
      <c r="B66" s="374"/>
      <c r="C66" s="263"/>
      <c r="D66" s="263" t="s">
        <v>968</v>
      </c>
      <c r="E66" s="229" t="s">
        <v>895</v>
      </c>
      <c r="F66" s="229">
        <v>45</v>
      </c>
      <c r="G66" s="229"/>
      <c r="H66" s="222">
        <v>52.5</v>
      </c>
      <c r="I66" s="222"/>
      <c r="J66" s="391"/>
      <c r="K66" s="229">
        <f t="shared" ref="K66" si="28">F66-H66</f>
        <v>-7.5</v>
      </c>
      <c r="L66" s="254">
        <v>50</v>
      </c>
      <c r="M66" s="377"/>
      <c r="N66" s="229">
        <v>40</v>
      </c>
      <c r="O66" s="382" t="s">
        <v>595</v>
      </c>
      <c r="P66" s="374"/>
      <c r="Q66" s="144"/>
      <c r="R66" s="55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</row>
    <row r="67" spans="1:38" ht="15" customHeight="1">
      <c r="A67" s="392">
        <v>7</v>
      </c>
      <c r="B67" s="394">
        <v>45208</v>
      </c>
      <c r="C67" s="348"/>
      <c r="D67" s="348" t="s">
        <v>997</v>
      </c>
      <c r="E67" s="226" t="s">
        <v>604</v>
      </c>
      <c r="F67" s="226" t="s">
        <v>998</v>
      </c>
      <c r="G67" s="226"/>
      <c r="H67" s="228"/>
      <c r="I67" s="228"/>
      <c r="J67" s="396" t="s">
        <v>593</v>
      </c>
      <c r="K67" s="226"/>
      <c r="L67" s="349"/>
      <c r="M67" s="350"/>
      <c r="N67" s="226"/>
      <c r="O67" s="228"/>
      <c r="P67" s="347"/>
      <c r="Q67" s="144"/>
      <c r="R67" s="55" t="s">
        <v>594</v>
      </c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</row>
    <row r="68" spans="1:38" ht="15" customHeight="1">
      <c r="A68" s="393"/>
      <c r="B68" s="395"/>
      <c r="C68" s="348"/>
      <c r="D68" s="348" t="s">
        <v>999</v>
      </c>
      <c r="E68" s="226" t="s">
        <v>895</v>
      </c>
      <c r="F68" s="226" t="s">
        <v>1000</v>
      </c>
      <c r="G68" s="226"/>
      <c r="H68" s="228"/>
      <c r="I68" s="228"/>
      <c r="J68" s="397"/>
      <c r="K68" s="226"/>
      <c r="L68" s="349"/>
      <c r="M68" s="350"/>
      <c r="N68" s="226"/>
      <c r="O68" s="228"/>
      <c r="P68" s="347"/>
      <c r="Q68" s="144"/>
      <c r="R68" s="55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</row>
    <row r="69" spans="1:38" ht="15" customHeight="1">
      <c r="A69" s="353">
        <v>8</v>
      </c>
      <c r="B69" s="354">
        <v>45208</v>
      </c>
      <c r="C69" s="348"/>
      <c r="D69" s="348" t="s">
        <v>1001</v>
      </c>
      <c r="E69" s="226" t="s">
        <v>604</v>
      </c>
      <c r="F69" s="226" t="s">
        <v>1002</v>
      </c>
      <c r="G69" s="226"/>
      <c r="H69" s="228" t="s">
        <v>1003</v>
      </c>
      <c r="I69" s="228"/>
      <c r="J69" s="352" t="s">
        <v>593</v>
      </c>
      <c r="K69" s="226"/>
      <c r="L69" s="349"/>
      <c r="M69" s="350"/>
      <c r="N69" s="226"/>
      <c r="O69" s="228"/>
      <c r="P69" s="347"/>
      <c r="Q69" s="144"/>
      <c r="R69" s="55" t="s">
        <v>606</v>
      </c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  <c r="AL69" s="144"/>
    </row>
    <row r="70" spans="1:38" ht="15" customHeight="1">
      <c r="A70" s="353"/>
      <c r="B70" s="354"/>
      <c r="C70" s="348"/>
      <c r="D70" s="348"/>
      <c r="E70" s="226"/>
      <c r="F70" s="226"/>
      <c r="G70" s="226"/>
      <c r="H70" s="228"/>
      <c r="I70" s="228"/>
      <c r="J70" s="352"/>
      <c r="K70" s="226"/>
      <c r="L70" s="349"/>
      <c r="M70" s="350"/>
      <c r="N70" s="226"/>
      <c r="O70" s="228"/>
      <c r="P70" s="347"/>
      <c r="Q70" s="144"/>
      <c r="R70" s="55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</row>
    <row r="71" spans="1:38" ht="15" customHeight="1">
      <c r="A71" s="226"/>
      <c r="B71" s="347"/>
      <c r="C71" s="348"/>
      <c r="D71" s="348"/>
      <c r="E71" s="226"/>
      <c r="F71" s="226"/>
      <c r="G71" s="226"/>
      <c r="H71" s="228"/>
      <c r="I71" s="228"/>
      <c r="J71" s="228"/>
      <c r="K71" s="226"/>
      <c r="L71" s="349"/>
      <c r="M71" s="350"/>
      <c r="N71" s="226"/>
      <c r="O71" s="228"/>
      <c r="P71" s="347"/>
      <c r="Q71" s="144"/>
      <c r="R71" s="55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</row>
    <row r="72" spans="1:38" ht="15" customHeight="1">
      <c r="A72" s="226"/>
      <c r="B72" s="347"/>
      <c r="C72" s="348"/>
      <c r="D72" s="348"/>
      <c r="E72" s="226"/>
      <c r="F72" s="226"/>
      <c r="G72" s="226"/>
      <c r="H72" s="228"/>
      <c r="I72" s="228"/>
      <c r="J72" s="228"/>
      <c r="K72" s="226"/>
      <c r="L72" s="349"/>
      <c r="M72" s="350"/>
      <c r="N72" s="226"/>
      <c r="O72" s="228"/>
      <c r="P72" s="347"/>
      <c r="Q72" s="144"/>
      <c r="R72" s="55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</row>
    <row r="73" spans="1:38" ht="15" customHeight="1">
      <c r="A73" s="313"/>
      <c r="B73" s="314"/>
      <c r="C73" s="315"/>
      <c r="D73" s="315"/>
      <c r="E73" s="313"/>
      <c r="F73" s="313"/>
      <c r="G73" s="313"/>
      <c r="H73" s="316"/>
      <c r="I73" s="316"/>
      <c r="J73" s="316"/>
      <c r="K73" s="313"/>
      <c r="L73" s="317"/>
      <c r="M73" s="318"/>
      <c r="N73" s="313"/>
      <c r="O73" s="316"/>
      <c r="P73" s="319"/>
      <c r="Q73" s="144"/>
      <c r="R73" s="55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</row>
    <row r="74" spans="1:38" ht="38.25" customHeight="1">
      <c r="A74" s="94" t="s">
        <v>617</v>
      </c>
      <c r="B74" s="151"/>
      <c r="C74" s="151"/>
      <c r="D74" s="152"/>
      <c r="E74" s="132"/>
      <c r="F74" s="6"/>
      <c r="G74" s="6"/>
      <c r="H74" s="133"/>
      <c r="I74" s="153"/>
      <c r="J74" s="1"/>
      <c r="K74" s="6"/>
      <c r="L74" s="6"/>
      <c r="M74" s="6"/>
      <c r="N74" s="1"/>
      <c r="O74" s="1"/>
      <c r="Q74" s="1"/>
      <c r="R74" s="6"/>
      <c r="S74" s="1"/>
      <c r="T74" s="1"/>
      <c r="U74" s="1"/>
      <c r="V74" s="1"/>
      <c r="W74" s="1"/>
      <c r="X74" s="6"/>
      <c r="Y74" s="1"/>
      <c r="Z74" s="1"/>
      <c r="AA74" s="1"/>
      <c r="AB74" s="1"/>
      <c r="AC74" s="1"/>
      <c r="AD74" s="6"/>
      <c r="AE74" s="1"/>
      <c r="AF74" s="1"/>
      <c r="AG74" s="1"/>
      <c r="AH74" s="1"/>
      <c r="AI74" s="1"/>
      <c r="AJ74" s="6"/>
      <c r="AK74" s="1"/>
    </row>
    <row r="75" spans="1:38" ht="38.25">
      <c r="A75" s="95" t="s">
        <v>16</v>
      </c>
      <c r="B75" s="96" t="s">
        <v>567</v>
      </c>
      <c r="C75" s="96"/>
      <c r="D75" s="97" t="s">
        <v>579</v>
      </c>
      <c r="E75" s="96" t="s">
        <v>580</v>
      </c>
      <c r="F75" s="96" t="s">
        <v>581</v>
      </c>
      <c r="G75" s="96" t="s">
        <v>582</v>
      </c>
      <c r="H75" s="96" t="s">
        <v>583</v>
      </c>
      <c r="I75" s="96" t="s">
        <v>584</v>
      </c>
      <c r="J75" s="95" t="s">
        <v>585</v>
      </c>
      <c r="K75" s="136" t="s">
        <v>603</v>
      </c>
      <c r="L75" s="137" t="s">
        <v>587</v>
      </c>
      <c r="M75" s="98" t="s">
        <v>588</v>
      </c>
      <c r="N75" s="96" t="s">
        <v>589</v>
      </c>
      <c r="O75" s="97" t="s">
        <v>590</v>
      </c>
      <c r="P75" s="96" t="s">
        <v>591</v>
      </c>
      <c r="Q75" s="37"/>
      <c r="R75" s="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</row>
    <row r="76" spans="1:38" ht="14.25" customHeight="1">
      <c r="A76" s="99">
        <v>1</v>
      </c>
      <c r="B76" s="100">
        <v>45169</v>
      </c>
      <c r="C76" s="146"/>
      <c r="D76" s="146" t="s">
        <v>874</v>
      </c>
      <c r="E76" s="99" t="s">
        <v>604</v>
      </c>
      <c r="F76" s="99" t="s">
        <v>876</v>
      </c>
      <c r="G76" s="99">
        <v>350</v>
      </c>
      <c r="H76" s="99"/>
      <c r="I76" s="99" t="s">
        <v>875</v>
      </c>
      <c r="J76" s="101" t="s">
        <v>593</v>
      </c>
      <c r="K76" s="101"/>
      <c r="L76" s="102"/>
      <c r="M76" s="265"/>
      <c r="N76" s="228"/>
      <c r="O76" s="235"/>
      <c r="P76" s="266"/>
      <c r="Q76" s="37"/>
      <c r="R76" s="37" t="s">
        <v>594</v>
      </c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</row>
    <row r="77" spans="1:38" ht="14.25" customHeight="1">
      <c r="A77" s="99">
        <v>2</v>
      </c>
      <c r="B77" s="100">
        <v>45173</v>
      </c>
      <c r="C77" s="146"/>
      <c r="D77" s="146" t="s">
        <v>168</v>
      </c>
      <c r="E77" s="99" t="s">
        <v>604</v>
      </c>
      <c r="F77" s="99" t="s">
        <v>877</v>
      </c>
      <c r="G77" s="99">
        <v>4790</v>
      </c>
      <c r="H77" s="99"/>
      <c r="I77" s="99" t="s">
        <v>878</v>
      </c>
      <c r="J77" s="101" t="s">
        <v>593</v>
      </c>
      <c r="K77" s="101"/>
      <c r="L77" s="102"/>
      <c r="M77" s="265"/>
      <c r="N77" s="228"/>
      <c r="O77" s="235"/>
      <c r="P77" s="266"/>
      <c r="Q77" s="37"/>
      <c r="R77" s="37" t="s">
        <v>594</v>
      </c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</row>
    <row r="78" spans="1:38" ht="14.25" customHeight="1">
      <c r="A78" s="99"/>
      <c r="B78" s="100"/>
      <c r="C78" s="146"/>
      <c r="D78" s="146"/>
      <c r="E78" s="99"/>
      <c r="F78" s="99"/>
      <c r="G78" s="99"/>
      <c r="H78" s="99"/>
      <c r="I78" s="99"/>
      <c r="J78" s="101"/>
      <c r="K78" s="101"/>
      <c r="L78" s="102"/>
      <c r="M78" s="265"/>
      <c r="N78" s="228"/>
      <c r="O78" s="235"/>
      <c r="P78" s="266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</row>
    <row r="79" spans="1:38" ht="12.75" customHeight="1">
      <c r="A79" s="99"/>
      <c r="B79" s="100"/>
      <c r="C79" s="146"/>
      <c r="D79" s="146"/>
      <c r="E79" s="99"/>
      <c r="F79" s="99"/>
      <c r="G79" s="99"/>
      <c r="H79" s="99"/>
      <c r="I79" s="99"/>
      <c r="J79" s="101"/>
      <c r="K79" s="101"/>
      <c r="L79" s="102"/>
      <c r="M79" s="154"/>
      <c r="N79" s="225"/>
      <c r="O79" s="225"/>
      <c r="P79" s="100"/>
      <c r="R79" s="6"/>
      <c r="S79" s="1"/>
      <c r="T79" s="1"/>
      <c r="U79" s="1"/>
      <c r="V79" s="1"/>
      <c r="W79" s="1"/>
      <c r="X79" s="1"/>
      <c r="Y79" s="1"/>
    </row>
    <row r="80" spans="1:38" ht="12.75" customHeight="1">
      <c r="A80" s="118" t="s">
        <v>596</v>
      </c>
      <c r="B80" s="118"/>
      <c r="C80" s="118"/>
      <c r="D80" s="118"/>
      <c r="E80" s="37"/>
      <c r="F80" s="125" t="s">
        <v>598</v>
      </c>
      <c r="G80" s="55"/>
      <c r="H80" s="55"/>
      <c r="I80" s="55"/>
      <c r="J80" s="6"/>
      <c r="K80" s="138"/>
      <c r="L80" s="139"/>
      <c r="M80" s="6"/>
      <c r="N80" s="108"/>
      <c r="O80" s="155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24" t="s">
        <v>597</v>
      </c>
      <c r="B81" s="118"/>
      <c r="C81" s="118"/>
      <c r="D81" s="118"/>
      <c r="E81" s="6"/>
      <c r="F81" s="125" t="s">
        <v>601</v>
      </c>
      <c r="G81" s="6"/>
      <c r="H81" s="6" t="s">
        <v>619</v>
      </c>
      <c r="I81" s="6"/>
      <c r="J81" s="1"/>
      <c r="K81" s="6"/>
      <c r="L81" s="6"/>
      <c r="M81" s="6"/>
      <c r="N81" s="1"/>
      <c r="O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24"/>
      <c r="B82" s="118"/>
      <c r="C82" s="118"/>
      <c r="D82" s="118"/>
      <c r="E82" s="6"/>
      <c r="F82" s="125"/>
      <c r="G82" s="6"/>
      <c r="H82" s="6"/>
      <c r="I82" s="6"/>
      <c r="J82" s="1"/>
      <c r="K82" s="6"/>
      <c r="L82" s="6"/>
      <c r="M82" s="6"/>
      <c r="N82" s="1"/>
      <c r="O82" s="1"/>
      <c r="Q82" s="1"/>
      <c r="R82" s="55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24"/>
      <c r="B83" s="118"/>
      <c r="C83" s="118"/>
      <c r="D83" s="118"/>
      <c r="E83" s="6"/>
      <c r="F83" s="125"/>
      <c r="G83" s="55"/>
      <c r="H83" s="37"/>
      <c r="I83" s="55"/>
      <c r="J83" s="6"/>
      <c r="K83" s="138"/>
      <c r="L83" s="139"/>
      <c r="M83" s="6"/>
      <c r="N83" s="108"/>
      <c r="O83" s="140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24"/>
      <c r="B84" s="118"/>
      <c r="C84" s="118"/>
      <c r="D84" s="118"/>
      <c r="E84" s="6"/>
      <c r="F84" s="125"/>
      <c r="G84" s="55"/>
      <c r="H84" s="37"/>
      <c r="I84" s="55"/>
      <c r="J84" s="6"/>
      <c r="K84" s="138"/>
      <c r="L84" s="139"/>
      <c r="M84" s="6"/>
      <c r="N84" s="108"/>
      <c r="O84" s="140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24"/>
      <c r="B85" s="118"/>
      <c r="C85" s="118"/>
      <c r="D85" s="118"/>
      <c r="E85" s="6"/>
      <c r="F85" s="125"/>
      <c r="G85" s="55"/>
      <c r="H85" s="37"/>
      <c r="I85" s="55"/>
      <c r="J85" s="6"/>
      <c r="K85" s="138"/>
      <c r="L85" s="139"/>
      <c r="M85" s="6"/>
      <c r="N85" s="108"/>
      <c r="O85" s="140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24"/>
      <c r="B86" s="118"/>
      <c r="C86" s="118"/>
      <c r="D86" s="118"/>
      <c r="E86" s="6"/>
      <c r="F86" s="125"/>
      <c r="G86" s="55"/>
      <c r="H86" s="37"/>
      <c r="I86" s="55"/>
      <c r="J86" s="6"/>
      <c r="K86" s="138"/>
      <c r="L86" s="139"/>
      <c r="M86" s="6"/>
      <c r="N86" s="108"/>
      <c r="O86" s="140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24"/>
      <c r="B87" s="118"/>
      <c r="C87" s="118"/>
      <c r="D87" s="118"/>
      <c r="E87" s="6"/>
      <c r="F87" s="125"/>
      <c r="G87" s="55"/>
      <c r="H87" s="37"/>
      <c r="I87" s="55"/>
      <c r="J87" s="6"/>
      <c r="K87" s="138"/>
      <c r="L87" s="139"/>
      <c r="M87" s="6"/>
      <c r="N87" s="108"/>
      <c r="O87" s="140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24"/>
      <c r="B88" s="118"/>
      <c r="C88" s="118"/>
      <c r="D88" s="118"/>
      <c r="E88" s="6"/>
      <c r="F88" s="125"/>
      <c r="G88" s="55"/>
      <c r="H88" s="37"/>
      <c r="I88" s="55"/>
      <c r="J88" s="6"/>
      <c r="K88" s="138"/>
      <c r="L88" s="139"/>
      <c r="M88" s="6"/>
      <c r="N88" s="108"/>
      <c r="O88" s="140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55"/>
      <c r="B89" s="107"/>
      <c r="C89" s="107"/>
      <c r="D89" s="37"/>
      <c r="E89" s="55"/>
      <c r="F89" s="55"/>
      <c r="G89" s="55"/>
      <c r="H89" s="37"/>
      <c r="I89" s="55"/>
      <c r="J89" s="6"/>
      <c r="K89" s="138"/>
      <c r="L89" s="139"/>
      <c r="M89" s="6"/>
      <c r="N89" s="108"/>
      <c r="O89" s="140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38.25" customHeight="1">
      <c r="A90" s="37"/>
      <c r="B90" s="156" t="s">
        <v>620</v>
      </c>
      <c r="C90" s="156"/>
      <c r="D90" s="156"/>
      <c r="E90" s="156"/>
      <c r="F90" s="6"/>
      <c r="G90" s="6"/>
      <c r="H90" s="134"/>
      <c r="I90" s="6"/>
      <c r="J90" s="134"/>
      <c r="K90" s="135"/>
      <c r="L90" s="6"/>
      <c r="M90" s="6"/>
      <c r="N90" s="1"/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95" t="s">
        <v>16</v>
      </c>
      <c r="B91" s="96" t="s">
        <v>567</v>
      </c>
      <c r="C91" s="96"/>
      <c r="D91" s="97" t="s">
        <v>579</v>
      </c>
      <c r="E91" s="96" t="s">
        <v>580</v>
      </c>
      <c r="F91" s="96" t="s">
        <v>581</v>
      </c>
      <c r="G91" s="96" t="s">
        <v>621</v>
      </c>
      <c r="H91" s="96" t="s">
        <v>622</v>
      </c>
      <c r="I91" s="96" t="s">
        <v>584</v>
      </c>
      <c r="J91" s="157" t="s">
        <v>585</v>
      </c>
      <c r="K91" s="96" t="s">
        <v>586</v>
      </c>
      <c r="L91" s="96" t="s">
        <v>623</v>
      </c>
      <c r="M91" s="96" t="s">
        <v>589</v>
      </c>
      <c r="N91" s="97" t="s">
        <v>590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58">
        <v>1</v>
      </c>
      <c r="B92" s="159">
        <v>41579</v>
      </c>
      <c r="C92" s="159"/>
      <c r="D92" s="160" t="s">
        <v>624</v>
      </c>
      <c r="E92" s="161" t="s">
        <v>592</v>
      </c>
      <c r="F92" s="162">
        <v>82</v>
      </c>
      <c r="G92" s="161" t="s">
        <v>625</v>
      </c>
      <c r="H92" s="161">
        <v>100</v>
      </c>
      <c r="I92" s="163">
        <v>100</v>
      </c>
      <c r="J92" s="164" t="s">
        <v>626</v>
      </c>
      <c r="K92" s="165">
        <f t="shared" ref="K92:K144" si="29">H92-F92</f>
        <v>18</v>
      </c>
      <c r="L92" s="166">
        <f t="shared" ref="L92:L144" si="30">K92/F92</f>
        <v>0.21951219512195122</v>
      </c>
      <c r="M92" s="161" t="s">
        <v>595</v>
      </c>
      <c r="N92" s="167">
        <v>42657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58">
        <v>2</v>
      </c>
      <c r="B93" s="159">
        <v>41794</v>
      </c>
      <c r="C93" s="159"/>
      <c r="D93" s="160" t="s">
        <v>627</v>
      </c>
      <c r="E93" s="161" t="s">
        <v>604</v>
      </c>
      <c r="F93" s="162">
        <v>257</v>
      </c>
      <c r="G93" s="161" t="s">
        <v>625</v>
      </c>
      <c r="H93" s="161">
        <v>300</v>
      </c>
      <c r="I93" s="163">
        <v>300</v>
      </c>
      <c r="J93" s="164" t="s">
        <v>626</v>
      </c>
      <c r="K93" s="165">
        <f t="shared" si="29"/>
        <v>43</v>
      </c>
      <c r="L93" s="166">
        <f t="shared" si="30"/>
        <v>0.16731517509727625</v>
      </c>
      <c r="M93" s="161" t="s">
        <v>595</v>
      </c>
      <c r="N93" s="167">
        <v>41822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58">
        <v>3</v>
      </c>
      <c r="B94" s="159">
        <v>41828</v>
      </c>
      <c r="C94" s="159"/>
      <c r="D94" s="160" t="s">
        <v>628</v>
      </c>
      <c r="E94" s="161" t="s">
        <v>604</v>
      </c>
      <c r="F94" s="162">
        <v>393</v>
      </c>
      <c r="G94" s="161" t="s">
        <v>625</v>
      </c>
      <c r="H94" s="161">
        <v>468</v>
      </c>
      <c r="I94" s="163">
        <v>468</v>
      </c>
      <c r="J94" s="164" t="s">
        <v>626</v>
      </c>
      <c r="K94" s="165">
        <f t="shared" si="29"/>
        <v>75</v>
      </c>
      <c r="L94" s="166">
        <f t="shared" si="30"/>
        <v>0.19083969465648856</v>
      </c>
      <c r="M94" s="161" t="s">
        <v>595</v>
      </c>
      <c r="N94" s="167">
        <v>41863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8">
        <v>4</v>
      </c>
      <c r="B95" s="159">
        <v>41857</v>
      </c>
      <c r="C95" s="159"/>
      <c r="D95" s="160" t="s">
        <v>629</v>
      </c>
      <c r="E95" s="161" t="s">
        <v>604</v>
      </c>
      <c r="F95" s="162">
        <v>205</v>
      </c>
      <c r="G95" s="161" t="s">
        <v>625</v>
      </c>
      <c r="H95" s="161">
        <v>275</v>
      </c>
      <c r="I95" s="163">
        <v>250</v>
      </c>
      <c r="J95" s="164" t="s">
        <v>626</v>
      </c>
      <c r="K95" s="165">
        <f t="shared" si="29"/>
        <v>70</v>
      </c>
      <c r="L95" s="166">
        <f t="shared" si="30"/>
        <v>0.34146341463414637</v>
      </c>
      <c r="M95" s="161" t="s">
        <v>595</v>
      </c>
      <c r="N95" s="167">
        <v>41962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58">
        <v>5</v>
      </c>
      <c r="B96" s="159">
        <v>41886</v>
      </c>
      <c r="C96" s="159"/>
      <c r="D96" s="160" t="s">
        <v>630</v>
      </c>
      <c r="E96" s="161" t="s">
        <v>604</v>
      </c>
      <c r="F96" s="162">
        <v>162</v>
      </c>
      <c r="G96" s="161" t="s">
        <v>625</v>
      </c>
      <c r="H96" s="161">
        <v>190</v>
      </c>
      <c r="I96" s="163">
        <v>190</v>
      </c>
      <c r="J96" s="164" t="s">
        <v>626</v>
      </c>
      <c r="K96" s="165">
        <f t="shared" si="29"/>
        <v>28</v>
      </c>
      <c r="L96" s="166">
        <f t="shared" si="30"/>
        <v>0.1728395061728395</v>
      </c>
      <c r="M96" s="161" t="s">
        <v>595</v>
      </c>
      <c r="N96" s="167">
        <v>42006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8">
        <v>6</v>
      </c>
      <c r="B97" s="159">
        <v>41886</v>
      </c>
      <c r="C97" s="159"/>
      <c r="D97" s="160" t="s">
        <v>631</v>
      </c>
      <c r="E97" s="161" t="s">
        <v>604</v>
      </c>
      <c r="F97" s="162">
        <v>75</v>
      </c>
      <c r="G97" s="161" t="s">
        <v>625</v>
      </c>
      <c r="H97" s="161">
        <v>91.5</v>
      </c>
      <c r="I97" s="163" t="s">
        <v>618</v>
      </c>
      <c r="J97" s="164" t="s">
        <v>632</v>
      </c>
      <c r="K97" s="165">
        <f t="shared" si="29"/>
        <v>16.5</v>
      </c>
      <c r="L97" s="166">
        <f t="shared" si="30"/>
        <v>0.22</v>
      </c>
      <c r="M97" s="161" t="s">
        <v>595</v>
      </c>
      <c r="N97" s="167">
        <v>41954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8">
        <v>7</v>
      </c>
      <c r="B98" s="159">
        <v>41913</v>
      </c>
      <c r="C98" s="159"/>
      <c r="D98" s="160" t="s">
        <v>633</v>
      </c>
      <c r="E98" s="161" t="s">
        <v>604</v>
      </c>
      <c r="F98" s="162">
        <v>850</v>
      </c>
      <c r="G98" s="161" t="s">
        <v>625</v>
      </c>
      <c r="H98" s="161">
        <v>982.5</v>
      </c>
      <c r="I98" s="163">
        <v>1050</v>
      </c>
      <c r="J98" s="164" t="s">
        <v>634</v>
      </c>
      <c r="K98" s="165">
        <f t="shared" si="29"/>
        <v>132.5</v>
      </c>
      <c r="L98" s="166">
        <f t="shared" si="30"/>
        <v>0.15588235294117647</v>
      </c>
      <c r="M98" s="161" t="s">
        <v>595</v>
      </c>
      <c r="N98" s="167">
        <v>42039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8">
        <v>8</v>
      </c>
      <c r="B99" s="159">
        <v>41913</v>
      </c>
      <c r="C99" s="159"/>
      <c r="D99" s="160" t="s">
        <v>635</v>
      </c>
      <c r="E99" s="161" t="s">
        <v>604</v>
      </c>
      <c r="F99" s="162">
        <v>475</v>
      </c>
      <c r="G99" s="161" t="s">
        <v>625</v>
      </c>
      <c r="H99" s="161">
        <v>515</v>
      </c>
      <c r="I99" s="163">
        <v>600</v>
      </c>
      <c r="J99" s="164" t="s">
        <v>636</v>
      </c>
      <c r="K99" s="165">
        <f t="shared" si="29"/>
        <v>40</v>
      </c>
      <c r="L99" s="166">
        <f t="shared" si="30"/>
        <v>8.4210526315789472E-2</v>
      </c>
      <c r="M99" s="161" t="s">
        <v>595</v>
      </c>
      <c r="N99" s="167">
        <v>41939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8">
        <v>9</v>
      </c>
      <c r="B100" s="159">
        <v>41913</v>
      </c>
      <c r="C100" s="159"/>
      <c r="D100" s="160" t="s">
        <v>637</v>
      </c>
      <c r="E100" s="161" t="s">
        <v>604</v>
      </c>
      <c r="F100" s="162">
        <v>86</v>
      </c>
      <c r="G100" s="161" t="s">
        <v>625</v>
      </c>
      <c r="H100" s="161">
        <v>99</v>
      </c>
      <c r="I100" s="163">
        <v>140</v>
      </c>
      <c r="J100" s="164" t="s">
        <v>638</v>
      </c>
      <c r="K100" s="165">
        <f t="shared" si="29"/>
        <v>13</v>
      </c>
      <c r="L100" s="166">
        <f t="shared" si="30"/>
        <v>0.15116279069767441</v>
      </c>
      <c r="M100" s="161" t="s">
        <v>595</v>
      </c>
      <c r="N100" s="167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8">
        <v>10</v>
      </c>
      <c r="B101" s="159">
        <v>41926</v>
      </c>
      <c r="C101" s="159"/>
      <c r="D101" s="160" t="s">
        <v>639</v>
      </c>
      <c r="E101" s="161" t="s">
        <v>604</v>
      </c>
      <c r="F101" s="162">
        <v>496.6</v>
      </c>
      <c r="G101" s="161" t="s">
        <v>625</v>
      </c>
      <c r="H101" s="161">
        <v>621</v>
      </c>
      <c r="I101" s="163">
        <v>580</v>
      </c>
      <c r="J101" s="164" t="s">
        <v>626</v>
      </c>
      <c r="K101" s="165">
        <f t="shared" si="29"/>
        <v>124.39999999999998</v>
      </c>
      <c r="L101" s="166">
        <f t="shared" si="30"/>
        <v>0.25050342327829234</v>
      </c>
      <c r="M101" s="161" t="s">
        <v>595</v>
      </c>
      <c r="N101" s="167">
        <v>42605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8">
        <v>11</v>
      </c>
      <c r="B102" s="159">
        <v>41926</v>
      </c>
      <c r="C102" s="159"/>
      <c r="D102" s="160" t="s">
        <v>640</v>
      </c>
      <c r="E102" s="161" t="s">
        <v>604</v>
      </c>
      <c r="F102" s="162">
        <v>2481.9</v>
      </c>
      <c r="G102" s="161" t="s">
        <v>625</v>
      </c>
      <c r="H102" s="161">
        <v>2840</v>
      </c>
      <c r="I102" s="163">
        <v>2870</v>
      </c>
      <c r="J102" s="164" t="s">
        <v>641</v>
      </c>
      <c r="K102" s="165">
        <f t="shared" si="29"/>
        <v>358.09999999999991</v>
      </c>
      <c r="L102" s="166">
        <f t="shared" si="30"/>
        <v>0.14428462065353154</v>
      </c>
      <c r="M102" s="161" t="s">
        <v>595</v>
      </c>
      <c r="N102" s="167">
        <v>42017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8">
        <v>12</v>
      </c>
      <c r="B103" s="159">
        <v>41928</v>
      </c>
      <c r="C103" s="159"/>
      <c r="D103" s="160" t="s">
        <v>642</v>
      </c>
      <c r="E103" s="161" t="s">
        <v>604</v>
      </c>
      <c r="F103" s="162">
        <v>84.5</v>
      </c>
      <c r="G103" s="161" t="s">
        <v>625</v>
      </c>
      <c r="H103" s="161">
        <v>93</v>
      </c>
      <c r="I103" s="163">
        <v>110</v>
      </c>
      <c r="J103" s="164" t="s">
        <v>643</v>
      </c>
      <c r="K103" s="165">
        <f t="shared" si="29"/>
        <v>8.5</v>
      </c>
      <c r="L103" s="166">
        <f t="shared" si="30"/>
        <v>0.10059171597633136</v>
      </c>
      <c r="M103" s="161" t="s">
        <v>595</v>
      </c>
      <c r="N103" s="167">
        <v>41939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8">
        <v>13</v>
      </c>
      <c r="B104" s="159">
        <v>41928</v>
      </c>
      <c r="C104" s="159"/>
      <c r="D104" s="160" t="s">
        <v>644</v>
      </c>
      <c r="E104" s="161" t="s">
        <v>604</v>
      </c>
      <c r="F104" s="162">
        <v>401</v>
      </c>
      <c r="G104" s="161" t="s">
        <v>625</v>
      </c>
      <c r="H104" s="161">
        <v>428</v>
      </c>
      <c r="I104" s="163">
        <v>450</v>
      </c>
      <c r="J104" s="164" t="s">
        <v>645</v>
      </c>
      <c r="K104" s="165">
        <f t="shared" si="29"/>
        <v>27</v>
      </c>
      <c r="L104" s="166">
        <f t="shared" si="30"/>
        <v>6.7331670822942641E-2</v>
      </c>
      <c r="M104" s="161" t="s">
        <v>595</v>
      </c>
      <c r="N104" s="167">
        <v>42020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8">
        <v>14</v>
      </c>
      <c r="B105" s="159">
        <v>41928</v>
      </c>
      <c r="C105" s="159"/>
      <c r="D105" s="160" t="s">
        <v>646</v>
      </c>
      <c r="E105" s="161" t="s">
        <v>604</v>
      </c>
      <c r="F105" s="162">
        <v>101</v>
      </c>
      <c r="G105" s="161" t="s">
        <v>625</v>
      </c>
      <c r="H105" s="161">
        <v>112</v>
      </c>
      <c r="I105" s="163">
        <v>120</v>
      </c>
      <c r="J105" s="164" t="s">
        <v>647</v>
      </c>
      <c r="K105" s="165">
        <f t="shared" si="29"/>
        <v>11</v>
      </c>
      <c r="L105" s="166">
        <f t="shared" si="30"/>
        <v>0.10891089108910891</v>
      </c>
      <c r="M105" s="161" t="s">
        <v>595</v>
      </c>
      <c r="N105" s="167">
        <v>41939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8">
        <v>15</v>
      </c>
      <c r="B106" s="159">
        <v>41954</v>
      </c>
      <c r="C106" s="159"/>
      <c r="D106" s="160" t="s">
        <v>648</v>
      </c>
      <c r="E106" s="161" t="s">
        <v>604</v>
      </c>
      <c r="F106" s="162">
        <v>59</v>
      </c>
      <c r="G106" s="161" t="s">
        <v>625</v>
      </c>
      <c r="H106" s="161">
        <v>76</v>
      </c>
      <c r="I106" s="163">
        <v>76</v>
      </c>
      <c r="J106" s="164" t="s">
        <v>626</v>
      </c>
      <c r="K106" s="165">
        <f t="shared" si="29"/>
        <v>17</v>
      </c>
      <c r="L106" s="166">
        <f t="shared" si="30"/>
        <v>0.28813559322033899</v>
      </c>
      <c r="M106" s="161" t="s">
        <v>595</v>
      </c>
      <c r="N106" s="167">
        <v>43032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8">
        <v>16</v>
      </c>
      <c r="B107" s="159">
        <v>41954</v>
      </c>
      <c r="C107" s="159"/>
      <c r="D107" s="160" t="s">
        <v>637</v>
      </c>
      <c r="E107" s="161" t="s">
        <v>604</v>
      </c>
      <c r="F107" s="162">
        <v>99</v>
      </c>
      <c r="G107" s="161" t="s">
        <v>625</v>
      </c>
      <c r="H107" s="161">
        <v>120</v>
      </c>
      <c r="I107" s="163">
        <v>120</v>
      </c>
      <c r="J107" s="164" t="s">
        <v>614</v>
      </c>
      <c r="K107" s="165">
        <f t="shared" si="29"/>
        <v>21</v>
      </c>
      <c r="L107" s="166">
        <f t="shared" si="30"/>
        <v>0.21212121212121213</v>
      </c>
      <c r="M107" s="161" t="s">
        <v>595</v>
      </c>
      <c r="N107" s="167">
        <v>41960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8">
        <v>17</v>
      </c>
      <c r="B108" s="159">
        <v>41956</v>
      </c>
      <c r="C108" s="159"/>
      <c r="D108" s="160" t="s">
        <v>649</v>
      </c>
      <c r="E108" s="161" t="s">
        <v>604</v>
      </c>
      <c r="F108" s="162">
        <v>22</v>
      </c>
      <c r="G108" s="161" t="s">
        <v>625</v>
      </c>
      <c r="H108" s="161">
        <v>33.549999999999997</v>
      </c>
      <c r="I108" s="163">
        <v>32</v>
      </c>
      <c r="J108" s="164" t="s">
        <v>650</v>
      </c>
      <c r="K108" s="165">
        <f t="shared" si="29"/>
        <v>11.549999999999997</v>
      </c>
      <c r="L108" s="166">
        <f t="shared" si="30"/>
        <v>0.52499999999999991</v>
      </c>
      <c r="M108" s="161" t="s">
        <v>595</v>
      </c>
      <c r="N108" s="167">
        <v>42188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8">
        <v>18</v>
      </c>
      <c r="B109" s="159">
        <v>41976</v>
      </c>
      <c r="C109" s="159"/>
      <c r="D109" s="160" t="s">
        <v>651</v>
      </c>
      <c r="E109" s="161" t="s">
        <v>604</v>
      </c>
      <c r="F109" s="162">
        <v>440</v>
      </c>
      <c r="G109" s="161" t="s">
        <v>625</v>
      </c>
      <c r="H109" s="161">
        <v>520</v>
      </c>
      <c r="I109" s="163">
        <v>520</v>
      </c>
      <c r="J109" s="164" t="s">
        <v>652</v>
      </c>
      <c r="K109" s="165">
        <f t="shared" si="29"/>
        <v>80</v>
      </c>
      <c r="L109" s="166">
        <f t="shared" si="30"/>
        <v>0.18181818181818182</v>
      </c>
      <c r="M109" s="161" t="s">
        <v>595</v>
      </c>
      <c r="N109" s="167">
        <v>42208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8">
        <v>19</v>
      </c>
      <c r="B110" s="159">
        <v>41976</v>
      </c>
      <c r="C110" s="159"/>
      <c r="D110" s="160" t="s">
        <v>653</v>
      </c>
      <c r="E110" s="161" t="s">
        <v>604</v>
      </c>
      <c r="F110" s="162">
        <v>360</v>
      </c>
      <c r="G110" s="161" t="s">
        <v>625</v>
      </c>
      <c r="H110" s="161">
        <v>427</v>
      </c>
      <c r="I110" s="163">
        <v>425</v>
      </c>
      <c r="J110" s="164" t="s">
        <v>654</v>
      </c>
      <c r="K110" s="165">
        <f t="shared" si="29"/>
        <v>67</v>
      </c>
      <c r="L110" s="166">
        <f t="shared" si="30"/>
        <v>0.18611111111111112</v>
      </c>
      <c r="M110" s="161" t="s">
        <v>595</v>
      </c>
      <c r="N110" s="167">
        <v>42058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8">
        <v>20</v>
      </c>
      <c r="B111" s="159">
        <v>42012</v>
      </c>
      <c r="C111" s="159"/>
      <c r="D111" s="160" t="s">
        <v>655</v>
      </c>
      <c r="E111" s="161" t="s">
        <v>604</v>
      </c>
      <c r="F111" s="162">
        <v>360</v>
      </c>
      <c r="G111" s="161" t="s">
        <v>625</v>
      </c>
      <c r="H111" s="161">
        <v>455</v>
      </c>
      <c r="I111" s="163">
        <v>420</v>
      </c>
      <c r="J111" s="164" t="s">
        <v>656</v>
      </c>
      <c r="K111" s="165">
        <f t="shared" si="29"/>
        <v>95</v>
      </c>
      <c r="L111" s="166">
        <f t="shared" si="30"/>
        <v>0.2638888888888889</v>
      </c>
      <c r="M111" s="161" t="s">
        <v>595</v>
      </c>
      <c r="N111" s="167">
        <v>42024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8">
        <v>21</v>
      </c>
      <c r="B112" s="159">
        <v>42012</v>
      </c>
      <c r="C112" s="159"/>
      <c r="D112" s="160" t="s">
        <v>657</v>
      </c>
      <c r="E112" s="161" t="s">
        <v>604</v>
      </c>
      <c r="F112" s="162">
        <v>130</v>
      </c>
      <c r="G112" s="161"/>
      <c r="H112" s="161">
        <v>175.5</v>
      </c>
      <c r="I112" s="163">
        <v>165</v>
      </c>
      <c r="J112" s="164" t="s">
        <v>658</v>
      </c>
      <c r="K112" s="165">
        <f t="shared" si="29"/>
        <v>45.5</v>
      </c>
      <c r="L112" s="166">
        <f t="shared" si="30"/>
        <v>0.35</v>
      </c>
      <c r="M112" s="161" t="s">
        <v>595</v>
      </c>
      <c r="N112" s="167">
        <v>43088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8">
        <v>22</v>
      </c>
      <c r="B113" s="159">
        <v>42040</v>
      </c>
      <c r="C113" s="159"/>
      <c r="D113" s="160" t="s">
        <v>404</v>
      </c>
      <c r="E113" s="161" t="s">
        <v>592</v>
      </c>
      <c r="F113" s="162">
        <v>98</v>
      </c>
      <c r="G113" s="161"/>
      <c r="H113" s="161">
        <v>120</v>
      </c>
      <c r="I113" s="163">
        <v>120</v>
      </c>
      <c r="J113" s="164" t="s">
        <v>626</v>
      </c>
      <c r="K113" s="165">
        <f t="shared" si="29"/>
        <v>22</v>
      </c>
      <c r="L113" s="166">
        <f t="shared" si="30"/>
        <v>0.22448979591836735</v>
      </c>
      <c r="M113" s="161" t="s">
        <v>595</v>
      </c>
      <c r="N113" s="167">
        <v>42753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8">
        <v>23</v>
      </c>
      <c r="B114" s="159">
        <v>42040</v>
      </c>
      <c r="C114" s="159"/>
      <c r="D114" s="160" t="s">
        <v>659</v>
      </c>
      <c r="E114" s="161" t="s">
        <v>592</v>
      </c>
      <c r="F114" s="162">
        <v>196</v>
      </c>
      <c r="G114" s="161"/>
      <c r="H114" s="161">
        <v>262</v>
      </c>
      <c r="I114" s="163">
        <v>255</v>
      </c>
      <c r="J114" s="164" t="s">
        <v>626</v>
      </c>
      <c r="K114" s="165">
        <f t="shared" si="29"/>
        <v>66</v>
      </c>
      <c r="L114" s="166">
        <f t="shared" si="30"/>
        <v>0.33673469387755101</v>
      </c>
      <c r="M114" s="161" t="s">
        <v>595</v>
      </c>
      <c r="N114" s="167">
        <v>42599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68">
        <v>24</v>
      </c>
      <c r="B115" s="169">
        <v>42067</v>
      </c>
      <c r="C115" s="169"/>
      <c r="D115" s="170" t="s">
        <v>403</v>
      </c>
      <c r="E115" s="171" t="s">
        <v>592</v>
      </c>
      <c r="F115" s="172">
        <v>235</v>
      </c>
      <c r="G115" s="172"/>
      <c r="H115" s="173">
        <v>77</v>
      </c>
      <c r="I115" s="173" t="s">
        <v>660</v>
      </c>
      <c r="J115" s="174" t="s">
        <v>661</v>
      </c>
      <c r="K115" s="175">
        <f t="shared" si="29"/>
        <v>-158</v>
      </c>
      <c r="L115" s="176">
        <f t="shared" si="30"/>
        <v>-0.67234042553191486</v>
      </c>
      <c r="M115" s="172" t="s">
        <v>605</v>
      </c>
      <c r="N115" s="169">
        <v>43522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8">
        <v>25</v>
      </c>
      <c r="B116" s="159">
        <v>42067</v>
      </c>
      <c r="C116" s="159"/>
      <c r="D116" s="160" t="s">
        <v>662</v>
      </c>
      <c r="E116" s="161" t="s">
        <v>592</v>
      </c>
      <c r="F116" s="162">
        <v>185</v>
      </c>
      <c r="G116" s="161"/>
      <c r="H116" s="161">
        <v>224</v>
      </c>
      <c r="I116" s="163" t="s">
        <v>663</v>
      </c>
      <c r="J116" s="164" t="s">
        <v>626</v>
      </c>
      <c r="K116" s="165">
        <f t="shared" si="29"/>
        <v>39</v>
      </c>
      <c r="L116" s="166">
        <f t="shared" si="30"/>
        <v>0.21081081081081082</v>
      </c>
      <c r="M116" s="161" t="s">
        <v>595</v>
      </c>
      <c r="N116" s="167">
        <v>42647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68">
        <v>26</v>
      </c>
      <c r="B117" s="169">
        <v>42090</v>
      </c>
      <c r="C117" s="169"/>
      <c r="D117" s="177" t="s">
        <v>664</v>
      </c>
      <c r="E117" s="172" t="s">
        <v>592</v>
      </c>
      <c r="F117" s="172">
        <v>49.5</v>
      </c>
      <c r="G117" s="173"/>
      <c r="H117" s="173">
        <v>15.85</v>
      </c>
      <c r="I117" s="173">
        <v>67</v>
      </c>
      <c r="J117" s="174" t="s">
        <v>665</v>
      </c>
      <c r="K117" s="173">
        <f t="shared" si="29"/>
        <v>-33.65</v>
      </c>
      <c r="L117" s="178">
        <f t="shared" si="30"/>
        <v>-0.67979797979797973</v>
      </c>
      <c r="M117" s="172" t="s">
        <v>605</v>
      </c>
      <c r="N117" s="179">
        <v>43627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8">
        <v>27</v>
      </c>
      <c r="B118" s="159">
        <v>42093</v>
      </c>
      <c r="C118" s="159"/>
      <c r="D118" s="160" t="s">
        <v>666</v>
      </c>
      <c r="E118" s="161" t="s">
        <v>592</v>
      </c>
      <c r="F118" s="162">
        <v>183.5</v>
      </c>
      <c r="G118" s="161"/>
      <c r="H118" s="161">
        <v>219</v>
      </c>
      <c r="I118" s="163">
        <v>218</v>
      </c>
      <c r="J118" s="164" t="s">
        <v>667</v>
      </c>
      <c r="K118" s="165">
        <f t="shared" si="29"/>
        <v>35.5</v>
      </c>
      <c r="L118" s="166">
        <f t="shared" si="30"/>
        <v>0.19346049046321526</v>
      </c>
      <c r="M118" s="161" t="s">
        <v>595</v>
      </c>
      <c r="N118" s="167">
        <v>42103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8">
        <v>28</v>
      </c>
      <c r="B119" s="159">
        <v>42114</v>
      </c>
      <c r="C119" s="159"/>
      <c r="D119" s="160" t="s">
        <v>668</v>
      </c>
      <c r="E119" s="161" t="s">
        <v>592</v>
      </c>
      <c r="F119" s="162">
        <f>(227+237)/2</f>
        <v>232</v>
      </c>
      <c r="G119" s="161"/>
      <c r="H119" s="161">
        <v>298</v>
      </c>
      <c r="I119" s="163">
        <v>298</v>
      </c>
      <c r="J119" s="164" t="s">
        <v>626</v>
      </c>
      <c r="K119" s="165">
        <f t="shared" si="29"/>
        <v>66</v>
      </c>
      <c r="L119" s="166">
        <f t="shared" si="30"/>
        <v>0.28448275862068967</v>
      </c>
      <c r="M119" s="161" t="s">
        <v>595</v>
      </c>
      <c r="N119" s="167">
        <v>42823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8">
        <v>29</v>
      </c>
      <c r="B120" s="159">
        <v>42128</v>
      </c>
      <c r="C120" s="159"/>
      <c r="D120" s="160" t="s">
        <v>669</v>
      </c>
      <c r="E120" s="161" t="s">
        <v>604</v>
      </c>
      <c r="F120" s="162">
        <v>385</v>
      </c>
      <c r="G120" s="161"/>
      <c r="H120" s="161">
        <f>212.5+331</f>
        <v>543.5</v>
      </c>
      <c r="I120" s="163">
        <v>510</v>
      </c>
      <c r="J120" s="164" t="s">
        <v>670</v>
      </c>
      <c r="K120" s="165">
        <f t="shared" si="29"/>
        <v>158.5</v>
      </c>
      <c r="L120" s="166">
        <f t="shared" si="30"/>
        <v>0.41168831168831171</v>
      </c>
      <c r="M120" s="161" t="s">
        <v>595</v>
      </c>
      <c r="N120" s="167">
        <v>42235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8">
        <v>30</v>
      </c>
      <c r="B121" s="159">
        <v>42128</v>
      </c>
      <c r="C121" s="159"/>
      <c r="D121" s="160" t="s">
        <v>671</v>
      </c>
      <c r="E121" s="161" t="s">
        <v>604</v>
      </c>
      <c r="F121" s="162">
        <v>115.5</v>
      </c>
      <c r="G121" s="161"/>
      <c r="H121" s="161">
        <v>146</v>
      </c>
      <c r="I121" s="163">
        <v>142</v>
      </c>
      <c r="J121" s="164" t="s">
        <v>672</v>
      </c>
      <c r="K121" s="165">
        <f t="shared" si="29"/>
        <v>30.5</v>
      </c>
      <c r="L121" s="166">
        <f t="shared" si="30"/>
        <v>0.26406926406926406</v>
      </c>
      <c r="M121" s="161" t="s">
        <v>595</v>
      </c>
      <c r="N121" s="167">
        <v>42202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8">
        <v>31</v>
      </c>
      <c r="B122" s="159">
        <v>42151</v>
      </c>
      <c r="C122" s="159"/>
      <c r="D122" s="160" t="s">
        <v>541</v>
      </c>
      <c r="E122" s="161" t="s">
        <v>604</v>
      </c>
      <c r="F122" s="162">
        <v>237.5</v>
      </c>
      <c r="G122" s="161"/>
      <c r="H122" s="161">
        <v>279.5</v>
      </c>
      <c r="I122" s="163">
        <v>278</v>
      </c>
      <c r="J122" s="164" t="s">
        <v>626</v>
      </c>
      <c r="K122" s="165">
        <f t="shared" si="29"/>
        <v>42</v>
      </c>
      <c r="L122" s="166">
        <f t="shared" si="30"/>
        <v>0.17684210526315788</v>
      </c>
      <c r="M122" s="161" t="s">
        <v>595</v>
      </c>
      <c r="N122" s="167">
        <v>42222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8">
        <v>32</v>
      </c>
      <c r="B123" s="159">
        <v>42174</v>
      </c>
      <c r="C123" s="159"/>
      <c r="D123" s="160" t="s">
        <v>644</v>
      </c>
      <c r="E123" s="161" t="s">
        <v>592</v>
      </c>
      <c r="F123" s="162">
        <v>340</v>
      </c>
      <c r="G123" s="161"/>
      <c r="H123" s="161">
        <v>448</v>
      </c>
      <c r="I123" s="163">
        <v>448</v>
      </c>
      <c r="J123" s="164" t="s">
        <v>626</v>
      </c>
      <c r="K123" s="165">
        <f t="shared" si="29"/>
        <v>108</v>
      </c>
      <c r="L123" s="166">
        <f t="shared" si="30"/>
        <v>0.31764705882352939</v>
      </c>
      <c r="M123" s="161" t="s">
        <v>595</v>
      </c>
      <c r="N123" s="167">
        <v>43018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8">
        <v>33</v>
      </c>
      <c r="B124" s="159">
        <v>42191</v>
      </c>
      <c r="C124" s="159"/>
      <c r="D124" s="160" t="s">
        <v>673</v>
      </c>
      <c r="E124" s="161" t="s">
        <v>592</v>
      </c>
      <c r="F124" s="162">
        <v>390</v>
      </c>
      <c r="G124" s="161"/>
      <c r="H124" s="161">
        <v>460</v>
      </c>
      <c r="I124" s="163">
        <v>460</v>
      </c>
      <c r="J124" s="164" t="s">
        <v>626</v>
      </c>
      <c r="K124" s="165">
        <f t="shared" si="29"/>
        <v>70</v>
      </c>
      <c r="L124" s="166">
        <f t="shared" si="30"/>
        <v>0.17948717948717949</v>
      </c>
      <c r="M124" s="161" t="s">
        <v>595</v>
      </c>
      <c r="N124" s="167">
        <v>42478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68">
        <v>34</v>
      </c>
      <c r="B125" s="169">
        <v>42195</v>
      </c>
      <c r="C125" s="169"/>
      <c r="D125" s="170" t="s">
        <v>674</v>
      </c>
      <c r="E125" s="171" t="s">
        <v>592</v>
      </c>
      <c r="F125" s="172">
        <v>122.5</v>
      </c>
      <c r="G125" s="172"/>
      <c r="H125" s="173">
        <v>61</v>
      </c>
      <c r="I125" s="173">
        <v>172</v>
      </c>
      <c r="J125" s="174" t="s">
        <v>675</v>
      </c>
      <c r="K125" s="175">
        <f t="shared" si="29"/>
        <v>-61.5</v>
      </c>
      <c r="L125" s="176">
        <f t="shared" si="30"/>
        <v>-0.50204081632653064</v>
      </c>
      <c r="M125" s="172" t="s">
        <v>605</v>
      </c>
      <c r="N125" s="169">
        <v>43333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8">
        <v>35</v>
      </c>
      <c r="B126" s="159">
        <v>42219</v>
      </c>
      <c r="C126" s="159"/>
      <c r="D126" s="160" t="s">
        <v>676</v>
      </c>
      <c r="E126" s="161" t="s">
        <v>592</v>
      </c>
      <c r="F126" s="162">
        <v>297.5</v>
      </c>
      <c r="G126" s="161"/>
      <c r="H126" s="161">
        <v>350</v>
      </c>
      <c r="I126" s="163">
        <v>360</v>
      </c>
      <c r="J126" s="164" t="s">
        <v>677</v>
      </c>
      <c r="K126" s="165">
        <f t="shared" si="29"/>
        <v>52.5</v>
      </c>
      <c r="L126" s="166">
        <f t="shared" si="30"/>
        <v>0.17647058823529413</v>
      </c>
      <c r="M126" s="161" t="s">
        <v>595</v>
      </c>
      <c r="N126" s="167">
        <v>42232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8">
        <v>36</v>
      </c>
      <c r="B127" s="159">
        <v>42219</v>
      </c>
      <c r="C127" s="159"/>
      <c r="D127" s="160" t="s">
        <v>678</v>
      </c>
      <c r="E127" s="161" t="s">
        <v>592</v>
      </c>
      <c r="F127" s="162">
        <v>115.5</v>
      </c>
      <c r="G127" s="161"/>
      <c r="H127" s="161">
        <v>149</v>
      </c>
      <c r="I127" s="163">
        <v>140</v>
      </c>
      <c r="J127" s="164" t="s">
        <v>679</v>
      </c>
      <c r="K127" s="165">
        <f t="shared" si="29"/>
        <v>33.5</v>
      </c>
      <c r="L127" s="166">
        <f t="shared" si="30"/>
        <v>0.29004329004329005</v>
      </c>
      <c r="M127" s="161" t="s">
        <v>595</v>
      </c>
      <c r="N127" s="167">
        <v>42740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8">
        <v>37</v>
      </c>
      <c r="B128" s="159">
        <v>42251</v>
      </c>
      <c r="C128" s="159"/>
      <c r="D128" s="160" t="s">
        <v>541</v>
      </c>
      <c r="E128" s="161" t="s">
        <v>592</v>
      </c>
      <c r="F128" s="162">
        <v>226</v>
      </c>
      <c r="G128" s="161"/>
      <c r="H128" s="161">
        <v>292</v>
      </c>
      <c r="I128" s="163">
        <v>292</v>
      </c>
      <c r="J128" s="164" t="s">
        <v>680</v>
      </c>
      <c r="K128" s="165">
        <f t="shared" si="29"/>
        <v>66</v>
      </c>
      <c r="L128" s="166">
        <f t="shared" si="30"/>
        <v>0.29203539823008851</v>
      </c>
      <c r="M128" s="161" t="s">
        <v>595</v>
      </c>
      <c r="N128" s="167">
        <v>42286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38</v>
      </c>
      <c r="B129" s="159">
        <v>42254</v>
      </c>
      <c r="C129" s="159"/>
      <c r="D129" s="160" t="s">
        <v>668</v>
      </c>
      <c r="E129" s="161" t="s">
        <v>592</v>
      </c>
      <c r="F129" s="162">
        <v>232.5</v>
      </c>
      <c r="G129" s="161"/>
      <c r="H129" s="161">
        <v>312.5</v>
      </c>
      <c r="I129" s="163">
        <v>310</v>
      </c>
      <c r="J129" s="164" t="s">
        <v>626</v>
      </c>
      <c r="K129" s="165">
        <f t="shared" si="29"/>
        <v>80</v>
      </c>
      <c r="L129" s="166">
        <f t="shared" si="30"/>
        <v>0.34408602150537637</v>
      </c>
      <c r="M129" s="161" t="s">
        <v>595</v>
      </c>
      <c r="N129" s="167">
        <v>42823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8">
        <v>39</v>
      </c>
      <c r="B130" s="159">
        <v>42268</v>
      </c>
      <c r="C130" s="159"/>
      <c r="D130" s="160" t="s">
        <v>681</v>
      </c>
      <c r="E130" s="161" t="s">
        <v>592</v>
      </c>
      <c r="F130" s="162">
        <v>196.5</v>
      </c>
      <c r="G130" s="161"/>
      <c r="H130" s="161">
        <v>238</v>
      </c>
      <c r="I130" s="163">
        <v>238</v>
      </c>
      <c r="J130" s="164" t="s">
        <v>680</v>
      </c>
      <c r="K130" s="165">
        <f t="shared" si="29"/>
        <v>41.5</v>
      </c>
      <c r="L130" s="166">
        <f t="shared" si="30"/>
        <v>0.21119592875318066</v>
      </c>
      <c r="M130" s="161" t="s">
        <v>595</v>
      </c>
      <c r="N130" s="167">
        <v>42291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8">
        <v>40</v>
      </c>
      <c r="B131" s="159">
        <v>42271</v>
      </c>
      <c r="C131" s="159"/>
      <c r="D131" s="160" t="s">
        <v>624</v>
      </c>
      <c r="E131" s="161" t="s">
        <v>592</v>
      </c>
      <c r="F131" s="162">
        <v>65</v>
      </c>
      <c r="G131" s="161"/>
      <c r="H131" s="161">
        <v>82</v>
      </c>
      <c r="I131" s="163">
        <v>82</v>
      </c>
      <c r="J131" s="164" t="s">
        <v>680</v>
      </c>
      <c r="K131" s="165">
        <f t="shared" si="29"/>
        <v>17</v>
      </c>
      <c r="L131" s="166">
        <f t="shared" si="30"/>
        <v>0.26153846153846155</v>
      </c>
      <c r="M131" s="161" t="s">
        <v>595</v>
      </c>
      <c r="N131" s="167">
        <v>42578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8">
        <v>41</v>
      </c>
      <c r="B132" s="159">
        <v>42291</v>
      </c>
      <c r="C132" s="159"/>
      <c r="D132" s="160" t="s">
        <v>682</v>
      </c>
      <c r="E132" s="161" t="s">
        <v>592</v>
      </c>
      <c r="F132" s="162">
        <v>144</v>
      </c>
      <c r="G132" s="161"/>
      <c r="H132" s="161">
        <v>182.5</v>
      </c>
      <c r="I132" s="163">
        <v>181</v>
      </c>
      <c r="J132" s="164" t="s">
        <v>680</v>
      </c>
      <c r="K132" s="165">
        <f t="shared" si="29"/>
        <v>38.5</v>
      </c>
      <c r="L132" s="166">
        <f t="shared" si="30"/>
        <v>0.2673611111111111</v>
      </c>
      <c r="M132" s="161" t="s">
        <v>595</v>
      </c>
      <c r="N132" s="167">
        <v>42817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8">
        <v>42</v>
      </c>
      <c r="B133" s="159">
        <v>42291</v>
      </c>
      <c r="C133" s="159"/>
      <c r="D133" s="160" t="s">
        <v>683</v>
      </c>
      <c r="E133" s="161" t="s">
        <v>592</v>
      </c>
      <c r="F133" s="162">
        <v>264</v>
      </c>
      <c r="G133" s="161"/>
      <c r="H133" s="161">
        <v>311</v>
      </c>
      <c r="I133" s="163">
        <v>311</v>
      </c>
      <c r="J133" s="164" t="s">
        <v>680</v>
      </c>
      <c r="K133" s="165">
        <f t="shared" si="29"/>
        <v>47</v>
      </c>
      <c r="L133" s="166">
        <f t="shared" si="30"/>
        <v>0.17803030303030304</v>
      </c>
      <c r="M133" s="161" t="s">
        <v>595</v>
      </c>
      <c r="N133" s="167">
        <v>42604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8">
        <v>43</v>
      </c>
      <c r="B134" s="159">
        <v>42318</v>
      </c>
      <c r="C134" s="159"/>
      <c r="D134" s="160" t="s">
        <v>684</v>
      </c>
      <c r="E134" s="161" t="s">
        <v>604</v>
      </c>
      <c r="F134" s="162">
        <v>549.5</v>
      </c>
      <c r="G134" s="161"/>
      <c r="H134" s="161">
        <v>630</v>
      </c>
      <c r="I134" s="163">
        <v>630</v>
      </c>
      <c r="J134" s="164" t="s">
        <v>680</v>
      </c>
      <c r="K134" s="165">
        <f t="shared" si="29"/>
        <v>80.5</v>
      </c>
      <c r="L134" s="166">
        <f t="shared" si="30"/>
        <v>0.1464968152866242</v>
      </c>
      <c r="M134" s="161" t="s">
        <v>595</v>
      </c>
      <c r="N134" s="167">
        <v>42419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44</v>
      </c>
      <c r="B135" s="159">
        <v>42342</v>
      </c>
      <c r="C135" s="159"/>
      <c r="D135" s="160" t="s">
        <v>685</v>
      </c>
      <c r="E135" s="161" t="s">
        <v>592</v>
      </c>
      <c r="F135" s="162">
        <v>1027.5</v>
      </c>
      <c r="G135" s="161"/>
      <c r="H135" s="161">
        <v>1315</v>
      </c>
      <c r="I135" s="163">
        <v>1250</v>
      </c>
      <c r="J135" s="164" t="s">
        <v>680</v>
      </c>
      <c r="K135" s="165">
        <f t="shared" si="29"/>
        <v>287.5</v>
      </c>
      <c r="L135" s="166">
        <f t="shared" si="30"/>
        <v>0.27980535279805352</v>
      </c>
      <c r="M135" s="161" t="s">
        <v>595</v>
      </c>
      <c r="N135" s="167">
        <v>43244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8">
        <v>45</v>
      </c>
      <c r="B136" s="159">
        <v>42367</v>
      </c>
      <c r="C136" s="159"/>
      <c r="D136" s="160" t="s">
        <v>686</v>
      </c>
      <c r="E136" s="161" t="s">
        <v>592</v>
      </c>
      <c r="F136" s="162">
        <v>465</v>
      </c>
      <c r="G136" s="161"/>
      <c r="H136" s="161">
        <v>540</v>
      </c>
      <c r="I136" s="163">
        <v>540</v>
      </c>
      <c r="J136" s="164" t="s">
        <v>680</v>
      </c>
      <c r="K136" s="165">
        <f t="shared" si="29"/>
        <v>75</v>
      </c>
      <c r="L136" s="166">
        <f t="shared" si="30"/>
        <v>0.16129032258064516</v>
      </c>
      <c r="M136" s="161" t="s">
        <v>595</v>
      </c>
      <c r="N136" s="167">
        <v>42530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8">
        <v>46</v>
      </c>
      <c r="B137" s="159">
        <v>42380</v>
      </c>
      <c r="C137" s="159"/>
      <c r="D137" s="160" t="s">
        <v>404</v>
      </c>
      <c r="E137" s="161" t="s">
        <v>604</v>
      </c>
      <c r="F137" s="162">
        <v>81</v>
      </c>
      <c r="G137" s="161"/>
      <c r="H137" s="161">
        <v>110</v>
      </c>
      <c r="I137" s="163">
        <v>110</v>
      </c>
      <c r="J137" s="164" t="s">
        <v>680</v>
      </c>
      <c r="K137" s="165">
        <f t="shared" si="29"/>
        <v>29</v>
      </c>
      <c r="L137" s="166">
        <f t="shared" si="30"/>
        <v>0.35802469135802467</v>
      </c>
      <c r="M137" s="161" t="s">
        <v>595</v>
      </c>
      <c r="N137" s="167">
        <v>42745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47</v>
      </c>
      <c r="B138" s="159">
        <v>42382</v>
      </c>
      <c r="C138" s="159"/>
      <c r="D138" s="160" t="s">
        <v>687</v>
      </c>
      <c r="E138" s="161" t="s">
        <v>604</v>
      </c>
      <c r="F138" s="162">
        <v>417.5</v>
      </c>
      <c r="G138" s="161"/>
      <c r="H138" s="161">
        <v>547</v>
      </c>
      <c r="I138" s="163">
        <v>535</v>
      </c>
      <c r="J138" s="164" t="s">
        <v>680</v>
      </c>
      <c r="K138" s="165">
        <f t="shared" si="29"/>
        <v>129.5</v>
      </c>
      <c r="L138" s="166">
        <f t="shared" si="30"/>
        <v>0.31017964071856285</v>
      </c>
      <c r="M138" s="161" t="s">
        <v>595</v>
      </c>
      <c r="N138" s="167">
        <v>42578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48</v>
      </c>
      <c r="B139" s="159">
        <v>42408</v>
      </c>
      <c r="C139" s="159"/>
      <c r="D139" s="160" t="s">
        <v>688</v>
      </c>
      <c r="E139" s="161" t="s">
        <v>592</v>
      </c>
      <c r="F139" s="162">
        <v>650</v>
      </c>
      <c r="G139" s="161"/>
      <c r="H139" s="161">
        <v>800</v>
      </c>
      <c r="I139" s="163">
        <v>800</v>
      </c>
      <c r="J139" s="164" t="s">
        <v>680</v>
      </c>
      <c r="K139" s="165">
        <f t="shared" si="29"/>
        <v>150</v>
      </c>
      <c r="L139" s="166">
        <f t="shared" si="30"/>
        <v>0.23076923076923078</v>
      </c>
      <c r="M139" s="161" t="s">
        <v>595</v>
      </c>
      <c r="N139" s="167">
        <v>43154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8">
        <v>49</v>
      </c>
      <c r="B140" s="159">
        <v>42433</v>
      </c>
      <c r="C140" s="159"/>
      <c r="D140" s="160" t="s">
        <v>237</v>
      </c>
      <c r="E140" s="161" t="s">
        <v>592</v>
      </c>
      <c r="F140" s="162">
        <v>437.5</v>
      </c>
      <c r="G140" s="161"/>
      <c r="H140" s="161">
        <v>504.5</v>
      </c>
      <c r="I140" s="163">
        <v>522</v>
      </c>
      <c r="J140" s="164" t="s">
        <v>689</v>
      </c>
      <c r="K140" s="165">
        <f t="shared" si="29"/>
        <v>67</v>
      </c>
      <c r="L140" s="166">
        <f t="shared" si="30"/>
        <v>0.15314285714285714</v>
      </c>
      <c r="M140" s="161" t="s">
        <v>595</v>
      </c>
      <c r="N140" s="167">
        <v>42480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50</v>
      </c>
      <c r="B141" s="159">
        <v>42438</v>
      </c>
      <c r="C141" s="159"/>
      <c r="D141" s="160" t="s">
        <v>690</v>
      </c>
      <c r="E141" s="161" t="s">
        <v>592</v>
      </c>
      <c r="F141" s="162">
        <v>189.5</v>
      </c>
      <c r="G141" s="161"/>
      <c r="H141" s="161">
        <v>218</v>
      </c>
      <c r="I141" s="163">
        <v>218</v>
      </c>
      <c r="J141" s="164" t="s">
        <v>680</v>
      </c>
      <c r="K141" s="165">
        <f t="shared" si="29"/>
        <v>28.5</v>
      </c>
      <c r="L141" s="166">
        <f t="shared" si="30"/>
        <v>0.15039577836411611</v>
      </c>
      <c r="M141" s="161" t="s">
        <v>595</v>
      </c>
      <c r="N141" s="167">
        <v>43034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68">
        <v>51</v>
      </c>
      <c r="B142" s="169">
        <v>42471</v>
      </c>
      <c r="C142" s="169"/>
      <c r="D142" s="177" t="s">
        <v>691</v>
      </c>
      <c r="E142" s="172" t="s">
        <v>592</v>
      </c>
      <c r="F142" s="172">
        <v>36.5</v>
      </c>
      <c r="G142" s="173"/>
      <c r="H142" s="173">
        <v>15.85</v>
      </c>
      <c r="I142" s="173">
        <v>60</v>
      </c>
      <c r="J142" s="174" t="s">
        <v>692</v>
      </c>
      <c r="K142" s="175">
        <f t="shared" si="29"/>
        <v>-20.65</v>
      </c>
      <c r="L142" s="176">
        <f t="shared" si="30"/>
        <v>-0.5657534246575342</v>
      </c>
      <c r="M142" s="172" t="s">
        <v>605</v>
      </c>
      <c r="N142" s="180">
        <v>43627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52</v>
      </c>
      <c r="B143" s="159">
        <v>42472</v>
      </c>
      <c r="C143" s="159"/>
      <c r="D143" s="160" t="s">
        <v>693</v>
      </c>
      <c r="E143" s="161" t="s">
        <v>592</v>
      </c>
      <c r="F143" s="162">
        <v>93</v>
      </c>
      <c r="G143" s="161"/>
      <c r="H143" s="161">
        <v>149</v>
      </c>
      <c r="I143" s="163">
        <v>140</v>
      </c>
      <c r="J143" s="164" t="s">
        <v>694</v>
      </c>
      <c r="K143" s="165">
        <f t="shared" si="29"/>
        <v>56</v>
      </c>
      <c r="L143" s="166">
        <f t="shared" si="30"/>
        <v>0.60215053763440862</v>
      </c>
      <c r="M143" s="161" t="s">
        <v>595</v>
      </c>
      <c r="N143" s="167">
        <v>42740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8">
        <v>53</v>
      </c>
      <c r="B144" s="159">
        <v>42472</v>
      </c>
      <c r="C144" s="159"/>
      <c r="D144" s="160" t="s">
        <v>695</v>
      </c>
      <c r="E144" s="161" t="s">
        <v>592</v>
      </c>
      <c r="F144" s="162">
        <v>130</v>
      </c>
      <c r="G144" s="161"/>
      <c r="H144" s="161">
        <v>150</v>
      </c>
      <c r="I144" s="163" t="s">
        <v>696</v>
      </c>
      <c r="J144" s="164" t="s">
        <v>680</v>
      </c>
      <c r="K144" s="165">
        <f t="shared" si="29"/>
        <v>20</v>
      </c>
      <c r="L144" s="166">
        <f t="shared" si="30"/>
        <v>0.15384615384615385</v>
      </c>
      <c r="M144" s="161" t="s">
        <v>595</v>
      </c>
      <c r="N144" s="167">
        <v>42564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54</v>
      </c>
      <c r="B145" s="159">
        <v>42473</v>
      </c>
      <c r="C145" s="159"/>
      <c r="D145" s="160" t="s">
        <v>697</v>
      </c>
      <c r="E145" s="161" t="s">
        <v>592</v>
      </c>
      <c r="F145" s="162">
        <v>196</v>
      </c>
      <c r="G145" s="161"/>
      <c r="H145" s="161">
        <v>299</v>
      </c>
      <c r="I145" s="163">
        <v>299</v>
      </c>
      <c r="J145" s="164" t="s">
        <v>680</v>
      </c>
      <c r="K145" s="165">
        <v>103</v>
      </c>
      <c r="L145" s="166">
        <v>0.52551020408163296</v>
      </c>
      <c r="M145" s="161" t="s">
        <v>595</v>
      </c>
      <c r="N145" s="167">
        <v>42620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55</v>
      </c>
      <c r="B146" s="159">
        <v>42473</v>
      </c>
      <c r="C146" s="159"/>
      <c r="D146" s="160" t="s">
        <v>698</v>
      </c>
      <c r="E146" s="161" t="s">
        <v>592</v>
      </c>
      <c r="F146" s="162">
        <v>88</v>
      </c>
      <c r="G146" s="161"/>
      <c r="H146" s="161">
        <v>103</v>
      </c>
      <c r="I146" s="163">
        <v>103</v>
      </c>
      <c r="J146" s="164" t="s">
        <v>680</v>
      </c>
      <c r="K146" s="165">
        <v>15</v>
      </c>
      <c r="L146" s="166">
        <v>0.170454545454545</v>
      </c>
      <c r="M146" s="161" t="s">
        <v>595</v>
      </c>
      <c r="N146" s="167">
        <v>42530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56</v>
      </c>
      <c r="B147" s="159">
        <v>42492</v>
      </c>
      <c r="C147" s="159"/>
      <c r="D147" s="160" t="s">
        <v>699</v>
      </c>
      <c r="E147" s="161" t="s">
        <v>592</v>
      </c>
      <c r="F147" s="162">
        <v>127.5</v>
      </c>
      <c r="G147" s="161"/>
      <c r="H147" s="161">
        <v>148</v>
      </c>
      <c r="I147" s="163" t="s">
        <v>700</v>
      </c>
      <c r="J147" s="164" t="s">
        <v>680</v>
      </c>
      <c r="K147" s="165">
        <f t="shared" ref="K147:K151" si="31">H147-F147</f>
        <v>20.5</v>
      </c>
      <c r="L147" s="166">
        <f t="shared" ref="L147:L151" si="32">K147/F147</f>
        <v>0.16078431372549021</v>
      </c>
      <c r="M147" s="161" t="s">
        <v>595</v>
      </c>
      <c r="N147" s="167">
        <v>42564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57</v>
      </c>
      <c r="B148" s="159">
        <v>42493</v>
      </c>
      <c r="C148" s="159"/>
      <c r="D148" s="160" t="s">
        <v>701</v>
      </c>
      <c r="E148" s="161" t="s">
        <v>592</v>
      </c>
      <c r="F148" s="162">
        <v>675</v>
      </c>
      <c r="G148" s="161"/>
      <c r="H148" s="161">
        <v>815</v>
      </c>
      <c r="I148" s="163" t="s">
        <v>702</v>
      </c>
      <c r="J148" s="164" t="s">
        <v>680</v>
      </c>
      <c r="K148" s="165">
        <f t="shared" si="31"/>
        <v>140</v>
      </c>
      <c r="L148" s="166">
        <f t="shared" si="32"/>
        <v>0.2074074074074074</v>
      </c>
      <c r="M148" s="161" t="s">
        <v>595</v>
      </c>
      <c r="N148" s="167">
        <v>43154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8">
        <v>58</v>
      </c>
      <c r="B149" s="169">
        <v>42522</v>
      </c>
      <c r="C149" s="169"/>
      <c r="D149" s="170" t="s">
        <v>703</v>
      </c>
      <c r="E149" s="171" t="s">
        <v>592</v>
      </c>
      <c r="F149" s="172">
        <v>500</v>
      </c>
      <c r="G149" s="172"/>
      <c r="H149" s="173">
        <v>232.5</v>
      </c>
      <c r="I149" s="173" t="s">
        <v>704</v>
      </c>
      <c r="J149" s="174" t="s">
        <v>705</v>
      </c>
      <c r="K149" s="175">
        <f t="shared" si="31"/>
        <v>-267.5</v>
      </c>
      <c r="L149" s="176">
        <f t="shared" si="32"/>
        <v>-0.53500000000000003</v>
      </c>
      <c r="M149" s="172" t="s">
        <v>605</v>
      </c>
      <c r="N149" s="169">
        <v>43735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59</v>
      </c>
      <c r="B150" s="159">
        <v>42527</v>
      </c>
      <c r="C150" s="159"/>
      <c r="D150" s="160" t="s">
        <v>543</v>
      </c>
      <c r="E150" s="161" t="s">
        <v>592</v>
      </c>
      <c r="F150" s="162">
        <v>110</v>
      </c>
      <c r="G150" s="161"/>
      <c r="H150" s="161">
        <v>126.5</v>
      </c>
      <c r="I150" s="163">
        <v>125</v>
      </c>
      <c r="J150" s="164" t="s">
        <v>632</v>
      </c>
      <c r="K150" s="165">
        <f t="shared" si="31"/>
        <v>16.5</v>
      </c>
      <c r="L150" s="166">
        <f t="shared" si="32"/>
        <v>0.15</v>
      </c>
      <c r="M150" s="161" t="s">
        <v>595</v>
      </c>
      <c r="N150" s="167">
        <v>42552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60</v>
      </c>
      <c r="B151" s="159">
        <v>42538</v>
      </c>
      <c r="C151" s="159"/>
      <c r="D151" s="160" t="s">
        <v>706</v>
      </c>
      <c r="E151" s="161" t="s">
        <v>592</v>
      </c>
      <c r="F151" s="162">
        <v>44</v>
      </c>
      <c r="G151" s="161"/>
      <c r="H151" s="161">
        <v>69.5</v>
      </c>
      <c r="I151" s="163">
        <v>69.5</v>
      </c>
      <c r="J151" s="164" t="s">
        <v>707</v>
      </c>
      <c r="K151" s="165">
        <f t="shared" si="31"/>
        <v>25.5</v>
      </c>
      <c r="L151" s="166">
        <f t="shared" si="32"/>
        <v>0.57954545454545459</v>
      </c>
      <c r="M151" s="161" t="s">
        <v>595</v>
      </c>
      <c r="N151" s="167">
        <v>42977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61</v>
      </c>
      <c r="B152" s="159">
        <v>42549</v>
      </c>
      <c r="C152" s="159"/>
      <c r="D152" s="160" t="s">
        <v>708</v>
      </c>
      <c r="E152" s="161" t="s">
        <v>592</v>
      </c>
      <c r="F152" s="162">
        <v>262.5</v>
      </c>
      <c r="G152" s="161"/>
      <c r="H152" s="161">
        <v>340</v>
      </c>
      <c r="I152" s="163">
        <v>333</v>
      </c>
      <c r="J152" s="164" t="s">
        <v>709</v>
      </c>
      <c r="K152" s="165">
        <v>77.5</v>
      </c>
      <c r="L152" s="166">
        <v>0.29523809523809502</v>
      </c>
      <c r="M152" s="161" t="s">
        <v>595</v>
      </c>
      <c r="N152" s="167">
        <v>43017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62</v>
      </c>
      <c r="B153" s="159">
        <v>42549</v>
      </c>
      <c r="C153" s="159"/>
      <c r="D153" s="160" t="s">
        <v>710</v>
      </c>
      <c r="E153" s="161" t="s">
        <v>592</v>
      </c>
      <c r="F153" s="162">
        <v>840</v>
      </c>
      <c r="G153" s="161"/>
      <c r="H153" s="161">
        <v>1230</v>
      </c>
      <c r="I153" s="163">
        <v>1230</v>
      </c>
      <c r="J153" s="164" t="s">
        <v>680</v>
      </c>
      <c r="K153" s="165">
        <v>390</v>
      </c>
      <c r="L153" s="166">
        <v>0.46428571428571402</v>
      </c>
      <c r="M153" s="161" t="s">
        <v>595</v>
      </c>
      <c r="N153" s="167">
        <v>42649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1">
        <v>63</v>
      </c>
      <c r="B154" s="182">
        <v>42556</v>
      </c>
      <c r="C154" s="182"/>
      <c r="D154" s="183" t="s">
        <v>711</v>
      </c>
      <c r="E154" s="184" t="s">
        <v>592</v>
      </c>
      <c r="F154" s="184">
        <v>395</v>
      </c>
      <c r="G154" s="185"/>
      <c r="H154" s="185">
        <f>(468.5+342.5)/2</f>
        <v>405.5</v>
      </c>
      <c r="I154" s="185">
        <v>510</v>
      </c>
      <c r="J154" s="186" t="s">
        <v>712</v>
      </c>
      <c r="K154" s="187">
        <f t="shared" ref="K154:K160" si="33">H154-F154</f>
        <v>10.5</v>
      </c>
      <c r="L154" s="188">
        <f t="shared" ref="L154:L160" si="34">K154/F154</f>
        <v>2.6582278481012658E-2</v>
      </c>
      <c r="M154" s="184" t="s">
        <v>613</v>
      </c>
      <c r="N154" s="182">
        <v>43606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8">
        <v>64</v>
      </c>
      <c r="B155" s="169">
        <v>42584</v>
      </c>
      <c r="C155" s="169"/>
      <c r="D155" s="170" t="s">
        <v>713</v>
      </c>
      <c r="E155" s="171" t="s">
        <v>604</v>
      </c>
      <c r="F155" s="172">
        <f>169.5-12.8</f>
        <v>156.69999999999999</v>
      </c>
      <c r="G155" s="172"/>
      <c r="H155" s="173">
        <v>77</v>
      </c>
      <c r="I155" s="173" t="s">
        <v>714</v>
      </c>
      <c r="J155" s="174" t="s">
        <v>715</v>
      </c>
      <c r="K155" s="175">
        <f t="shared" si="33"/>
        <v>-79.699999999999989</v>
      </c>
      <c r="L155" s="176">
        <f t="shared" si="34"/>
        <v>-0.50861518825781749</v>
      </c>
      <c r="M155" s="172" t="s">
        <v>605</v>
      </c>
      <c r="N155" s="169">
        <v>43522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8">
        <v>65</v>
      </c>
      <c r="B156" s="169">
        <v>42586</v>
      </c>
      <c r="C156" s="169"/>
      <c r="D156" s="170" t="s">
        <v>716</v>
      </c>
      <c r="E156" s="171" t="s">
        <v>592</v>
      </c>
      <c r="F156" s="172">
        <v>400</v>
      </c>
      <c r="G156" s="172"/>
      <c r="H156" s="173">
        <v>305</v>
      </c>
      <c r="I156" s="173">
        <v>475</v>
      </c>
      <c r="J156" s="174" t="s">
        <v>717</v>
      </c>
      <c r="K156" s="175">
        <f t="shared" si="33"/>
        <v>-95</v>
      </c>
      <c r="L156" s="176">
        <f t="shared" si="34"/>
        <v>-0.23749999999999999</v>
      </c>
      <c r="M156" s="172" t="s">
        <v>605</v>
      </c>
      <c r="N156" s="169">
        <v>43606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66</v>
      </c>
      <c r="B157" s="159">
        <v>42593</v>
      </c>
      <c r="C157" s="159"/>
      <c r="D157" s="160" t="s">
        <v>718</v>
      </c>
      <c r="E157" s="161" t="s">
        <v>592</v>
      </c>
      <c r="F157" s="162">
        <v>86.5</v>
      </c>
      <c r="G157" s="161"/>
      <c r="H157" s="161">
        <v>130</v>
      </c>
      <c r="I157" s="163">
        <v>130</v>
      </c>
      <c r="J157" s="164" t="s">
        <v>719</v>
      </c>
      <c r="K157" s="165">
        <f t="shared" si="33"/>
        <v>43.5</v>
      </c>
      <c r="L157" s="166">
        <f t="shared" si="34"/>
        <v>0.50289017341040465</v>
      </c>
      <c r="M157" s="161" t="s">
        <v>595</v>
      </c>
      <c r="N157" s="167">
        <v>43091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8">
        <v>67</v>
      </c>
      <c r="B158" s="169">
        <v>42600</v>
      </c>
      <c r="C158" s="169"/>
      <c r="D158" s="170" t="s">
        <v>122</v>
      </c>
      <c r="E158" s="171" t="s">
        <v>592</v>
      </c>
      <c r="F158" s="172">
        <v>133.5</v>
      </c>
      <c r="G158" s="172"/>
      <c r="H158" s="173">
        <v>126.5</v>
      </c>
      <c r="I158" s="173">
        <v>178</v>
      </c>
      <c r="J158" s="174" t="s">
        <v>720</v>
      </c>
      <c r="K158" s="175">
        <f t="shared" si="33"/>
        <v>-7</v>
      </c>
      <c r="L158" s="176">
        <f t="shared" si="34"/>
        <v>-5.2434456928838954E-2</v>
      </c>
      <c r="M158" s="172" t="s">
        <v>605</v>
      </c>
      <c r="N158" s="169">
        <v>42615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68</v>
      </c>
      <c r="B159" s="159">
        <v>42613</v>
      </c>
      <c r="C159" s="159"/>
      <c r="D159" s="160" t="s">
        <v>721</v>
      </c>
      <c r="E159" s="161" t="s">
        <v>592</v>
      </c>
      <c r="F159" s="162">
        <v>560</v>
      </c>
      <c r="G159" s="161"/>
      <c r="H159" s="161">
        <v>725</v>
      </c>
      <c r="I159" s="163">
        <v>725</v>
      </c>
      <c r="J159" s="164" t="s">
        <v>626</v>
      </c>
      <c r="K159" s="165">
        <f t="shared" si="33"/>
        <v>165</v>
      </c>
      <c r="L159" s="166">
        <f t="shared" si="34"/>
        <v>0.29464285714285715</v>
      </c>
      <c r="M159" s="161" t="s">
        <v>595</v>
      </c>
      <c r="N159" s="167">
        <v>42456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69</v>
      </c>
      <c r="B160" s="159">
        <v>42614</v>
      </c>
      <c r="C160" s="159"/>
      <c r="D160" s="160" t="s">
        <v>722</v>
      </c>
      <c r="E160" s="161" t="s">
        <v>592</v>
      </c>
      <c r="F160" s="162">
        <v>160.5</v>
      </c>
      <c r="G160" s="161"/>
      <c r="H160" s="161">
        <v>210</v>
      </c>
      <c r="I160" s="163">
        <v>210</v>
      </c>
      <c r="J160" s="164" t="s">
        <v>626</v>
      </c>
      <c r="K160" s="165">
        <f t="shared" si="33"/>
        <v>49.5</v>
      </c>
      <c r="L160" s="166">
        <f t="shared" si="34"/>
        <v>0.30841121495327101</v>
      </c>
      <c r="M160" s="161" t="s">
        <v>595</v>
      </c>
      <c r="N160" s="167">
        <v>42871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70</v>
      </c>
      <c r="B161" s="159">
        <v>42646</v>
      </c>
      <c r="C161" s="159"/>
      <c r="D161" s="160" t="s">
        <v>416</v>
      </c>
      <c r="E161" s="161" t="s">
        <v>592</v>
      </c>
      <c r="F161" s="162">
        <v>430</v>
      </c>
      <c r="G161" s="161"/>
      <c r="H161" s="161">
        <v>596</v>
      </c>
      <c r="I161" s="163">
        <v>575</v>
      </c>
      <c r="J161" s="164" t="s">
        <v>723</v>
      </c>
      <c r="K161" s="165">
        <v>166</v>
      </c>
      <c r="L161" s="166">
        <v>0.38604651162790699</v>
      </c>
      <c r="M161" s="161" t="s">
        <v>595</v>
      </c>
      <c r="N161" s="167">
        <v>42769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71</v>
      </c>
      <c r="B162" s="159">
        <v>42657</v>
      </c>
      <c r="C162" s="159"/>
      <c r="D162" s="160" t="s">
        <v>724</v>
      </c>
      <c r="E162" s="161" t="s">
        <v>592</v>
      </c>
      <c r="F162" s="162">
        <v>280</v>
      </c>
      <c r="G162" s="161"/>
      <c r="H162" s="161">
        <v>345</v>
      </c>
      <c r="I162" s="163">
        <v>345</v>
      </c>
      <c r="J162" s="164" t="s">
        <v>626</v>
      </c>
      <c r="K162" s="165">
        <f t="shared" ref="K162:K167" si="35">H162-F162</f>
        <v>65</v>
      </c>
      <c r="L162" s="166">
        <f t="shared" ref="L162:L163" si="36">K162/F162</f>
        <v>0.23214285714285715</v>
      </c>
      <c r="M162" s="161" t="s">
        <v>595</v>
      </c>
      <c r="N162" s="167">
        <v>42814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8">
        <v>72</v>
      </c>
      <c r="B163" s="159">
        <v>42657</v>
      </c>
      <c r="C163" s="159"/>
      <c r="D163" s="160" t="s">
        <v>725</v>
      </c>
      <c r="E163" s="161" t="s">
        <v>592</v>
      </c>
      <c r="F163" s="162">
        <v>245</v>
      </c>
      <c r="G163" s="161"/>
      <c r="H163" s="161">
        <v>325.5</v>
      </c>
      <c r="I163" s="163">
        <v>330</v>
      </c>
      <c r="J163" s="164" t="s">
        <v>726</v>
      </c>
      <c r="K163" s="165">
        <f t="shared" si="35"/>
        <v>80.5</v>
      </c>
      <c r="L163" s="166">
        <f t="shared" si="36"/>
        <v>0.32857142857142857</v>
      </c>
      <c r="M163" s="161" t="s">
        <v>595</v>
      </c>
      <c r="N163" s="167">
        <v>42769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73</v>
      </c>
      <c r="B164" s="159">
        <v>42660</v>
      </c>
      <c r="C164" s="159"/>
      <c r="D164" s="160" t="s">
        <v>727</v>
      </c>
      <c r="E164" s="161" t="s">
        <v>592</v>
      </c>
      <c r="F164" s="162">
        <v>125</v>
      </c>
      <c r="G164" s="161"/>
      <c r="H164" s="161">
        <v>160</v>
      </c>
      <c r="I164" s="163">
        <v>160</v>
      </c>
      <c r="J164" s="164" t="s">
        <v>680</v>
      </c>
      <c r="K164" s="165">
        <f t="shared" si="35"/>
        <v>35</v>
      </c>
      <c r="L164" s="166">
        <v>0.28000000000000003</v>
      </c>
      <c r="M164" s="161" t="s">
        <v>595</v>
      </c>
      <c r="N164" s="167">
        <v>42803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74</v>
      </c>
      <c r="B165" s="159">
        <v>42660</v>
      </c>
      <c r="C165" s="159"/>
      <c r="D165" s="160" t="s">
        <v>728</v>
      </c>
      <c r="E165" s="161" t="s">
        <v>592</v>
      </c>
      <c r="F165" s="162">
        <v>114</v>
      </c>
      <c r="G165" s="161"/>
      <c r="H165" s="161">
        <v>145</v>
      </c>
      <c r="I165" s="163">
        <v>145</v>
      </c>
      <c r="J165" s="164" t="s">
        <v>680</v>
      </c>
      <c r="K165" s="165">
        <f t="shared" si="35"/>
        <v>31</v>
      </c>
      <c r="L165" s="166">
        <f t="shared" ref="L165:L167" si="37">K165/F165</f>
        <v>0.27192982456140352</v>
      </c>
      <c r="M165" s="161" t="s">
        <v>595</v>
      </c>
      <c r="N165" s="167">
        <v>42859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75</v>
      </c>
      <c r="B166" s="159">
        <v>42660</v>
      </c>
      <c r="C166" s="159"/>
      <c r="D166" s="160" t="s">
        <v>729</v>
      </c>
      <c r="E166" s="161" t="s">
        <v>592</v>
      </c>
      <c r="F166" s="162">
        <v>212</v>
      </c>
      <c r="G166" s="161"/>
      <c r="H166" s="161">
        <v>280</v>
      </c>
      <c r="I166" s="163">
        <v>276</v>
      </c>
      <c r="J166" s="164" t="s">
        <v>730</v>
      </c>
      <c r="K166" s="165">
        <f t="shared" si="35"/>
        <v>68</v>
      </c>
      <c r="L166" s="166">
        <f t="shared" si="37"/>
        <v>0.32075471698113206</v>
      </c>
      <c r="M166" s="161" t="s">
        <v>595</v>
      </c>
      <c r="N166" s="167">
        <v>42858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76</v>
      </c>
      <c r="B167" s="159">
        <v>42678</v>
      </c>
      <c r="C167" s="159"/>
      <c r="D167" s="160" t="s">
        <v>465</v>
      </c>
      <c r="E167" s="161" t="s">
        <v>592</v>
      </c>
      <c r="F167" s="162">
        <v>155</v>
      </c>
      <c r="G167" s="161"/>
      <c r="H167" s="161">
        <v>210</v>
      </c>
      <c r="I167" s="163">
        <v>210</v>
      </c>
      <c r="J167" s="164" t="s">
        <v>731</v>
      </c>
      <c r="K167" s="165">
        <f t="shared" si="35"/>
        <v>55</v>
      </c>
      <c r="L167" s="166">
        <f t="shared" si="37"/>
        <v>0.35483870967741937</v>
      </c>
      <c r="M167" s="161" t="s">
        <v>595</v>
      </c>
      <c r="N167" s="167">
        <v>42944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8">
        <v>77</v>
      </c>
      <c r="B168" s="169">
        <v>42710</v>
      </c>
      <c r="C168" s="169"/>
      <c r="D168" s="170" t="s">
        <v>732</v>
      </c>
      <c r="E168" s="171" t="s">
        <v>592</v>
      </c>
      <c r="F168" s="172">
        <v>150.5</v>
      </c>
      <c r="G168" s="172"/>
      <c r="H168" s="173">
        <v>72.5</v>
      </c>
      <c r="I168" s="173">
        <v>174</v>
      </c>
      <c r="J168" s="174" t="s">
        <v>733</v>
      </c>
      <c r="K168" s="175">
        <v>-78</v>
      </c>
      <c r="L168" s="176">
        <v>-0.51827242524916906</v>
      </c>
      <c r="M168" s="172" t="s">
        <v>605</v>
      </c>
      <c r="N168" s="169">
        <v>43333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78</v>
      </c>
      <c r="B169" s="159">
        <v>42712</v>
      </c>
      <c r="C169" s="159"/>
      <c r="D169" s="160" t="s">
        <v>734</v>
      </c>
      <c r="E169" s="161" t="s">
        <v>592</v>
      </c>
      <c r="F169" s="162">
        <v>380</v>
      </c>
      <c r="G169" s="161"/>
      <c r="H169" s="161">
        <v>478</v>
      </c>
      <c r="I169" s="163">
        <v>468</v>
      </c>
      <c r="J169" s="164" t="s">
        <v>680</v>
      </c>
      <c r="K169" s="165">
        <f t="shared" ref="K169:K171" si="38">H169-F169</f>
        <v>98</v>
      </c>
      <c r="L169" s="166">
        <f t="shared" ref="L169:L171" si="39">K169/F169</f>
        <v>0.25789473684210529</v>
      </c>
      <c r="M169" s="161" t="s">
        <v>595</v>
      </c>
      <c r="N169" s="167">
        <v>43025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79</v>
      </c>
      <c r="B170" s="159">
        <v>42734</v>
      </c>
      <c r="C170" s="159"/>
      <c r="D170" s="160" t="s">
        <v>121</v>
      </c>
      <c r="E170" s="161" t="s">
        <v>592</v>
      </c>
      <c r="F170" s="162">
        <v>305</v>
      </c>
      <c r="G170" s="161"/>
      <c r="H170" s="161">
        <v>375</v>
      </c>
      <c r="I170" s="163">
        <v>375</v>
      </c>
      <c r="J170" s="164" t="s">
        <v>680</v>
      </c>
      <c r="K170" s="165">
        <f t="shared" si="38"/>
        <v>70</v>
      </c>
      <c r="L170" s="166">
        <f t="shared" si="39"/>
        <v>0.22950819672131148</v>
      </c>
      <c r="M170" s="161" t="s">
        <v>595</v>
      </c>
      <c r="N170" s="167">
        <v>42768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80</v>
      </c>
      <c r="B171" s="159">
        <v>42739</v>
      </c>
      <c r="C171" s="159"/>
      <c r="D171" s="160" t="s">
        <v>104</v>
      </c>
      <c r="E171" s="161" t="s">
        <v>592</v>
      </c>
      <c r="F171" s="162">
        <v>99.5</v>
      </c>
      <c r="G171" s="161"/>
      <c r="H171" s="161">
        <v>158</v>
      </c>
      <c r="I171" s="163">
        <v>158</v>
      </c>
      <c r="J171" s="164" t="s">
        <v>680</v>
      </c>
      <c r="K171" s="165">
        <f t="shared" si="38"/>
        <v>58.5</v>
      </c>
      <c r="L171" s="166">
        <f t="shared" si="39"/>
        <v>0.5879396984924623</v>
      </c>
      <c r="M171" s="161" t="s">
        <v>595</v>
      </c>
      <c r="N171" s="167">
        <v>42898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81</v>
      </c>
      <c r="B172" s="159">
        <v>42739</v>
      </c>
      <c r="C172" s="159"/>
      <c r="D172" s="160" t="s">
        <v>104</v>
      </c>
      <c r="E172" s="161" t="s">
        <v>592</v>
      </c>
      <c r="F172" s="162">
        <v>99.5</v>
      </c>
      <c r="G172" s="161"/>
      <c r="H172" s="161">
        <v>158</v>
      </c>
      <c r="I172" s="163">
        <v>158</v>
      </c>
      <c r="J172" s="164" t="s">
        <v>680</v>
      </c>
      <c r="K172" s="165">
        <v>58.5</v>
      </c>
      <c r="L172" s="166">
        <v>0.58793969849246197</v>
      </c>
      <c r="M172" s="161" t="s">
        <v>595</v>
      </c>
      <c r="N172" s="167">
        <v>42898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82</v>
      </c>
      <c r="B173" s="159">
        <v>42786</v>
      </c>
      <c r="C173" s="159"/>
      <c r="D173" s="160" t="s">
        <v>210</v>
      </c>
      <c r="E173" s="161" t="s">
        <v>592</v>
      </c>
      <c r="F173" s="162">
        <v>140.5</v>
      </c>
      <c r="G173" s="161"/>
      <c r="H173" s="161">
        <v>220</v>
      </c>
      <c r="I173" s="163">
        <v>220</v>
      </c>
      <c r="J173" s="164" t="s">
        <v>680</v>
      </c>
      <c r="K173" s="165">
        <f>H173-F173</f>
        <v>79.5</v>
      </c>
      <c r="L173" s="166">
        <f>K173/F173</f>
        <v>0.5658362989323843</v>
      </c>
      <c r="M173" s="161" t="s">
        <v>595</v>
      </c>
      <c r="N173" s="167">
        <v>42864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83</v>
      </c>
      <c r="B174" s="159">
        <v>42786</v>
      </c>
      <c r="C174" s="159"/>
      <c r="D174" s="160" t="s">
        <v>735</v>
      </c>
      <c r="E174" s="161" t="s">
        <v>592</v>
      </c>
      <c r="F174" s="162">
        <v>202.5</v>
      </c>
      <c r="G174" s="161"/>
      <c r="H174" s="161">
        <v>234</v>
      </c>
      <c r="I174" s="163">
        <v>234</v>
      </c>
      <c r="J174" s="164" t="s">
        <v>680</v>
      </c>
      <c r="K174" s="165">
        <v>31.5</v>
      </c>
      <c r="L174" s="166">
        <v>0.155555555555556</v>
      </c>
      <c r="M174" s="161" t="s">
        <v>595</v>
      </c>
      <c r="N174" s="167">
        <v>42836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84</v>
      </c>
      <c r="B175" s="159">
        <v>42818</v>
      </c>
      <c r="C175" s="159"/>
      <c r="D175" s="160" t="s">
        <v>736</v>
      </c>
      <c r="E175" s="161" t="s">
        <v>592</v>
      </c>
      <c r="F175" s="162">
        <v>300.5</v>
      </c>
      <c r="G175" s="161"/>
      <c r="H175" s="161">
        <v>417.5</v>
      </c>
      <c r="I175" s="163">
        <v>420</v>
      </c>
      <c r="J175" s="164" t="s">
        <v>737</v>
      </c>
      <c r="K175" s="165">
        <f>H175-F175</f>
        <v>117</v>
      </c>
      <c r="L175" s="166">
        <f>K175/F175</f>
        <v>0.38935108153078202</v>
      </c>
      <c r="M175" s="161" t="s">
        <v>595</v>
      </c>
      <c r="N175" s="167">
        <v>43070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85</v>
      </c>
      <c r="B176" s="159">
        <v>42818</v>
      </c>
      <c r="C176" s="159"/>
      <c r="D176" s="160" t="s">
        <v>710</v>
      </c>
      <c r="E176" s="161" t="s">
        <v>592</v>
      </c>
      <c r="F176" s="162">
        <v>850</v>
      </c>
      <c r="G176" s="161"/>
      <c r="H176" s="161">
        <v>1042.5</v>
      </c>
      <c r="I176" s="163">
        <v>1023</v>
      </c>
      <c r="J176" s="164" t="s">
        <v>738</v>
      </c>
      <c r="K176" s="165">
        <v>192.5</v>
      </c>
      <c r="L176" s="166">
        <v>0.22647058823529401</v>
      </c>
      <c r="M176" s="161" t="s">
        <v>595</v>
      </c>
      <c r="N176" s="167">
        <v>42830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86</v>
      </c>
      <c r="B177" s="159">
        <v>42830</v>
      </c>
      <c r="C177" s="159"/>
      <c r="D177" s="160" t="s">
        <v>496</v>
      </c>
      <c r="E177" s="161" t="s">
        <v>592</v>
      </c>
      <c r="F177" s="162">
        <v>785</v>
      </c>
      <c r="G177" s="161"/>
      <c r="H177" s="161">
        <v>930</v>
      </c>
      <c r="I177" s="163">
        <v>920</v>
      </c>
      <c r="J177" s="164" t="s">
        <v>739</v>
      </c>
      <c r="K177" s="165">
        <f>H177-F177</f>
        <v>145</v>
      </c>
      <c r="L177" s="166">
        <f>K177/F177</f>
        <v>0.18471337579617833</v>
      </c>
      <c r="M177" s="161" t="s">
        <v>595</v>
      </c>
      <c r="N177" s="167">
        <v>42976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8">
        <v>87</v>
      </c>
      <c r="B178" s="169">
        <v>42831</v>
      </c>
      <c r="C178" s="169"/>
      <c r="D178" s="170" t="s">
        <v>740</v>
      </c>
      <c r="E178" s="171" t="s">
        <v>592</v>
      </c>
      <c r="F178" s="172">
        <v>40</v>
      </c>
      <c r="G178" s="172"/>
      <c r="H178" s="173">
        <v>13.1</v>
      </c>
      <c r="I178" s="173">
        <v>60</v>
      </c>
      <c r="J178" s="174" t="s">
        <v>741</v>
      </c>
      <c r="K178" s="175">
        <v>-26.9</v>
      </c>
      <c r="L178" s="176">
        <v>-0.67249999999999999</v>
      </c>
      <c r="M178" s="172" t="s">
        <v>605</v>
      </c>
      <c r="N178" s="169">
        <v>43138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88</v>
      </c>
      <c r="B179" s="159">
        <v>42837</v>
      </c>
      <c r="C179" s="159"/>
      <c r="D179" s="160" t="s">
        <v>102</v>
      </c>
      <c r="E179" s="161" t="s">
        <v>592</v>
      </c>
      <c r="F179" s="162">
        <v>289.5</v>
      </c>
      <c r="G179" s="161"/>
      <c r="H179" s="161">
        <v>354</v>
      </c>
      <c r="I179" s="163">
        <v>360</v>
      </c>
      <c r="J179" s="164" t="s">
        <v>742</v>
      </c>
      <c r="K179" s="165">
        <f t="shared" ref="K179:K187" si="40">H179-F179</f>
        <v>64.5</v>
      </c>
      <c r="L179" s="166">
        <f t="shared" ref="L179:L187" si="41">K179/F179</f>
        <v>0.22279792746113988</v>
      </c>
      <c r="M179" s="161" t="s">
        <v>595</v>
      </c>
      <c r="N179" s="167">
        <v>43040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89</v>
      </c>
      <c r="B180" s="159">
        <v>42845</v>
      </c>
      <c r="C180" s="159"/>
      <c r="D180" s="160" t="s">
        <v>436</v>
      </c>
      <c r="E180" s="161" t="s">
        <v>592</v>
      </c>
      <c r="F180" s="162">
        <v>700</v>
      </c>
      <c r="G180" s="161"/>
      <c r="H180" s="161">
        <v>840</v>
      </c>
      <c r="I180" s="163">
        <v>840</v>
      </c>
      <c r="J180" s="164" t="s">
        <v>743</v>
      </c>
      <c r="K180" s="165">
        <f t="shared" si="40"/>
        <v>140</v>
      </c>
      <c r="L180" s="166">
        <f t="shared" si="41"/>
        <v>0.2</v>
      </c>
      <c r="M180" s="161" t="s">
        <v>595</v>
      </c>
      <c r="N180" s="167">
        <v>42893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8">
        <v>90</v>
      </c>
      <c r="B181" s="159">
        <v>42887</v>
      </c>
      <c r="C181" s="159"/>
      <c r="D181" s="160" t="s">
        <v>744</v>
      </c>
      <c r="E181" s="161" t="s">
        <v>592</v>
      </c>
      <c r="F181" s="162">
        <v>130</v>
      </c>
      <c r="G181" s="161"/>
      <c r="H181" s="161">
        <v>144.25</v>
      </c>
      <c r="I181" s="163">
        <v>170</v>
      </c>
      <c r="J181" s="164" t="s">
        <v>745</v>
      </c>
      <c r="K181" s="165">
        <f t="shared" si="40"/>
        <v>14.25</v>
      </c>
      <c r="L181" s="166">
        <f t="shared" si="41"/>
        <v>0.10961538461538461</v>
      </c>
      <c r="M181" s="161" t="s">
        <v>595</v>
      </c>
      <c r="N181" s="167">
        <v>43675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91</v>
      </c>
      <c r="B182" s="159">
        <v>42901</v>
      </c>
      <c r="C182" s="159"/>
      <c r="D182" s="160" t="s">
        <v>746</v>
      </c>
      <c r="E182" s="161" t="s">
        <v>592</v>
      </c>
      <c r="F182" s="162">
        <v>214.5</v>
      </c>
      <c r="G182" s="161"/>
      <c r="H182" s="161">
        <v>262</v>
      </c>
      <c r="I182" s="163">
        <v>262</v>
      </c>
      <c r="J182" s="164" t="s">
        <v>615</v>
      </c>
      <c r="K182" s="165">
        <f t="shared" si="40"/>
        <v>47.5</v>
      </c>
      <c r="L182" s="166">
        <f t="shared" si="41"/>
        <v>0.22144522144522144</v>
      </c>
      <c r="M182" s="161" t="s">
        <v>595</v>
      </c>
      <c r="N182" s="167">
        <v>42977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9">
        <v>92</v>
      </c>
      <c r="B183" s="190">
        <v>42933</v>
      </c>
      <c r="C183" s="190"/>
      <c r="D183" s="191" t="s">
        <v>747</v>
      </c>
      <c r="E183" s="192" t="s">
        <v>592</v>
      </c>
      <c r="F183" s="193">
        <v>370</v>
      </c>
      <c r="G183" s="192"/>
      <c r="H183" s="192">
        <v>447.5</v>
      </c>
      <c r="I183" s="194">
        <v>450</v>
      </c>
      <c r="J183" s="195" t="s">
        <v>680</v>
      </c>
      <c r="K183" s="165">
        <f t="shared" si="40"/>
        <v>77.5</v>
      </c>
      <c r="L183" s="196">
        <f t="shared" si="41"/>
        <v>0.20945945945945946</v>
      </c>
      <c r="M183" s="192" t="s">
        <v>595</v>
      </c>
      <c r="N183" s="197">
        <v>43035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9">
        <v>93</v>
      </c>
      <c r="B184" s="190">
        <v>42943</v>
      </c>
      <c r="C184" s="190"/>
      <c r="D184" s="191" t="s">
        <v>208</v>
      </c>
      <c r="E184" s="192" t="s">
        <v>592</v>
      </c>
      <c r="F184" s="193">
        <v>657.5</v>
      </c>
      <c r="G184" s="192"/>
      <c r="H184" s="192">
        <v>825</v>
      </c>
      <c r="I184" s="194">
        <v>820</v>
      </c>
      <c r="J184" s="195" t="s">
        <v>680</v>
      </c>
      <c r="K184" s="165">
        <f t="shared" si="40"/>
        <v>167.5</v>
      </c>
      <c r="L184" s="196">
        <f t="shared" si="41"/>
        <v>0.25475285171102663</v>
      </c>
      <c r="M184" s="192" t="s">
        <v>595</v>
      </c>
      <c r="N184" s="197">
        <v>43090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94</v>
      </c>
      <c r="B185" s="159">
        <v>42964</v>
      </c>
      <c r="C185" s="159"/>
      <c r="D185" s="160" t="s">
        <v>384</v>
      </c>
      <c r="E185" s="161" t="s">
        <v>592</v>
      </c>
      <c r="F185" s="162">
        <v>605</v>
      </c>
      <c r="G185" s="161"/>
      <c r="H185" s="161">
        <v>750</v>
      </c>
      <c r="I185" s="163">
        <v>750</v>
      </c>
      <c r="J185" s="164" t="s">
        <v>739</v>
      </c>
      <c r="K185" s="165">
        <f t="shared" si="40"/>
        <v>145</v>
      </c>
      <c r="L185" s="166">
        <f t="shared" si="41"/>
        <v>0.23966942148760331</v>
      </c>
      <c r="M185" s="161" t="s">
        <v>595</v>
      </c>
      <c r="N185" s="167">
        <v>43027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8">
        <v>95</v>
      </c>
      <c r="B186" s="169">
        <v>42979</v>
      </c>
      <c r="C186" s="169"/>
      <c r="D186" s="177" t="s">
        <v>748</v>
      </c>
      <c r="E186" s="172" t="s">
        <v>592</v>
      </c>
      <c r="F186" s="172">
        <v>255</v>
      </c>
      <c r="G186" s="173"/>
      <c r="H186" s="173">
        <v>217.25</v>
      </c>
      <c r="I186" s="173">
        <v>320</v>
      </c>
      <c r="J186" s="174" t="s">
        <v>749</v>
      </c>
      <c r="K186" s="175">
        <f t="shared" si="40"/>
        <v>-37.75</v>
      </c>
      <c r="L186" s="178">
        <f t="shared" si="41"/>
        <v>-0.14803921568627451</v>
      </c>
      <c r="M186" s="172" t="s">
        <v>605</v>
      </c>
      <c r="N186" s="169">
        <v>43661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8">
        <v>96</v>
      </c>
      <c r="B187" s="159">
        <v>42997</v>
      </c>
      <c r="C187" s="159"/>
      <c r="D187" s="160" t="s">
        <v>750</v>
      </c>
      <c r="E187" s="161" t="s">
        <v>592</v>
      </c>
      <c r="F187" s="162">
        <v>215</v>
      </c>
      <c r="G187" s="161"/>
      <c r="H187" s="161">
        <v>258</v>
      </c>
      <c r="I187" s="163">
        <v>258</v>
      </c>
      <c r="J187" s="164" t="s">
        <v>680</v>
      </c>
      <c r="K187" s="165">
        <f t="shared" si="40"/>
        <v>43</v>
      </c>
      <c r="L187" s="166">
        <f t="shared" si="41"/>
        <v>0.2</v>
      </c>
      <c r="M187" s="161" t="s">
        <v>595</v>
      </c>
      <c r="N187" s="167">
        <v>43040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8">
        <v>97</v>
      </c>
      <c r="B188" s="159">
        <v>42997</v>
      </c>
      <c r="C188" s="159"/>
      <c r="D188" s="160" t="s">
        <v>750</v>
      </c>
      <c r="E188" s="161" t="s">
        <v>592</v>
      </c>
      <c r="F188" s="162">
        <v>215</v>
      </c>
      <c r="G188" s="161"/>
      <c r="H188" s="161">
        <v>258</v>
      </c>
      <c r="I188" s="163">
        <v>258</v>
      </c>
      <c r="J188" s="195" t="s">
        <v>680</v>
      </c>
      <c r="K188" s="165">
        <v>43</v>
      </c>
      <c r="L188" s="166">
        <v>0.2</v>
      </c>
      <c r="M188" s="161" t="s">
        <v>595</v>
      </c>
      <c r="N188" s="167">
        <v>43040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98</v>
      </c>
      <c r="B189" s="190">
        <v>42998</v>
      </c>
      <c r="C189" s="190"/>
      <c r="D189" s="191" t="s">
        <v>751</v>
      </c>
      <c r="E189" s="192" t="s">
        <v>592</v>
      </c>
      <c r="F189" s="162">
        <v>75</v>
      </c>
      <c r="G189" s="192"/>
      <c r="H189" s="192">
        <v>90</v>
      </c>
      <c r="I189" s="194">
        <v>90</v>
      </c>
      <c r="J189" s="164" t="s">
        <v>752</v>
      </c>
      <c r="K189" s="165">
        <f t="shared" ref="K189:K194" si="42">H189-F189</f>
        <v>15</v>
      </c>
      <c r="L189" s="166">
        <f t="shared" ref="L189:L194" si="43">K189/F189</f>
        <v>0.2</v>
      </c>
      <c r="M189" s="161" t="s">
        <v>595</v>
      </c>
      <c r="N189" s="167">
        <v>43019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99</v>
      </c>
      <c r="B190" s="190">
        <v>43011</v>
      </c>
      <c r="C190" s="190"/>
      <c r="D190" s="191" t="s">
        <v>753</v>
      </c>
      <c r="E190" s="192" t="s">
        <v>592</v>
      </c>
      <c r="F190" s="193">
        <v>315</v>
      </c>
      <c r="G190" s="192"/>
      <c r="H190" s="192">
        <v>392</v>
      </c>
      <c r="I190" s="194">
        <v>384</v>
      </c>
      <c r="J190" s="195" t="s">
        <v>754</v>
      </c>
      <c r="K190" s="165">
        <f t="shared" si="42"/>
        <v>77</v>
      </c>
      <c r="L190" s="196">
        <f t="shared" si="43"/>
        <v>0.24444444444444444</v>
      </c>
      <c r="M190" s="192" t="s">
        <v>595</v>
      </c>
      <c r="N190" s="197">
        <v>43017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100</v>
      </c>
      <c r="B191" s="190">
        <v>43013</v>
      </c>
      <c r="C191" s="190"/>
      <c r="D191" s="191" t="s">
        <v>469</v>
      </c>
      <c r="E191" s="192" t="s">
        <v>592</v>
      </c>
      <c r="F191" s="193">
        <v>145</v>
      </c>
      <c r="G191" s="192"/>
      <c r="H191" s="192">
        <v>179</v>
      </c>
      <c r="I191" s="194">
        <v>180</v>
      </c>
      <c r="J191" s="195" t="s">
        <v>755</v>
      </c>
      <c r="K191" s="165">
        <f t="shared" si="42"/>
        <v>34</v>
      </c>
      <c r="L191" s="196">
        <f t="shared" si="43"/>
        <v>0.23448275862068965</v>
      </c>
      <c r="M191" s="192" t="s">
        <v>595</v>
      </c>
      <c r="N191" s="197">
        <v>43025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101</v>
      </c>
      <c r="B192" s="190">
        <v>43014</v>
      </c>
      <c r="C192" s="190"/>
      <c r="D192" s="191" t="s">
        <v>359</v>
      </c>
      <c r="E192" s="192" t="s">
        <v>592</v>
      </c>
      <c r="F192" s="193">
        <v>256</v>
      </c>
      <c r="G192" s="192"/>
      <c r="H192" s="192">
        <v>323</v>
      </c>
      <c r="I192" s="194">
        <v>320</v>
      </c>
      <c r="J192" s="195" t="s">
        <v>680</v>
      </c>
      <c r="K192" s="165">
        <f t="shared" si="42"/>
        <v>67</v>
      </c>
      <c r="L192" s="196">
        <f t="shared" si="43"/>
        <v>0.26171875</v>
      </c>
      <c r="M192" s="192" t="s">
        <v>595</v>
      </c>
      <c r="N192" s="197">
        <v>43067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102</v>
      </c>
      <c r="B193" s="190">
        <v>43017</v>
      </c>
      <c r="C193" s="190"/>
      <c r="D193" s="191" t="s">
        <v>373</v>
      </c>
      <c r="E193" s="192" t="s">
        <v>592</v>
      </c>
      <c r="F193" s="193">
        <v>137.5</v>
      </c>
      <c r="G193" s="192"/>
      <c r="H193" s="192">
        <v>184</v>
      </c>
      <c r="I193" s="194">
        <v>183</v>
      </c>
      <c r="J193" s="195" t="s">
        <v>756</v>
      </c>
      <c r="K193" s="165">
        <f t="shared" si="42"/>
        <v>46.5</v>
      </c>
      <c r="L193" s="196">
        <f t="shared" si="43"/>
        <v>0.33818181818181819</v>
      </c>
      <c r="M193" s="192" t="s">
        <v>595</v>
      </c>
      <c r="N193" s="197">
        <v>43108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103</v>
      </c>
      <c r="B194" s="190">
        <v>43018</v>
      </c>
      <c r="C194" s="190"/>
      <c r="D194" s="191" t="s">
        <v>757</v>
      </c>
      <c r="E194" s="192" t="s">
        <v>592</v>
      </c>
      <c r="F194" s="193">
        <v>125.5</v>
      </c>
      <c r="G194" s="192"/>
      <c r="H194" s="192">
        <v>158</v>
      </c>
      <c r="I194" s="194">
        <v>155</v>
      </c>
      <c r="J194" s="195" t="s">
        <v>758</v>
      </c>
      <c r="K194" s="165">
        <f t="shared" si="42"/>
        <v>32.5</v>
      </c>
      <c r="L194" s="196">
        <f t="shared" si="43"/>
        <v>0.25896414342629481</v>
      </c>
      <c r="M194" s="192" t="s">
        <v>595</v>
      </c>
      <c r="N194" s="197">
        <v>43067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9">
        <v>104</v>
      </c>
      <c r="B195" s="190">
        <v>43018</v>
      </c>
      <c r="C195" s="190"/>
      <c r="D195" s="191" t="s">
        <v>759</v>
      </c>
      <c r="E195" s="192" t="s">
        <v>592</v>
      </c>
      <c r="F195" s="193">
        <v>895</v>
      </c>
      <c r="G195" s="192"/>
      <c r="H195" s="192">
        <v>1122.5</v>
      </c>
      <c r="I195" s="194">
        <v>1078</v>
      </c>
      <c r="J195" s="195" t="s">
        <v>760</v>
      </c>
      <c r="K195" s="165">
        <v>227.5</v>
      </c>
      <c r="L195" s="196">
        <v>0.25418994413407803</v>
      </c>
      <c r="M195" s="192" t="s">
        <v>595</v>
      </c>
      <c r="N195" s="197">
        <v>43117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105</v>
      </c>
      <c r="B196" s="190">
        <v>43020</v>
      </c>
      <c r="C196" s="190"/>
      <c r="D196" s="191" t="s">
        <v>368</v>
      </c>
      <c r="E196" s="192" t="s">
        <v>592</v>
      </c>
      <c r="F196" s="193">
        <v>525</v>
      </c>
      <c r="G196" s="192"/>
      <c r="H196" s="192">
        <v>629</v>
      </c>
      <c r="I196" s="194">
        <v>629</v>
      </c>
      <c r="J196" s="195" t="s">
        <v>680</v>
      </c>
      <c r="K196" s="165">
        <v>104</v>
      </c>
      <c r="L196" s="196">
        <v>0.19809523809523799</v>
      </c>
      <c r="M196" s="192" t="s">
        <v>595</v>
      </c>
      <c r="N196" s="197">
        <v>43119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106</v>
      </c>
      <c r="B197" s="190">
        <v>43046</v>
      </c>
      <c r="C197" s="190"/>
      <c r="D197" s="191" t="s">
        <v>409</v>
      </c>
      <c r="E197" s="192" t="s">
        <v>592</v>
      </c>
      <c r="F197" s="193">
        <v>740</v>
      </c>
      <c r="G197" s="192"/>
      <c r="H197" s="192">
        <v>892.5</v>
      </c>
      <c r="I197" s="194">
        <v>900</v>
      </c>
      <c r="J197" s="195" t="s">
        <v>761</v>
      </c>
      <c r="K197" s="165">
        <f t="shared" ref="K197:K199" si="44">H197-F197</f>
        <v>152.5</v>
      </c>
      <c r="L197" s="196">
        <f t="shared" ref="L197:L199" si="45">K197/F197</f>
        <v>0.20608108108108109</v>
      </c>
      <c r="M197" s="192" t="s">
        <v>595</v>
      </c>
      <c r="N197" s="197">
        <v>43052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8">
        <v>107</v>
      </c>
      <c r="B198" s="159">
        <v>43073</v>
      </c>
      <c r="C198" s="159"/>
      <c r="D198" s="160" t="s">
        <v>762</v>
      </c>
      <c r="E198" s="161" t="s">
        <v>592</v>
      </c>
      <c r="F198" s="162">
        <v>118.5</v>
      </c>
      <c r="G198" s="161"/>
      <c r="H198" s="161">
        <v>143.5</v>
      </c>
      <c r="I198" s="163">
        <v>145</v>
      </c>
      <c r="J198" s="164" t="s">
        <v>763</v>
      </c>
      <c r="K198" s="165">
        <f t="shared" si="44"/>
        <v>25</v>
      </c>
      <c r="L198" s="166">
        <f t="shared" si="45"/>
        <v>0.2109704641350211</v>
      </c>
      <c r="M198" s="161" t="s">
        <v>595</v>
      </c>
      <c r="N198" s="167">
        <v>43097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8">
        <v>108</v>
      </c>
      <c r="B199" s="169">
        <v>43090</v>
      </c>
      <c r="C199" s="169"/>
      <c r="D199" s="170" t="s">
        <v>441</v>
      </c>
      <c r="E199" s="171" t="s">
        <v>592</v>
      </c>
      <c r="F199" s="172">
        <v>715</v>
      </c>
      <c r="G199" s="172"/>
      <c r="H199" s="173">
        <v>500</v>
      </c>
      <c r="I199" s="173">
        <v>872</v>
      </c>
      <c r="J199" s="174" t="s">
        <v>764</v>
      </c>
      <c r="K199" s="175">
        <f t="shared" si="44"/>
        <v>-215</v>
      </c>
      <c r="L199" s="176">
        <f t="shared" si="45"/>
        <v>-0.30069930069930068</v>
      </c>
      <c r="M199" s="172" t="s">
        <v>605</v>
      </c>
      <c r="N199" s="169">
        <v>43670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8">
        <v>109</v>
      </c>
      <c r="B200" s="159">
        <v>43098</v>
      </c>
      <c r="C200" s="159"/>
      <c r="D200" s="160" t="s">
        <v>753</v>
      </c>
      <c r="E200" s="161" t="s">
        <v>592</v>
      </c>
      <c r="F200" s="162">
        <v>435</v>
      </c>
      <c r="G200" s="161"/>
      <c r="H200" s="161">
        <v>542.5</v>
      </c>
      <c r="I200" s="163">
        <v>539</v>
      </c>
      <c r="J200" s="164" t="s">
        <v>680</v>
      </c>
      <c r="K200" s="165">
        <v>107.5</v>
      </c>
      <c r="L200" s="166">
        <v>0.247126436781609</v>
      </c>
      <c r="M200" s="161" t="s">
        <v>595</v>
      </c>
      <c r="N200" s="167">
        <v>43206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8">
        <v>110</v>
      </c>
      <c r="B201" s="159">
        <v>43098</v>
      </c>
      <c r="C201" s="159"/>
      <c r="D201" s="160" t="s">
        <v>561</v>
      </c>
      <c r="E201" s="161" t="s">
        <v>592</v>
      </c>
      <c r="F201" s="162">
        <v>885</v>
      </c>
      <c r="G201" s="161"/>
      <c r="H201" s="161">
        <v>1090</v>
      </c>
      <c r="I201" s="163">
        <v>1084</v>
      </c>
      <c r="J201" s="164" t="s">
        <v>680</v>
      </c>
      <c r="K201" s="165">
        <v>205</v>
      </c>
      <c r="L201" s="166">
        <v>0.23163841807909599</v>
      </c>
      <c r="M201" s="161" t="s">
        <v>595</v>
      </c>
      <c r="N201" s="167">
        <v>43213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8">
        <v>111</v>
      </c>
      <c r="B202" s="199">
        <v>43192</v>
      </c>
      <c r="C202" s="199"/>
      <c r="D202" s="177" t="s">
        <v>765</v>
      </c>
      <c r="E202" s="172" t="s">
        <v>592</v>
      </c>
      <c r="F202" s="200">
        <v>478.5</v>
      </c>
      <c r="G202" s="172"/>
      <c r="H202" s="172">
        <v>442</v>
      </c>
      <c r="I202" s="173">
        <v>613</v>
      </c>
      <c r="J202" s="174" t="s">
        <v>766</v>
      </c>
      <c r="K202" s="175">
        <f t="shared" ref="K202:K205" si="46">H202-F202</f>
        <v>-36.5</v>
      </c>
      <c r="L202" s="176">
        <f t="shared" ref="L202:L205" si="47">K202/F202</f>
        <v>-7.6280041797283177E-2</v>
      </c>
      <c r="M202" s="172" t="s">
        <v>605</v>
      </c>
      <c r="N202" s="169">
        <v>43762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68">
        <v>112</v>
      </c>
      <c r="B203" s="169">
        <v>43194</v>
      </c>
      <c r="C203" s="169"/>
      <c r="D203" s="170" t="s">
        <v>767</v>
      </c>
      <c r="E203" s="171" t="s">
        <v>592</v>
      </c>
      <c r="F203" s="172">
        <f>141.5-7.3</f>
        <v>134.19999999999999</v>
      </c>
      <c r="G203" s="172"/>
      <c r="H203" s="173">
        <v>77</v>
      </c>
      <c r="I203" s="173">
        <v>180</v>
      </c>
      <c r="J203" s="174" t="s">
        <v>768</v>
      </c>
      <c r="K203" s="175">
        <f t="shared" si="46"/>
        <v>-57.199999999999989</v>
      </c>
      <c r="L203" s="176">
        <f t="shared" si="47"/>
        <v>-0.42622950819672129</v>
      </c>
      <c r="M203" s="172" t="s">
        <v>605</v>
      </c>
      <c r="N203" s="169">
        <v>43522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8">
        <v>113</v>
      </c>
      <c r="B204" s="169">
        <v>43209</v>
      </c>
      <c r="C204" s="169"/>
      <c r="D204" s="170" t="s">
        <v>769</v>
      </c>
      <c r="E204" s="171" t="s">
        <v>592</v>
      </c>
      <c r="F204" s="172">
        <v>430</v>
      </c>
      <c r="G204" s="172"/>
      <c r="H204" s="173">
        <v>220</v>
      </c>
      <c r="I204" s="173">
        <v>537</v>
      </c>
      <c r="J204" s="174" t="s">
        <v>770</v>
      </c>
      <c r="K204" s="175">
        <f t="shared" si="46"/>
        <v>-210</v>
      </c>
      <c r="L204" s="176">
        <f t="shared" si="47"/>
        <v>-0.48837209302325579</v>
      </c>
      <c r="M204" s="172" t="s">
        <v>605</v>
      </c>
      <c r="N204" s="169">
        <v>43252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114</v>
      </c>
      <c r="B205" s="190">
        <v>43220</v>
      </c>
      <c r="C205" s="190"/>
      <c r="D205" s="191" t="s">
        <v>771</v>
      </c>
      <c r="E205" s="192" t="s">
        <v>592</v>
      </c>
      <c r="F205" s="192">
        <v>153.5</v>
      </c>
      <c r="G205" s="192"/>
      <c r="H205" s="192">
        <v>196</v>
      </c>
      <c r="I205" s="194">
        <v>196</v>
      </c>
      <c r="J205" s="164" t="s">
        <v>772</v>
      </c>
      <c r="K205" s="165">
        <f t="shared" si="46"/>
        <v>42.5</v>
      </c>
      <c r="L205" s="166">
        <f t="shared" si="47"/>
        <v>0.27687296416938112</v>
      </c>
      <c r="M205" s="161" t="s">
        <v>595</v>
      </c>
      <c r="N205" s="167">
        <v>43605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8">
        <v>115</v>
      </c>
      <c r="B206" s="169">
        <v>43306</v>
      </c>
      <c r="C206" s="169"/>
      <c r="D206" s="170" t="s">
        <v>740</v>
      </c>
      <c r="E206" s="171" t="s">
        <v>592</v>
      </c>
      <c r="F206" s="172">
        <v>27.5</v>
      </c>
      <c r="G206" s="172"/>
      <c r="H206" s="173">
        <v>13.1</v>
      </c>
      <c r="I206" s="173">
        <v>60</v>
      </c>
      <c r="J206" s="174" t="s">
        <v>773</v>
      </c>
      <c r="K206" s="175">
        <v>-14.4</v>
      </c>
      <c r="L206" s="176">
        <v>-0.52363636363636401</v>
      </c>
      <c r="M206" s="172" t="s">
        <v>605</v>
      </c>
      <c r="N206" s="169">
        <v>43138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116</v>
      </c>
      <c r="B207" s="199">
        <v>43318</v>
      </c>
      <c r="C207" s="199"/>
      <c r="D207" s="177" t="s">
        <v>774</v>
      </c>
      <c r="E207" s="172" t="s">
        <v>592</v>
      </c>
      <c r="F207" s="172">
        <v>148.5</v>
      </c>
      <c r="G207" s="172"/>
      <c r="H207" s="172">
        <v>102</v>
      </c>
      <c r="I207" s="173">
        <v>182</v>
      </c>
      <c r="J207" s="174" t="s">
        <v>775</v>
      </c>
      <c r="K207" s="175">
        <f>H207-F207</f>
        <v>-46.5</v>
      </c>
      <c r="L207" s="176">
        <f>K207/F207</f>
        <v>-0.31313131313131315</v>
      </c>
      <c r="M207" s="172" t="s">
        <v>605</v>
      </c>
      <c r="N207" s="169">
        <v>43661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8">
        <v>117</v>
      </c>
      <c r="B208" s="159">
        <v>43335</v>
      </c>
      <c r="C208" s="159"/>
      <c r="D208" s="160" t="s">
        <v>776</v>
      </c>
      <c r="E208" s="161" t="s">
        <v>592</v>
      </c>
      <c r="F208" s="192">
        <v>285</v>
      </c>
      <c r="G208" s="161"/>
      <c r="H208" s="161">
        <v>355</v>
      </c>
      <c r="I208" s="163">
        <v>364</v>
      </c>
      <c r="J208" s="164" t="s">
        <v>777</v>
      </c>
      <c r="K208" s="165">
        <v>70</v>
      </c>
      <c r="L208" s="166">
        <v>0.24561403508771901</v>
      </c>
      <c r="M208" s="161" t="s">
        <v>595</v>
      </c>
      <c r="N208" s="167">
        <v>43455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8">
        <v>118</v>
      </c>
      <c r="B209" s="159">
        <v>43341</v>
      </c>
      <c r="C209" s="159"/>
      <c r="D209" s="160" t="s">
        <v>399</v>
      </c>
      <c r="E209" s="161" t="s">
        <v>592</v>
      </c>
      <c r="F209" s="192">
        <v>525</v>
      </c>
      <c r="G209" s="161"/>
      <c r="H209" s="161">
        <v>585</v>
      </c>
      <c r="I209" s="163">
        <v>635</v>
      </c>
      <c r="J209" s="164" t="s">
        <v>778</v>
      </c>
      <c r="K209" s="165">
        <f t="shared" ref="K209:K260" si="48">H209-F209</f>
        <v>60</v>
      </c>
      <c r="L209" s="166">
        <f t="shared" ref="L209:L260" si="49">K209/F209</f>
        <v>0.11428571428571428</v>
      </c>
      <c r="M209" s="161" t="s">
        <v>595</v>
      </c>
      <c r="N209" s="167">
        <v>43662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8">
        <v>119</v>
      </c>
      <c r="B210" s="159">
        <v>43395</v>
      </c>
      <c r="C210" s="159"/>
      <c r="D210" s="160" t="s">
        <v>384</v>
      </c>
      <c r="E210" s="161" t="s">
        <v>592</v>
      </c>
      <c r="F210" s="192">
        <v>475</v>
      </c>
      <c r="G210" s="161"/>
      <c r="H210" s="161">
        <v>574</v>
      </c>
      <c r="I210" s="163">
        <v>570</v>
      </c>
      <c r="J210" s="164" t="s">
        <v>680</v>
      </c>
      <c r="K210" s="165">
        <f t="shared" si="48"/>
        <v>99</v>
      </c>
      <c r="L210" s="166">
        <f t="shared" si="49"/>
        <v>0.20842105263157895</v>
      </c>
      <c r="M210" s="161" t="s">
        <v>595</v>
      </c>
      <c r="N210" s="167">
        <v>43403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120</v>
      </c>
      <c r="B211" s="190">
        <v>43397</v>
      </c>
      <c r="C211" s="190"/>
      <c r="D211" s="191" t="s">
        <v>779</v>
      </c>
      <c r="E211" s="192" t="s">
        <v>592</v>
      </c>
      <c r="F211" s="192">
        <v>707.5</v>
      </c>
      <c r="G211" s="192"/>
      <c r="H211" s="192">
        <v>872</v>
      </c>
      <c r="I211" s="194">
        <v>872</v>
      </c>
      <c r="J211" s="195" t="s">
        <v>680</v>
      </c>
      <c r="K211" s="165">
        <f t="shared" si="48"/>
        <v>164.5</v>
      </c>
      <c r="L211" s="196">
        <f t="shared" si="49"/>
        <v>0.23250883392226149</v>
      </c>
      <c r="M211" s="192" t="s">
        <v>595</v>
      </c>
      <c r="N211" s="197">
        <v>43482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121</v>
      </c>
      <c r="B212" s="190">
        <v>43398</v>
      </c>
      <c r="C212" s="190"/>
      <c r="D212" s="191" t="s">
        <v>780</v>
      </c>
      <c r="E212" s="192" t="s">
        <v>592</v>
      </c>
      <c r="F212" s="192">
        <v>162</v>
      </c>
      <c r="G212" s="192"/>
      <c r="H212" s="192">
        <v>204</v>
      </c>
      <c r="I212" s="194">
        <v>209</v>
      </c>
      <c r="J212" s="195" t="s">
        <v>781</v>
      </c>
      <c r="K212" s="165">
        <f t="shared" si="48"/>
        <v>42</v>
      </c>
      <c r="L212" s="196">
        <f t="shared" si="49"/>
        <v>0.25925925925925924</v>
      </c>
      <c r="M212" s="192" t="s">
        <v>595</v>
      </c>
      <c r="N212" s="197">
        <v>43539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122</v>
      </c>
      <c r="B213" s="190">
        <v>43399</v>
      </c>
      <c r="C213" s="190"/>
      <c r="D213" s="191" t="s">
        <v>489</v>
      </c>
      <c r="E213" s="192" t="s">
        <v>592</v>
      </c>
      <c r="F213" s="192">
        <v>240</v>
      </c>
      <c r="G213" s="192"/>
      <c r="H213" s="192">
        <v>297</v>
      </c>
      <c r="I213" s="194">
        <v>297</v>
      </c>
      <c r="J213" s="195" t="s">
        <v>680</v>
      </c>
      <c r="K213" s="201">
        <f t="shared" si="48"/>
        <v>57</v>
      </c>
      <c r="L213" s="196">
        <f t="shared" si="49"/>
        <v>0.23749999999999999</v>
      </c>
      <c r="M213" s="192" t="s">
        <v>595</v>
      </c>
      <c r="N213" s="197">
        <v>43417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8">
        <v>123</v>
      </c>
      <c r="B214" s="159">
        <v>43439</v>
      </c>
      <c r="C214" s="159"/>
      <c r="D214" s="160" t="s">
        <v>782</v>
      </c>
      <c r="E214" s="161" t="s">
        <v>592</v>
      </c>
      <c r="F214" s="161">
        <v>202.5</v>
      </c>
      <c r="G214" s="161"/>
      <c r="H214" s="161">
        <v>255</v>
      </c>
      <c r="I214" s="163">
        <v>252</v>
      </c>
      <c r="J214" s="164" t="s">
        <v>680</v>
      </c>
      <c r="K214" s="165">
        <f t="shared" si="48"/>
        <v>52.5</v>
      </c>
      <c r="L214" s="166">
        <f t="shared" si="49"/>
        <v>0.25925925925925924</v>
      </c>
      <c r="M214" s="161" t="s">
        <v>595</v>
      </c>
      <c r="N214" s="167">
        <v>43542</v>
      </c>
      <c r="O214" s="1"/>
      <c r="P214" s="1"/>
      <c r="Q214" s="1"/>
      <c r="R214" s="6" t="s">
        <v>783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124</v>
      </c>
      <c r="B215" s="190">
        <v>43465</v>
      </c>
      <c r="C215" s="159"/>
      <c r="D215" s="191" t="s">
        <v>159</v>
      </c>
      <c r="E215" s="192" t="s">
        <v>592</v>
      </c>
      <c r="F215" s="192">
        <v>710</v>
      </c>
      <c r="G215" s="192"/>
      <c r="H215" s="192">
        <v>866</v>
      </c>
      <c r="I215" s="194">
        <v>866</v>
      </c>
      <c r="J215" s="195" t="s">
        <v>680</v>
      </c>
      <c r="K215" s="165">
        <f t="shared" si="48"/>
        <v>156</v>
      </c>
      <c r="L215" s="166">
        <f t="shared" si="49"/>
        <v>0.21971830985915494</v>
      </c>
      <c r="M215" s="161" t="s">
        <v>595</v>
      </c>
      <c r="N215" s="167">
        <v>43553</v>
      </c>
      <c r="O215" s="1"/>
      <c r="P215" s="1"/>
      <c r="Q215" s="1"/>
      <c r="R215" s="6" t="s">
        <v>783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125</v>
      </c>
      <c r="B216" s="190">
        <v>43522</v>
      </c>
      <c r="C216" s="190"/>
      <c r="D216" s="191" t="s">
        <v>174</v>
      </c>
      <c r="E216" s="192" t="s">
        <v>592</v>
      </c>
      <c r="F216" s="192">
        <v>337.25</v>
      </c>
      <c r="G216" s="192"/>
      <c r="H216" s="192">
        <v>398.5</v>
      </c>
      <c r="I216" s="194">
        <v>411</v>
      </c>
      <c r="J216" s="164" t="s">
        <v>784</v>
      </c>
      <c r="K216" s="165">
        <f t="shared" si="48"/>
        <v>61.25</v>
      </c>
      <c r="L216" s="166">
        <f t="shared" si="49"/>
        <v>0.1816160118606375</v>
      </c>
      <c r="M216" s="161" t="s">
        <v>595</v>
      </c>
      <c r="N216" s="167">
        <v>43760</v>
      </c>
      <c r="O216" s="1"/>
      <c r="P216" s="1"/>
      <c r="Q216" s="1"/>
      <c r="R216" s="6" t="s">
        <v>783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2">
        <v>126</v>
      </c>
      <c r="B217" s="203">
        <v>43559</v>
      </c>
      <c r="C217" s="203"/>
      <c r="D217" s="204" t="s">
        <v>785</v>
      </c>
      <c r="E217" s="205" t="s">
        <v>592</v>
      </c>
      <c r="F217" s="205">
        <v>130</v>
      </c>
      <c r="G217" s="205"/>
      <c r="H217" s="205">
        <v>65</v>
      </c>
      <c r="I217" s="206">
        <v>158</v>
      </c>
      <c r="J217" s="174" t="s">
        <v>786</v>
      </c>
      <c r="K217" s="175">
        <f t="shared" si="48"/>
        <v>-65</v>
      </c>
      <c r="L217" s="176">
        <f t="shared" si="49"/>
        <v>-0.5</v>
      </c>
      <c r="M217" s="172" t="s">
        <v>605</v>
      </c>
      <c r="N217" s="169">
        <v>43726</v>
      </c>
      <c r="O217" s="1"/>
      <c r="P217" s="1"/>
      <c r="Q217" s="1"/>
      <c r="R217" s="6" t="s">
        <v>787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127</v>
      </c>
      <c r="B218" s="190">
        <v>43017</v>
      </c>
      <c r="C218" s="190"/>
      <c r="D218" s="191" t="s">
        <v>210</v>
      </c>
      <c r="E218" s="192" t="s">
        <v>592</v>
      </c>
      <c r="F218" s="192">
        <v>141.5</v>
      </c>
      <c r="G218" s="192"/>
      <c r="H218" s="192">
        <v>183.5</v>
      </c>
      <c r="I218" s="194">
        <v>210</v>
      </c>
      <c r="J218" s="164" t="s">
        <v>781</v>
      </c>
      <c r="K218" s="165">
        <f t="shared" si="48"/>
        <v>42</v>
      </c>
      <c r="L218" s="166">
        <f t="shared" si="49"/>
        <v>0.29681978798586572</v>
      </c>
      <c r="M218" s="161" t="s">
        <v>595</v>
      </c>
      <c r="N218" s="167">
        <v>43042</v>
      </c>
      <c r="O218" s="1"/>
      <c r="P218" s="1"/>
      <c r="Q218" s="1"/>
      <c r="R218" s="6" t="s">
        <v>787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2">
        <v>128</v>
      </c>
      <c r="B219" s="203">
        <v>43074</v>
      </c>
      <c r="C219" s="203"/>
      <c r="D219" s="204" t="s">
        <v>788</v>
      </c>
      <c r="E219" s="205" t="s">
        <v>592</v>
      </c>
      <c r="F219" s="200">
        <v>172</v>
      </c>
      <c r="G219" s="205"/>
      <c r="H219" s="205">
        <v>155.25</v>
      </c>
      <c r="I219" s="206">
        <v>230</v>
      </c>
      <c r="J219" s="174" t="s">
        <v>789</v>
      </c>
      <c r="K219" s="175">
        <f t="shared" si="48"/>
        <v>-16.75</v>
      </c>
      <c r="L219" s="176">
        <f t="shared" si="49"/>
        <v>-9.7383720930232565E-2</v>
      </c>
      <c r="M219" s="172" t="s">
        <v>605</v>
      </c>
      <c r="N219" s="169">
        <v>43787</v>
      </c>
      <c r="O219" s="1"/>
      <c r="P219" s="1"/>
      <c r="Q219" s="1"/>
      <c r="R219" s="6" t="s">
        <v>787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129</v>
      </c>
      <c r="B220" s="190">
        <v>43398</v>
      </c>
      <c r="C220" s="190"/>
      <c r="D220" s="191" t="s">
        <v>120</v>
      </c>
      <c r="E220" s="192" t="s">
        <v>592</v>
      </c>
      <c r="F220" s="192">
        <v>698.5</v>
      </c>
      <c r="G220" s="192"/>
      <c r="H220" s="192">
        <v>890</v>
      </c>
      <c r="I220" s="194">
        <v>890</v>
      </c>
      <c r="J220" s="164" t="s">
        <v>790</v>
      </c>
      <c r="K220" s="165">
        <f t="shared" si="48"/>
        <v>191.5</v>
      </c>
      <c r="L220" s="166">
        <f t="shared" si="49"/>
        <v>0.27415891195418757</v>
      </c>
      <c r="M220" s="161" t="s">
        <v>595</v>
      </c>
      <c r="N220" s="167">
        <v>44328</v>
      </c>
      <c r="O220" s="1"/>
      <c r="P220" s="1"/>
      <c r="Q220" s="1"/>
      <c r="R220" s="6" t="s">
        <v>783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130</v>
      </c>
      <c r="B221" s="190">
        <v>42877</v>
      </c>
      <c r="C221" s="190"/>
      <c r="D221" s="191" t="s">
        <v>791</v>
      </c>
      <c r="E221" s="192" t="s">
        <v>592</v>
      </c>
      <c r="F221" s="192">
        <v>127.6</v>
      </c>
      <c r="G221" s="192"/>
      <c r="H221" s="192">
        <v>138</v>
      </c>
      <c r="I221" s="194">
        <v>190</v>
      </c>
      <c r="J221" s="164" t="s">
        <v>792</v>
      </c>
      <c r="K221" s="165">
        <f t="shared" si="48"/>
        <v>10.400000000000006</v>
      </c>
      <c r="L221" s="166">
        <f t="shared" si="49"/>
        <v>8.1504702194357417E-2</v>
      </c>
      <c r="M221" s="161" t="s">
        <v>595</v>
      </c>
      <c r="N221" s="167">
        <v>43774</v>
      </c>
      <c r="O221" s="1"/>
      <c r="P221" s="1"/>
      <c r="Q221" s="1"/>
      <c r="R221" s="6" t="s">
        <v>787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131</v>
      </c>
      <c r="B222" s="190">
        <v>43158</v>
      </c>
      <c r="C222" s="190"/>
      <c r="D222" s="191" t="s">
        <v>793</v>
      </c>
      <c r="E222" s="192" t="s">
        <v>592</v>
      </c>
      <c r="F222" s="192">
        <v>317</v>
      </c>
      <c r="G222" s="192"/>
      <c r="H222" s="192">
        <v>382.5</v>
      </c>
      <c r="I222" s="194">
        <v>398</v>
      </c>
      <c r="J222" s="164" t="s">
        <v>794</v>
      </c>
      <c r="K222" s="165">
        <f t="shared" si="48"/>
        <v>65.5</v>
      </c>
      <c r="L222" s="166">
        <f t="shared" si="49"/>
        <v>0.20662460567823343</v>
      </c>
      <c r="M222" s="161" t="s">
        <v>595</v>
      </c>
      <c r="N222" s="167">
        <v>44238</v>
      </c>
      <c r="O222" s="1"/>
      <c r="P222" s="1"/>
      <c r="Q222" s="1"/>
      <c r="R222" s="6" t="s">
        <v>787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2">
        <v>132</v>
      </c>
      <c r="B223" s="203">
        <v>43164</v>
      </c>
      <c r="C223" s="203"/>
      <c r="D223" s="204" t="s">
        <v>166</v>
      </c>
      <c r="E223" s="205" t="s">
        <v>592</v>
      </c>
      <c r="F223" s="200">
        <f>510-14.4</f>
        <v>495.6</v>
      </c>
      <c r="G223" s="205"/>
      <c r="H223" s="205">
        <v>350</v>
      </c>
      <c r="I223" s="206">
        <v>672</v>
      </c>
      <c r="J223" s="174" t="s">
        <v>795</v>
      </c>
      <c r="K223" s="175">
        <f t="shared" si="48"/>
        <v>-145.60000000000002</v>
      </c>
      <c r="L223" s="176">
        <f t="shared" si="49"/>
        <v>-0.29378531073446329</v>
      </c>
      <c r="M223" s="172" t="s">
        <v>605</v>
      </c>
      <c r="N223" s="169">
        <v>43887</v>
      </c>
      <c r="O223" s="1"/>
      <c r="P223" s="1"/>
      <c r="Q223" s="1"/>
      <c r="R223" s="6" t="s">
        <v>783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2">
        <v>133</v>
      </c>
      <c r="B224" s="203">
        <v>43237</v>
      </c>
      <c r="C224" s="203"/>
      <c r="D224" s="204" t="s">
        <v>796</v>
      </c>
      <c r="E224" s="205" t="s">
        <v>592</v>
      </c>
      <c r="F224" s="200">
        <v>230.3</v>
      </c>
      <c r="G224" s="205"/>
      <c r="H224" s="205">
        <v>102.5</v>
      </c>
      <c r="I224" s="206">
        <v>348</v>
      </c>
      <c r="J224" s="174" t="s">
        <v>797</v>
      </c>
      <c r="K224" s="175">
        <f t="shared" si="48"/>
        <v>-127.80000000000001</v>
      </c>
      <c r="L224" s="176">
        <f t="shared" si="49"/>
        <v>-0.55492835432045162</v>
      </c>
      <c r="M224" s="172" t="s">
        <v>605</v>
      </c>
      <c r="N224" s="169">
        <v>43896</v>
      </c>
      <c r="O224" s="1"/>
      <c r="P224" s="1"/>
      <c r="Q224" s="1"/>
      <c r="R224" s="6" t="s">
        <v>783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134</v>
      </c>
      <c r="B225" s="190">
        <v>43258</v>
      </c>
      <c r="C225" s="190"/>
      <c r="D225" s="191" t="s">
        <v>445</v>
      </c>
      <c r="E225" s="192" t="s">
        <v>592</v>
      </c>
      <c r="F225" s="192">
        <f>342.5-5.1</f>
        <v>337.4</v>
      </c>
      <c r="G225" s="192"/>
      <c r="H225" s="192">
        <v>412.5</v>
      </c>
      <c r="I225" s="194">
        <v>439</v>
      </c>
      <c r="J225" s="164" t="s">
        <v>798</v>
      </c>
      <c r="K225" s="165">
        <f t="shared" si="48"/>
        <v>75.100000000000023</v>
      </c>
      <c r="L225" s="166">
        <f t="shared" si="49"/>
        <v>0.22258446947243635</v>
      </c>
      <c r="M225" s="161" t="s">
        <v>595</v>
      </c>
      <c r="N225" s="167">
        <v>44230</v>
      </c>
      <c r="O225" s="1"/>
      <c r="P225" s="1"/>
      <c r="Q225" s="1"/>
      <c r="R225" s="6" t="s">
        <v>787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3">
        <v>135</v>
      </c>
      <c r="B226" s="182">
        <v>43285</v>
      </c>
      <c r="C226" s="182"/>
      <c r="D226" s="183" t="s">
        <v>58</v>
      </c>
      <c r="E226" s="184" t="s">
        <v>592</v>
      </c>
      <c r="F226" s="184">
        <f>127.5-5.53</f>
        <v>121.97</v>
      </c>
      <c r="G226" s="185"/>
      <c r="H226" s="185">
        <v>122.5</v>
      </c>
      <c r="I226" s="185">
        <v>170</v>
      </c>
      <c r="J226" s="186" t="s">
        <v>799</v>
      </c>
      <c r="K226" s="187">
        <f t="shared" si="48"/>
        <v>0.53000000000000114</v>
      </c>
      <c r="L226" s="188">
        <f t="shared" si="49"/>
        <v>4.3453308190538747E-3</v>
      </c>
      <c r="M226" s="184" t="s">
        <v>613</v>
      </c>
      <c r="N226" s="182">
        <v>44431</v>
      </c>
      <c r="O226" s="1"/>
      <c r="P226" s="1"/>
      <c r="Q226" s="1"/>
      <c r="R226" s="6" t="s">
        <v>783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2">
        <v>136</v>
      </c>
      <c r="B227" s="203">
        <v>43294</v>
      </c>
      <c r="C227" s="203"/>
      <c r="D227" s="204" t="s">
        <v>800</v>
      </c>
      <c r="E227" s="205" t="s">
        <v>592</v>
      </c>
      <c r="F227" s="200">
        <v>46.5</v>
      </c>
      <c r="G227" s="205"/>
      <c r="H227" s="205">
        <v>17</v>
      </c>
      <c r="I227" s="206">
        <v>59</v>
      </c>
      <c r="J227" s="174" t="s">
        <v>801</v>
      </c>
      <c r="K227" s="175">
        <f t="shared" si="48"/>
        <v>-29.5</v>
      </c>
      <c r="L227" s="176">
        <f t="shared" si="49"/>
        <v>-0.63440860215053763</v>
      </c>
      <c r="M227" s="172" t="s">
        <v>605</v>
      </c>
      <c r="N227" s="169">
        <v>43887</v>
      </c>
      <c r="O227" s="1"/>
      <c r="P227" s="1"/>
      <c r="Q227" s="1"/>
      <c r="R227" s="6" t="s">
        <v>783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137</v>
      </c>
      <c r="B228" s="190">
        <v>43396</v>
      </c>
      <c r="C228" s="190"/>
      <c r="D228" s="191" t="s">
        <v>428</v>
      </c>
      <c r="E228" s="192" t="s">
        <v>592</v>
      </c>
      <c r="F228" s="192">
        <v>156.5</v>
      </c>
      <c r="G228" s="192"/>
      <c r="H228" s="192">
        <v>207.5</v>
      </c>
      <c r="I228" s="194">
        <v>191</v>
      </c>
      <c r="J228" s="164" t="s">
        <v>680</v>
      </c>
      <c r="K228" s="165">
        <f t="shared" si="48"/>
        <v>51</v>
      </c>
      <c r="L228" s="166">
        <f t="shared" si="49"/>
        <v>0.32587859424920129</v>
      </c>
      <c r="M228" s="161" t="s">
        <v>595</v>
      </c>
      <c r="N228" s="167">
        <v>44369</v>
      </c>
      <c r="O228" s="1"/>
      <c r="P228" s="1"/>
      <c r="Q228" s="1"/>
      <c r="R228" s="6" t="s">
        <v>783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138</v>
      </c>
      <c r="B229" s="190">
        <v>43439</v>
      </c>
      <c r="C229" s="190"/>
      <c r="D229" s="191" t="s">
        <v>347</v>
      </c>
      <c r="E229" s="192" t="s">
        <v>592</v>
      </c>
      <c r="F229" s="192">
        <v>259.5</v>
      </c>
      <c r="G229" s="192"/>
      <c r="H229" s="192">
        <v>320</v>
      </c>
      <c r="I229" s="194">
        <v>320</v>
      </c>
      <c r="J229" s="164" t="s">
        <v>680</v>
      </c>
      <c r="K229" s="165">
        <f t="shared" si="48"/>
        <v>60.5</v>
      </c>
      <c r="L229" s="166">
        <f t="shared" si="49"/>
        <v>0.23314065510597304</v>
      </c>
      <c r="M229" s="161" t="s">
        <v>595</v>
      </c>
      <c r="N229" s="167">
        <v>44323</v>
      </c>
      <c r="O229" s="1"/>
      <c r="P229" s="1"/>
      <c r="Q229" s="1"/>
      <c r="R229" s="6" t="s">
        <v>783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2">
        <v>139</v>
      </c>
      <c r="B230" s="203">
        <v>43439</v>
      </c>
      <c r="C230" s="203"/>
      <c r="D230" s="204" t="s">
        <v>802</v>
      </c>
      <c r="E230" s="205" t="s">
        <v>592</v>
      </c>
      <c r="F230" s="205">
        <v>715</v>
      </c>
      <c r="G230" s="205"/>
      <c r="H230" s="205">
        <v>445</v>
      </c>
      <c r="I230" s="206">
        <v>840</v>
      </c>
      <c r="J230" s="174" t="s">
        <v>803</v>
      </c>
      <c r="K230" s="175">
        <f t="shared" si="48"/>
        <v>-270</v>
      </c>
      <c r="L230" s="176">
        <f t="shared" si="49"/>
        <v>-0.3776223776223776</v>
      </c>
      <c r="M230" s="172" t="s">
        <v>605</v>
      </c>
      <c r="N230" s="169">
        <v>43800</v>
      </c>
      <c r="O230" s="1"/>
      <c r="P230" s="1"/>
      <c r="Q230" s="1"/>
      <c r="R230" s="6" t="s">
        <v>783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140</v>
      </c>
      <c r="B231" s="190">
        <v>43469</v>
      </c>
      <c r="C231" s="190"/>
      <c r="D231" s="191" t="s">
        <v>180</v>
      </c>
      <c r="E231" s="192" t="s">
        <v>592</v>
      </c>
      <c r="F231" s="192">
        <v>875</v>
      </c>
      <c r="G231" s="192"/>
      <c r="H231" s="192">
        <v>1165</v>
      </c>
      <c r="I231" s="194">
        <v>1185</v>
      </c>
      <c r="J231" s="164" t="s">
        <v>804</v>
      </c>
      <c r="K231" s="165">
        <f t="shared" si="48"/>
        <v>290</v>
      </c>
      <c r="L231" s="166">
        <f t="shared" si="49"/>
        <v>0.33142857142857141</v>
      </c>
      <c r="M231" s="161" t="s">
        <v>595</v>
      </c>
      <c r="N231" s="167">
        <v>43847</v>
      </c>
      <c r="O231" s="1"/>
      <c r="P231" s="1"/>
      <c r="Q231" s="1"/>
      <c r="R231" s="6" t="s">
        <v>783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141</v>
      </c>
      <c r="B232" s="190">
        <v>43559</v>
      </c>
      <c r="C232" s="190"/>
      <c r="D232" s="191" t="s">
        <v>365</v>
      </c>
      <c r="E232" s="192" t="s">
        <v>592</v>
      </c>
      <c r="F232" s="192">
        <f>387-14.63</f>
        <v>372.37</v>
      </c>
      <c r="G232" s="192"/>
      <c r="H232" s="192">
        <v>490</v>
      </c>
      <c r="I232" s="194">
        <v>490</v>
      </c>
      <c r="J232" s="164" t="s">
        <v>680</v>
      </c>
      <c r="K232" s="165">
        <f t="shared" si="48"/>
        <v>117.63</v>
      </c>
      <c r="L232" s="166">
        <f t="shared" si="49"/>
        <v>0.31589548030185027</v>
      </c>
      <c r="M232" s="161" t="s">
        <v>595</v>
      </c>
      <c r="N232" s="167">
        <v>43850</v>
      </c>
      <c r="O232" s="1"/>
      <c r="P232" s="1"/>
      <c r="Q232" s="1"/>
      <c r="R232" s="6" t="s">
        <v>783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2">
        <v>142</v>
      </c>
      <c r="B233" s="203">
        <v>43578</v>
      </c>
      <c r="C233" s="203"/>
      <c r="D233" s="204" t="s">
        <v>805</v>
      </c>
      <c r="E233" s="205" t="s">
        <v>604</v>
      </c>
      <c r="F233" s="205">
        <v>220</v>
      </c>
      <c r="G233" s="205"/>
      <c r="H233" s="205">
        <v>127.5</v>
      </c>
      <c r="I233" s="206">
        <v>284</v>
      </c>
      <c r="J233" s="174" t="s">
        <v>806</v>
      </c>
      <c r="K233" s="175">
        <f t="shared" si="48"/>
        <v>-92.5</v>
      </c>
      <c r="L233" s="176">
        <f t="shared" si="49"/>
        <v>-0.42045454545454547</v>
      </c>
      <c r="M233" s="172" t="s">
        <v>605</v>
      </c>
      <c r="N233" s="169">
        <v>43896</v>
      </c>
      <c r="O233" s="1"/>
      <c r="P233" s="1"/>
      <c r="Q233" s="1"/>
      <c r="R233" s="6" t="s">
        <v>783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143</v>
      </c>
      <c r="B234" s="190">
        <v>43622</v>
      </c>
      <c r="C234" s="190"/>
      <c r="D234" s="191" t="s">
        <v>490</v>
      </c>
      <c r="E234" s="192" t="s">
        <v>604</v>
      </c>
      <c r="F234" s="192">
        <v>332.8</v>
      </c>
      <c r="G234" s="192"/>
      <c r="H234" s="192">
        <v>405</v>
      </c>
      <c r="I234" s="194">
        <v>419</v>
      </c>
      <c r="J234" s="164" t="s">
        <v>807</v>
      </c>
      <c r="K234" s="165">
        <f t="shared" si="48"/>
        <v>72.199999999999989</v>
      </c>
      <c r="L234" s="166">
        <f t="shared" si="49"/>
        <v>0.21694711538461534</v>
      </c>
      <c r="M234" s="161" t="s">
        <v>595</v>
      </c>
      <c r="N234" s="167">
        <v>43860</v>
      </c>
      <c r="O234" s="1"/>
      <c r="P234" s="1"/>
      <c r="Q234" s="1"/>
      <c r="R234" s="6" t="s">
        <v>787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3">
        <v>144</v>
      </c>
      <c r="B235" s="182">
        <v>43641</v>
      </c>
      <c r="C235" s="182"/>
      <c r="D235" s="183" t="s">
        <v>172</v>
      </c>
      <c r="E235" s="184" t="s">
        <v>592</v>
      </c>
      <c r="F235" s="184">
        <v>386</v>
      </c>
      <c r="G235" s="185"/>
      <c r="H235" s="185">
        <v>395</v>
      </c>
      <c r="I235" s="185">
        <v>452</v>
      </c>
      <c r="J235" s="186" t="s">
        <v>808</v>
      </c>
      <c r="K235" s="187">
        <f t="shared" si="48"/>
        <v>9</v>
      </c>
      <c r="L235" s="188">
        <f t="shared" si="49"/>
        <v>2.3316062176165803E-2</v>
      </c>
      <c r="M235" s="184" t="s">
        <v>613</v>
      </c>
      <c r="N235" s="182">
        <v>43868</v>
      </c>
      <c r="O235" s="1"/>
      <c r="P235" s="1"/>
      <c r="Q235" s="1"/>
      <c r="R235" s="6" t="s">
        <v>787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3">
        <v>145</v>
      </c>
      <c r="B236" s="182">
        <v>43707</v>
      </c>
      <c r="C236" s="182"/>
      <c r="D236" s="183" t="s">
        <v>146</v>
      </c>
      <c r="E236" s="184" t="s">
        <v>592</v>
      </c>
      <c r="F236" s="184">
        <v>137.5</v>
      </c>
      <c r="G236" s="185"/>
      <c r="H236" s="185">
        <v>138.5</v>
      </c>
      <c r="I236" s="185">
        <v>190</v>
      </c>
      <c r="J236" s="186" t="s">
        <v>809</v>
      </c>
      <c r="K236" s="187">
        <f t="shared" si="48"/>
        <v>1</v>
      </c>
      <c r="L236" s="188">
        <f t="shared" si="49"/>
        <v>7.2727272727272727E-3</v>
      </c>
      <c r="M236" s="184" t="s">
        <v>613</v>
      </c>
      <c r="N236" s="182">
        <v>44432</v>
      </c>
      <c r="O236" s="1"/>
      <c r="P236" s="1"/>
      <c r="Q236" s="1"/>
      <c r="R236" s="6" t="s">
        <v>783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146</v>
      </c>
      <c r="B237" s="190">
        <v>43731</v>
      </c>
      <c r="C237" s="190"/>
      <c r="D237" s="191" t="s">
        <v>438</v>
      </c>
      <c r="E237" s="192" t="s">
        <v>592</v>
      </c>
      <c r="F237" s="192">
        <v>235</v>
      </c>
      <c r="G237" s="192"/>
      <c r="H237" s="192">
        <v>295</v>
      </c>
      <c r="I237" s="194">
        <v>296</v>
      </c>
      <c r="J237" s="164" t="s">
        <v>810</v>
      </c>
      <c r="K237" s="165">
        <f t="shared" si="48"/>
        <v>60</v>
      </c>
      <c r="L237" s="166">
        <f t="shared" si="49"/>
        <v>0.25531914893617019</v>
      </c>
      <c r="M237" s="161" t="s">
        <v>595</v>
      </c>
      <c r="N237" s="167">
        <v>43844</v>
      </c>
      <c r="O237" s="1"/>
      <c r="P237" s="1"/>
      <c r="Q237" s="1"/>
      <c r="R237" s="6" t="s">
        <v>787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147</v>
      </c>
      <c r="B238" s="190">
        <v>43752</v>
      </c>
      <c r="C238" s="190"/>
      <c r="D238" s="191" t="s">
        <v>811</v>
      </c>
      <c r="E238" s="192" t="s">
        <v>592</v>
      </c>
      <c r="F238" s="192">
        <v>277.5</v>
      </c>
      <c r="G238" s="192"/>
      <c r="H238" s="192">
        <v>333</v>
      </c>
      <c r="I238" s="194">
        <v>333</v>
      </c>
      <c r="J238" s="164" t="s">
        <v>812</v>
      </c>
      <c r="K238" s="165">
        <f t="shared" si="48"/>
        <v>55.5</v>
      </c>
      <c r="L238" s="166">
        <f t="shared" si="49"/>
        <v>0.2</v>
      </c>
      <c r="M238" s="161" t="s">
        <v>595</v>
      </c>
      <c r="N238" s="167">
        <v>43846</v>
      </c>
      <c r="O238" s="1"/>
      <c r="P238" s="1"/>
      <c r="Q238" s="1"/>
      <c r="R238" s="6" t="s">
        <v>783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148</v>
      </c>
      <c r="B239" s="190">
        <v>43752</v>
      </c>
      <c r="C239" s="190"/>
      <c r="D239" s="191" t="s">
        <v>813</v>
      </c>
      <c r="E239" s="192" t="s">
        <v>592</v>
      </c>
      <c r="F239" s="192">
        <v>930</v>
      </c>
      <c r="G239" s="192"/>
      <c r="H239" s="192">
        <v>1165</v>
      </c>
      <c r="I239" s="194">
        <v>1200</v>
      </c>
      <c r="J239" s="164" t="s">
        <v>814</v>
      </c>
      <c r="K239" s="165">
        <f t="shared" si="48"/>
        <v>235</v>
      </c>
      <c r="L239" s="166">
        <f t="shared" si="49"/>
        <v>0.25268817204301075</v>
      </c>
      <c r="M239" s="161" t="s">
        <v>595</v>
      </c>
      <c r="N239" s="167">
        <v>43847</v>
      </c>
      <c r="O239" s="1"/>
      <c r="P239" s="1"/>
      <c r="Q239" s="1"/>
      <c r="R239" s="6" t="s">
        <v>787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149</v>
      </c>
      <c r="B240" s="190">
        <v>43753</v>
      </c>
      <c r="C240" s="190"/>
      <c r="D240" s="191" t="s">
        <v>815</v>
      </c>
      <c r="E240" s="192" t="s">
        <v>592</v>
      </c>
      <c r="F240" s="162">
        <v>111</v>
      </c>
      <c r="G240" s="192"/>
      <c r="H240" s="192">
        <v>141</v>
      </c>
      <c r="I240" s="194">
        <v>141</v>
      </c>
      <c r="J240" s="164" t="s">
        <v>816</v>
      </c>
      <c r="K240" s="165">
        <f t="shared" si="48"/>
        <v>30</v>
      </c>
      <c r="L240" s="166">
        <f t="shared" si="49"/>
        <v>0.27027027027027029</v>
      </c>
      <c r="M240" s="161" t="s">
        <v>595</v>
      </c>
      <c r="N240" s="167">
        <v>44328</v>
      </c>
      <c r="O240" s="1"/>
      <c r="P240" s="1"/>
      <c r="Q240" s="1"/>
      <c r="R240" s="6" t="s">
        <v>787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150</v>
      </c>
      <c r="B241" s="190">
        <v>43753</v>
      </c>
      <c r="C241" s="190"/>
      <c r="D241" s="191" t="s">
        <v>817</v>
      </c>
      <c r="E241" s="192" t="s">
        <v>592</v>
      </c>
      <c r="F241" s="162">
        <v>296</v>
      </c>
      <c r="G241" s="192"/>
      <c r="H241" s="192">
        <v>370</v>
      </c>
      <c r="I241" s="194">
        <v>370</v>
      </c>
      <c r="J241" s="164" t="s">
        <v>680</v>
      </c>
      <c r="K241" s="165">
        <f t="shared" si="48"/>
        <v>74</v>
      </c>
      <c r="L241" s="166">
        <f t="shared" si="49"/>
        <v>0.25</v>
      </c>
      <c r="M241" s="161" t="s">
        <v>595</v>
      </c>
      <c r="N241" s="167">
        <v>43853</v>
      </c>
      <c r="O241" s="1"/>
      <c r="P241" s="1"/>
      <c r="Q241" s="1"/>
      <c r="R241" s="6" t="s">
        <v>787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151</v>
      </c>
      <c r="B242" s="190">
        <v>43754</v>
      </c>
      <c r="C242" s="190"/>
      <c r="D242" s="191" t="s">
        <v>818</v>
      </c>
      <c r="E242" s="192" t="s">
        <v>592</v>
      </c>
      <c r="F242" s="162">
        <v>300</v>
      </c>
      <c r="G242" s="192"/>
      <c r="H242" s="192">
        <v>382.5</v>
      </c>
      <c r="I242" s="194">
        <v>344</v>
      </c>
      <c r="J242" s="164" t="s">
        <v>819</v>
      </c>
      <c r="K242" s="165">
        <f t="shared" si="48"/>
        <v>82.5</v>
      </c>
      <c r="L242" s="166">
        <f t="shared" si="49"/>
        <v>0.27500000000000002</v>
      </c>
      <c r="M242" s="161" t="s">
        <v>595</v>
      </c>
      <c r="N242" s="167">
        <v>44238</v>
      </c>
      <c r="O242" s="1"/>
      <c r="P242" s="1"/>
      <c r="Q242" s="1"/>
      <c r="R242" s="6" t="s">
        <v>787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152</v>
      </c>
      <c r="B243" s="190">
        <v>43832</v>
      </c>
      <c r="C243" s="190"/>
      <c r="D243" s="191" t="s">
        <v>820</v>
      </c>
      <c r="E243" s="192" t="s">
        <v>592</v>
      </c>
      <c r="F243" s="162">
        <v>495</v>
      </c>
      <c r="G243" s="192"/>
      <c r="H243" s="192">
        <v>595</v>
      </c>
      <c r="I243" s="194">
        <v>590</v>
      </c>
      <c r="J243" s="164" t="s">
        <v>616</v>
      </c>
      <c r="K243" s="165">
        <f t="shared" si="48"/>
        <v>100</v>
      </c>
      <c r="L243" s="166">
        <f t="shared" si="49"/>
        <v>0.20202020202020202</v>
      </c>
      <c r="M243" s="161" t="s">
        <v>595</v>
      </c>
      <c r="N243" s="167">
        <v>44589</v>
      </c>
      <c r="O243" s="1"/>
      <c r="P243" s="1"/>
      <c r="Q243" s="1"/>
      <c r="R243" s="6" t="s">
        <v>787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153</v>
      </c>
      <c r="B244" s="190">
        <v>43966</v>
      </c>
      <c r="C244" s="190"/>
      <c r="D244" s="191" t="s">
        <v>76</v>
      </c>
      <c r="E244" s="192" t="s">
        <v>592</v>
      </c>
      <c r="F244" s="162">
        <v>67.5</v>
      </c>
      <c r="G244" s="192"/>
      <c r="H244" s="192">
        <v>86</v>
      </c>
      <c r="I244" s="194">
        <v>86</v>
      </c>
      <c r="J244" s="164" t="s">
        <v>821</v>
      </c>
      <c r="K244" s="165">
        <f t="shared" si="48"/>
        <v>18.5</v>
      </c>
      <c r="L244" s="166">
        <f t="shared" si="49"/>
        <v>0.27407407407407408</v>
      </c>
      <c r="M244" s="161" t="s">
        <v>595</v>
      </c>
      <c r="N244" s="167">
        <v>44008</v>
      </c>
      <c r="O244" s="1"/>
      <c r="P244" s="1"/>
      <c r="Q244" s="1"/>
      <c r="R244" s="6" t="s">
        <v>787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154</v>
      </c>
      <c r="B245" s="190">
        <v>44035</v>
      </c>
      <c r="C245" s="190"/>
      <c r="D245" s="191" t="s">
        <v>489</v>
      </c>
      <c r="E245" s="192" t="s">
        <v>592</v>
      </c>
      <c r="F245" s="162">
        <v>231</v>
      </c>
      <c r="G245" s="192"/>
      <c r="H245" s="192">
        <v>281</v>
      </c>
      <c r="I245" s="194">
        <v>281</v>
      </c>
      <c r="J245" s="164" t="s">
        <v>680</v>
      </c>
      <c r="K245" s="165">
        <f t="shared" si="48"/>
        <v>50</v>
      </c>
      <c r="L245" s="166">
        <f t="shared" si="49"/>
        <v>0.21645021645021645</v>
      </c>
      <c r="M245" s="161" t="s">
        <v>595</v>
      </c>
      <c r="N245" s="167">
        <v>44358</v>
      </c>
      <c r="O245" s="1"/>
      <c r="P245" s="1"/>
      <c r="Q245" s="1"/>
      <c r="R245" s="6" t="s">
        <v>787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155</v>
      </c>
      <c r="B246" s="190">
        <v>44092</v>
      </c>
      <c r="C246" s="190"/>
      <c r="D246" s="191" t="s">
        <v>144</v>
      </c>
      <c r="E246" s="192" t="s">
        <v>592</v>
      </c>
      <c r="F246" s="192">
        <v>206</v>
      </c>
      <c r="G246" s="192"/>
      <c r="H246" s="192">
        <v>248</v>
      </c>
      <c r="I246" s="194">
        <v>248</v>
      </c>
      <c r="J246" s="164" t="s">
        <v>680</v>
      </c>
      <c r="K246" s="165">
        <f t="shared" si="48"/>
        <v>42</v>
      </c>
      <c r="L246" s="166">
        <f t="shared" si="49"/>
        <v>0.20388349514563106</v>
      </c>
      <c r="M246" s="161" t="s">
        <v>595</v>
      </c>
      <c r="N246" s="167">
        <v>44214</v>
      </c>
      <c r="O246" s="1"/>
      <c r="P246" s="1"/>
      <c r="Q246" s="1"/>
      <c r="R246" s="6" t="s">
        <v>787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156</v>
      </c>
      <c r="B247" s="190">
        <v>44140</v>
      </c>
      <c r="C247" s="190"/>
      <c r="D247" s="191" t="s">
        <v>144</v>
      </c>
      <c r="E247" s="192" t="s">
        <v>592</v>
      </c>
      <c r="F247" s="192">
        <v>182.5</v>
      </c>
      <c r="G247" s="192"/>
      <c r="H247" s="192">
        <v>248</v>
      </c>
      <c r="I247" s="194">
        <v>248</v>
      </c>
      <c r="J247" s="164" t="s">
        <v>680</v>
      </c>
      <c r="K247" s="165">
        <f t="shared" si="48"/>
        <v>65.5</v>
      </c>
      <c r="L247" s="166">
        <f t="shared" si="49"/>
        <v>0.35890410958904112</v>
      </c>
      <c r="M247" s="161" t="s">
        <v>595</v>
      </c>
      <c r="N247" s="167">
        <v>44214</v>
      </c>
      <c r="O247" s="1"/>
      <c r="P247" s="1"/>
      <c r="Q247" s="1"/>
      <c r="R247" s="6" t="s">
        <v>787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157</v>
      </c>
      <c r="B248" s="190">
        <v>44140</v>
      </c>
      <c r="C248" s="190"/>
      <c r="D248" s="191" t="s">
        <v>347</v>
      </c>
      <c r="E248" s="192" t="s">
        <v>592</v>
      </c>
      <c r="F248" s="192">
        <v>247.5</v>
      </c>
      <c r="G248" s="192"/>
      <c r="H248" s="192">
        <v>320</v>
      </c>
      <c r="I248" s="194">
        <v>320</v>
      </c>
      <c r="J248" s="164" t="s">
        <v>680</v>
      </c>
      <c r="K248" s="165">
        <f t="shared" si="48"/>
        <v>72.5</v>
      </c>
      <c r="L248" s="166">
        <f t="shared" si="49"/>
        <v>0.29292929292929293</v>
      </c>
      <c r="M248" s="161" t="s">
        <v>595</v>
      </c>
      <c r="N248" s="167">
        <v>44323</v>
      </c>
      <c r="O248" s="1"/>
      <c r="P248" s="1"/>
      <c r="Q248" s="1"/>
      <c r="R248" s="6" t="s">
        <v>787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158</v>
      </c>
      <c r="B249" s="190">
        <v>44140</v>
      </c>
      <c r="C249" s="190"/>
      <c r="D249" s="191" t="s">
        <v>203</v>
      </c>
      <c r="E249" s="192" t="s">
        <v>592</v>
      </c>
      <c r="F249" s="162">
        <v>925</v>
      </c>
      <c r="G249" s="192"/>
      <c r="H249" s="192">
        <v>1095</v>
      </c>
      <c r="I249" s="194">
        <v>1093</v>
      </c>
      <c r="J249" s="164" t="s">
        <v>822</v>
      </c>
      <c r="K249" s="165">
        <f t="shared" si="48"/>
        <v>170</v>
      </c>
      <c r="L249" s="166">
        <f t="shared" si="49"/>
        <v>0.18378378378378379</v>
      </c>
      <c r="M249" s="161" t="s">
        <v>595</v>
      </c>
      <c r="N249" s="167">
        <v>44201</v>
      </c>
      <c r="O249" s="1"/>
      <c r="P249" s="1"/>
      <c r="Q249" s="1"/>
      <c r="R249" s="6" t="s">
        <v>787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159</v>
      </c>
      <c r="B250" s="190">
        <v>44140</v>
      </c>
      <c r="C250" s="190"/>
      <c r="D250" s="191" t="s">
        <v>365</v>
      </c>
      <c r="E250" s="192" t="s">
        <v>592</v>
      </c>
      <c r="F250" s="162">
        <v>332.5</v>
      </c>
      <c r="G250" s="192"/>
      <c r="H250" s="192">
        <v>393</v>
      </c>
      <c r="I250" s="194">
        <v>406</v>
      </c>
      <c r="J250" s="164" t="s">
        <v>823</v>
      </c>
      <c r="K250" s="165">
        <f t="shared" si="48"/>
        <v>60.5</v>
      </c>
      <c r="L250" s="166">
        <f t="shared" si="49"/>
        <v>0.18195488721804512</v>
      </c>
      <c r="M250" s="161" t="s">
        <v>595</v>
      </c>
      <c r="N250" s="167">
        <v>44256</v>
      </c>
      <c r="O250" s="1"/>
      <c r="P250" s="1"/>
      <c r="Q250" s="1"/>
      <c r="R250" s="6" t="s">
        <v>787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160</v>
      </c>
      <c r="B251" s="190">
        <v>44141</v>
      </c>
      <c r="C251" s="190"/>
      <c r="D251" s="191" t="s">
        <v>489</v>
      </c>
      <c r="E251" s="192" t="s">
        <v>592</v>
      </c>
      <c r="F251" s="162">
        <v>231</v>
      </c>
      <c r="G251" s="192"/>
      <c r="H251" s="192">
        <v>281</v>
      </c>
      <c r="I251" s="194">
        <v>281</v>
      </c>
      <c r="J251" s="164" t="s">
        <v>680</v>
      </c>
      <c r="K251" s="165">
        <f t="shared" si="48"/>
        <v>50</v>
      </c>
      <c r="L251" s="166">
        <f t="shared" si="49"/>
        <v>0.21645021645021645</v>
      </c>
      <c r="M251" s="161" t="s">
        <v>595</v>
      </c>
      <c r="N251" s="167">
        <v>44358</v>
      </c>
      <c r="O251" s="1"/>
      <c r="P251" s="1"/>
      <c r="Q251" s="1"/>
      <c r="R251" s="6" t="s">
        <v>787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161</v>
      </c>
      <c r="B252" s="190">
        <v>44187</v>
      </c>
      <c r="C252" s="190"/>
      <c r="D252" s="191" t="s">
        <v>824</v>
      </c>
      <c r="E252" s="192" t="s">
        <v>592</v>
      </c>
      <c r="F252" s="162">
        <v>190</v>
      </c>
      <c r="G252" s="192"/>
      <c r="H252" s="192">
        <v>239</v>
      </c>
      <c r="I252" s="194">
        <v>239</v>
      </c>
      <c r="J252" s="164" t="s">
        <v>825</v>
      </c>
      <c r="K252" s="165">
        <f t="shared" si="48"/>
        <v>49</v>
      </c>
      <c r="L252" s="166">
        <f t="shared" si="49"/>
        <v>0.25789473684210529</v>
      </c>
      <c r="M252" s="161" t="s">
        <v>595</v>
      </c>
      <c r="N252" s="167">
        <v>44844</v>
      </c>
      <c r="O252" s="1"/>
      <c r="P252" s="1"/>
      <c r="Q252" s="1"/>
      <c r="R252" s="6" t="s">
        <v>787</v>
      </c>
    </row>
    <row r="253" spans="1:26" ht="12.75" customHeight="1">
      <c r="A253" s="189">
        <v>162</v>
      </c>
      <c r="B253" s="190">
        <v>44258</v>
      </c>
      <c r="C253" s="190"/>
      <c r="D253" s="191" t="s">
        <v>820</v>
      </c>
      <c r="E253" s="192" t="s">
        <v>592</v>
      </c>
      <c r="F253" s="162">
        <v>495</v>
      </c>
      <c r="G253" s="192"/>
      <c r="H253" s="192">
        <v>595</v>
      </c>
      <c r="I253" s="194">
        <v>590</v>
      </c>
      <c r="J253" s="164" t="s">
        <v>616</v>
      </c>
      <c r="K253" s="165">
        <f t="shared" si="48"/>
        <v>100</v>
      </c>
      <c r="L253" s="166">
        <f t="shared" si="49"/>
        <v>0.20202020202020202</v>
      </c>
      <c r="M253" s="161" t="s">
        <v>595</v>
      </c>
      <c r="N253" s="167">
        <v>44589</v>
      </c>
      <c r="O253" s="1"/>
      <c r="P253" s="1"/>
      <c r="R253" s="6" t="s">
        <v>787</v>
      </c>
    </row>
    <row r="254" spans="1:26" ht="12.75" customHeight="1">
      <c r="A254" s="189">
        <v>163</v>
      </c>
      <c r="B254" s="190">
        <v>44274</v>
      </c>
      <c r="C254" s="190"/>
      <c r="D254" s="191" t="s">
        <v>365</v>
      </c>
      <c r="E254" s="192" t="s">
        <v>592</v>
      </c>
      <c r="F254" s="162">
        <v>355</v>
      </c>
      <c r="G254" s="192"/>
      <c r="H254" s="192">
        <v>422.5</v>
      </c>
      <c r="I254" s="194">
        <v>420</v>
      </c>
      <c r="J254" s="164" t="s">
        <v>826</v>
      </c>
      <c r="K254" s="165">
        <f t="shared" si="48"/>
        <v>67.5</v>
      </c>
      <c r="L254" s="166">
        <f t="shared" si="49"/>
        <v>0.19014084507042253</v>
      </c>
      <c r="M254" s="161" t="s">
        <v>595</v>
      </c>
      <c r="N254" s="167">
        <v>44361</v>
      </c>
      <c r="O254" s="1"/>
      <c r="R254" s="207" t="s">
        <v>787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164</v>
      </c>
      <c r="B255" s="190">
        <v>44295</v>
      </c>
      <c r="C255" s="190"/>
      <c r="D255" s="191" t="s">
        <v>327</v>
      </c>
      <c r="E255" s="192" t="s">
        <v>592</v>
      </c>
      <c r="F255" s="162">
        <v>555</v>
      </c>
      <c r="G255" s="192"/>
      <c r="H255" s="192">
        <v>663</v>
      </c>
      <c r="I255" s="194">
        <v>663</v>
      </c>
      <c r="J255" s="164" t="s">
        <v>827</v>
      </c>
      <c r="K255" s="165">
        <f t="shared" si="48"/>
        <v>108</v>
      </c>
      <c r="L255" s="166">
        <f t="shared" si="49"/>
        <v>0.19459459459459461</v>
      </c>
      <c r="M255" s="161" t="s">
        <v>595</v>
      </c>
      <c r="N255" s="167">
        <v>44321</v>
      </c>
      <c r="O255" s="1"/>
      <c r="P255" s="1"/>
      <c r="Q255" s="1"/>
      <c r="R255" s="207" t="s">
        <v>787</v>
      </c>
    </row>
    <row r="256" spans="1:26" ht="12.75" customHeight="1">
      <c r="A256" s="189">
        <v>165</v>
      </c>
      <c r="B256" s="190">
        <v>44308</v>
      </c>
      <c r="C256" s="190"/>
      <c r="D256" s="191" t="s">
        <v>791</v>
      </c>
      <c r="E256" s="192" t="s">
        <v>592</v>
      </c>
      <c r="F256" s="162">
        <v>126.5</v>
      </c>
      <c r="G256" s="192"/>
      <c r="H256" s="192">
        <v>155</v>
      </c>
      <c r="I256" s="194">
        <v>155</v>
      </c>
      <c r="J256" s="164" t="s">
        <v>680</v>
      </c>
      <c r="K256" s="165">
        <f t="shared" si="48"/>
        <v>28.5</v>
      </c>
      <c r="L256" s="166">
        <f t="shared" si="49"/>
        <v>0.22529644268774704</v>
      </c>
      <c r="M256" s="161" t="s">
        <v>595</v>
      </c>
      <c r="N256" s="167">
        <v>44362</v>
      </c>
      <c r="O256" s="1"/>
      <c r="R256" s="207" t="s">
        <v>787</v>
      </c>
    </row>
    <row r="257" spans="1:18" ht="12.75" customHeight="1">
      <c r="A257" s="168">
        <v>166</v>
      </c>
      <c r="B257" s="199">
        <v>44368</v>
      </c>
      <c r="C257" s="199"/>
      <c r="D257" s="170" t="s">
        <v>828</v>
      </c>
      <c r="E257" s="172" t="s">
        <v>592</v>
      </c>
      <c r="F257" s="200">
        <v>287.5</v>
      </c>
      <c r="G257" s="172"/>
      <c r="H257" s="172">
        <v>245</v>
      </c>
      <c r="I257" s="173">
        <v>344</v>
      </c>
      <c r="J257" s="174" t="s">
        <v>829</v>
      </c>
      <c r="K257" s="175">
        <f t="shared" si="48"/>
        <v>-42.5</v>
      </c>
      <c r="L257" s="176">
        <f t="shared" si="49"/>
        <v>-0.14782608695652175</v>
      </c>
      <c r="M257" s="172" t="s">
        <v>605</v>
      </c>
      <c r="N257" s="169">
        <v>44508</v>
      </c>
      <c r="O257" s="1"/>
      <c r="R257" s="207" t="s">
        <v>787</v>
      </c>
    </row>
    <row r="258" spans="1:18" ht="12.75" customHeight="1">
      <c r="A258" s="189">
        <v>167</v>
      </c>
      <c r="B258" s="190">
        <v>44368</v>
      </c>
      <c r="C258" s="190"/>
      <c r="D258" s="191" t="s">
        <v>489</v>
      </c>
      <c r="E258" s="192" t="s">
        <v>592</v>
      </c>
      <c r="F258" s="162">
        <v>241</v>
      </c>
      <c r="G258" s="192"/>
      <c r="H258" s="192">
        <v>298</v>
      </c>
      <c r="I258" s="194">
        <v>320</v>
      </c>
      <c r="J258" s="164" t="s">
        <v>680</v>
      </c>
      <c r="K258" s="165">
        <f t="shared" si="48"/>
        <v>57</v>
      </c>
      <c r="L258" s="166">
        <f t="shared" si="49"/>
        <v>0.23651452282157676</v>
      </c>
      <c r="M258" s="161" t="s">
        <v>595</v>
      </c>
      <c r="N258" s="167">
        <v>44802</v>
      </c>
      <c r="O258" s="37"/>
      <c r="R258" s="207" t="s">
        <v>787</v>
      </c>
    </row>
    <row r="259" spans="1:18" ht="12.75" customHeight="1">
      <c r="A259" s="189">
        <v>168</v>
      </c>
      <c r="B259" s="190">
        <v>44406</v>
      </c>
      <c r="C259" s="190"/>
      <c r="D259" s="191" t="s">
        <v>791</v>
      </c>
      <c r="E259" s="192" t="s">
        <v>592</v>
      </c>
      <c r="F259" s="162">
        <v>162.5</v>
      </c>
      <c r="G259" s="192"/>
      <c r="H259" s="192">
        <v>200</v>
      </c>
      <c r="I259" s="194">
        <v>200</v>
      </c>
      <c r="J259" s="164" t="s">
        <v>680</v>
      </c>
      <c r="K259" s="165">
        <f t="shared" si="48"/>
        <v>37.5</v>
      </c>
      <c r="L259" s="166">
        <f t="shared" si="49"/>
        <v>0.23076923076923078</v>
      </c>
      <c r="M259" s="161" t="s">
        <v>595</v>
      </c>
      <c r="N259" s="167">
        <v>44802</v>
      </c>
      <c r="O259" s="1"/>
      <c r="R259" s="207" t="s">
        <v>787</v>
      </c>
    </row>
    <row r="260" spans="1:18" ht="12.75" customHeight="1">
      <c r="A260" s="189">
        <v>169</v>
      </c>
      <c r="B260" s="190">
        <v>44462</v>
      </c>
      <c r="C260" s="190"/>
      <c r="D260" s="191" t="s">
        <v>446</v>
      </c>
      <c r="E260" s="192" t="s">
        <v>592</v>
      </c>
      <c r="F260" s="162">
        <v>1235</v>
      </c>
      <c r="G260" s="192"/>
      <c r="H260" s="192">
        <v>1505</v>
      </c>
      <c r="I260" s="194">
        <v>1500</v>
      </c>
      <c r="J260" s="164" t="s">
        <v>680</v>
      </c>
      <c r="K260" s="165">
        <f t="shared" si="48"/>
        <v>270</v>
      </c>
      <c r="L260" s="166">
        <f t="shared" si="49"/>
        <v>0.21862348178137653</v>
      </c>
      <c r="M260" s="161" t="s">
        <v>595</v>
      </c>
      <c r="N260" s="167">
        <v>44564</v>
      </c>
      <c r="O260" s="1"/>
      <c r="R260" s="207" t="s">
        <v>787</v>
      </c>
    </row>
    <row r="261" spans="1:18" ht="12.75" customHeight="1">
      <c r="A261" s="208">
        <v>170</v>
      </c>
      <c r="B261" s="209">
        <v>44480</v>
      </c>
      <c r="C261" s="209"/>
      <c r="D261" s="210" t="s">
        <v>830</v>
      </c>
      <c r="E261" s="211" t="s">
        <v>592</v>
      </c>
      <c r="F261" s="55">
        <v>58.75</v>
      </c>
      <c r="G261" s="211"/>
      <c r="H261" s="212"/>
      <c r="I261" s="51"/>
      <c r="J261" s="213" t="s">
        <v>593</v>
      </c>
      <c r="K261" s="208"/>
      <c r="L261" s="209"/>
      <c r="M261" s="209"/>
      <c r="N261" s="210"/>
      <c r="O261" s="37"/>
      <c r="R261" s="207" t="s">
        <v>787</v>
      </c>
    </row>
    <row r="262" spans="1:18" ht="12.75" customHeight="1">
      <c r="A262" s="214">
        <v>171</v>
      </c>
      <c r="B262" s="215">
        <v>44481</v>
      </c>
      <c r="C262" s="215"/>
      <c r="D262" s="216" t="s">
        <v>278</v>
      </c>
      <c r="E262" s="51" t="s">
        <v>592</v>
      </c>
      <c r="F262" s="217" t="s">
        <v>831</v>
      </c>
      <c r="G262" s="51"/>
      <c r="H262" s="51"/>
      <c r="I262" s="51">
        <v>380</v>
      </c>
      <c r="J262" s="218" t="s">
        <v>593</v>
      </c>
      <c r="K262" s="214"/>
      <c r="L262" s="215"/>
      <c r="M262" s="215"/>
      <c r="N262" s="216"/>
      <c r="O262" s="37"/>
      <c r="R262" s="207" t="s">
        <v>787</v>
      </c>
    </row>
    <row r="263" spans="1:18" ht="12.75" customHeight="1">
      <c r="A263" s="189">
        <v>172</v>
      </c>
      <c r="B263" s="190">
        <v>44481</v>
      </c>
      <c r="C263" s="190"/>
      <c r="D263" s="191" t="s">
        <v>832</v>
      </c>
      <c r="E263" s="192" t="s">
        <v>592</v>
      </c>
      <c r="F263" s="162">
        <v>45.5</v>
      </c>
      <c r="G263" s="192"/>
      <c r="H263" s="192">
        <v>56.5</v>
      </c>
      <c r="I263" s="194">
        <v>56</v>
      </c>
      <c r="J263" s="164" t="s">
        <v>680</v>
      </c>
      <c r="K263" s="165">
        <f t="shared" ref="K263:K264" si="50">H263-F263</f>
        <v>11</v>
      </c>
      <c r="L263" s="166">
        <f t="shared" ref="L263:L264" si="51">K263/F263</f>
        <v>0.24175824175824176</v>
      </c>
      <c r="M263" s="161" t="s">
        <v>595</v>
      </c>
      <c r="N263" s="167">
        <v>44881</v>
      </c>
      <c r="O263" s="37"/>
      <c r="R263" s="207"/>
    </row>
    <row r="264" spans="1:18" ht="12.75" customHeight="1">
      <c r="A264" s="189">
        <v>173</v>
      </c>
      <c r="B264" s="190">
        <v>44551</v>
      </c>
      <c r="C264" s="190"/>
      <c r="D264" s="191" t="s">
        <v>131</v>
      </c>
      <c r="E264" s="192" t="s">
        <v>592</v>
      </c>
      <c r="F264" s="162">
        <v>2300</v>
      </c>
      <c r="G264" s="192"/>
      <c r="H264" s="192">
        <f>(2820+2200)/2</f>
        <v>2510</v>
      </c>
      <c r="I264" s="194">
        <v>3000</v>
      </c>
      <c r="J264" s="164" t="s">
        <v>833</v>
      </c>
      <c r="K264" s="165">
        <f t="shared" si="50"/>
        <v>210</v>
      </c>
      <c r="L264" s="166">
        <f t="shared" si="51"/>
        <v>9.1304347826086957E-2</v>
      </c>
      <c r="M264" s="161" t="s">
        <v>595</v>
      </c>
      <c r="N264" s="167">
        <v>44649</v>
      </c>
      <c r="O264" s="1"/>
      <c r="R264" s="207"/>
    </row>
    <row r="265" spans="1:18" ht="12.75" customHeight="1">
      <c r="A265" s="189">
        <v>174</v>
      </c>
      <c r="B265" s="190">
        <v>44606</v>
      </c>
      <c r="C265" s="190"/>
      <c r="D265" s="191" t="s">
        <v>436</v>
      </c>
      <c r="E265" s="192" t="s">
        <v>592</v>
      </c>
      <c r="F265" s="162">
        <v>635</v>
      </c>
      <c r="G265" s="192"/>
      <c r="H265" s="192">
        <v>700</v>
      </c>
      <c r="I265" s="194">
        <v>764</v>
      </c>
      <c r="J265" s="164" t="s">
        <v>868</v>
      </c>
      <c r="K265" s="165">
        <f t="shared" ref="K265" si="52">H265-F265</f>
        <v>65</v>
      </c>
      <c r="L265" s="166">
        <f t="shared" ref="L265" si="53">K265/F265</f>
        <v>0.10236220472440945</v>
      </c>
      <c r="M265" s="161" t="s">
        <v>595</v>
      </c>
      <c r="N265" s="167">
        <v>45159</v>
      </c>
      <c r="O265" s="37"/>
      <c r="R265" s="207"/>
    </row>
    <row r="266" spans="1:18" ht="12.75" customHeight="1">
      <c r="A266" s="189">
        <v>175</v>
      </c>
      <c r="B266" s="190">
        <v>44613</v>
      </c>
      <c r="C266" s="190"/>
      <c r="D266" s="191" t="s">
        <v>446</v>
      </c>
      <c r="E266" s="192" t="s">
        <v>592</v>
      </c>
      <c r="F266" s="162">
        <v>1255</v>
      </c>
      <c r="G266" s="192"/>
      <c r="H266" s="192">
        <v>1515</v>
      </c>
      <c r="I266" s="194">
        <v>1510</v>
      </c>
      <c r="J266" s="164" t="s">
        <v>680</v>
      </c>
      <c r="K266" s="165">
        <f>H266-F266</f>
        <v>260</v>
      </c>
      <c r="L266" s="166">
        <f>K266/F266</f>
        <v>0.20717131474103587</v>
      </c>
      <c r="M266" s="161" t="s">
        <v>595</v>
      </c>
      <c r="N266" s="167">
        <v>44834</v>
      </c>
      <c r="O266" s="37"/>
      <c r="R266" s="207"/>
    </row>
    <row r="267" spans="1:18" ht="12.75" customHeight="1">
      <c r="A267">
        <v>176</v>
      </c>
      <c r="B267" s="215">
        <v>44670</v>
      </c>
      <c r="C267" s="215"/>
      <c r="D267" s="53" t="s">
        <v>552</v>
      </c>
      <c r="E267" s="219" t="s">
        <v>592</v>
      </c>
      <c r="F267" s="51" t="s">
        <v>834</v>
      </c>
      <c r="G267" s="51"/>
      <c r="H267" s="51"/>
      <c r="I267" s="51">
        <v>553</v>
      </c>
      <c r="J267" s="51" t="s">
        <v>593</v>
      </c>
      <c r="K267" s="51"/>
      <c r="L267" s="51"/>
      <c r="M267" s="51"/>
      <c r="N267" s="51"/>
      <c r="O267" s="37"/>
      <c r="R267" s="207"/>
    </row>
    <row r="268" spans="1:18" ht="12.75" customHeight="1">
      <c r="A268" s="189">
        <v>177</v>
      </c>
      <c r="B268" s="190">
        <v>44746</v>
      </c>
      <c r="C268" s="190"/>
      <c r="D268" s="191" t="s">
        <v>835</v>
      </c>
      <c r="E268" s="192" t="s">
        <v>592</v>
      </c>
      <c r="F268" s="162">
        <v>207.5</v>
      </c>
      <c r="G268" s="192"/>
      <c r="H268" s="192">
        <v>254</v>
      </c>
      <c r="I268" s="194">
        <v>254</v>
      </c>
      <c r="J268" s="164" t="s">
        <v>680</v>
      </c>
      <c r="K268" s="165">
        <f t="shared" ref="K268:K270" si="54">H268-F268</f>
        <v>46.5</v>
      </c>
      <c r="L268" s="166">
        <f t="shared" ref="L268:L270" si="55">K268/F268</f>
        <v>0.22409638554216868</v>
      </c>
      <c r="M268" s="161" t="s">
        <v>595</v>
      </c>
      <c r="N268" s="167">
        <v>44792</v>
      </c>
      <c r="O268" s="1"/>
      <c r="R268" s="207"/>
    </row>
    <row r="269" spans="1:18" ht="12.75" customHeight="1">
      <c r="A269" s="189">
        <v>178</v>
      </c>
      <c r="B269" s="190">
        <v>44775</v>
      </c>
      <c r="C269" s="190"/>
      <c r="D269" s="191" t="s">
        <v>491</v>
      </c>
      <c r="E269" s="192" t="s">
        <v>592</v>
      </c>
      <c r="F269" s="162">
        <v>31.25</v>
      </c>
      <c r="G269" s="192"/>
      <c r="H269" s="192">
        <v>38.75</v>
      </c>
      <c r="I269" s="194">
        <v>38</v>
      </c>
      <c r="J269" s="164" t="s">
        <v>680</v>
      </c>
      <c r="K269" s="165">
        <f t="shared" si="54"/>
        <v>7.5</v>
      </c>
      <c r="L269" s="166">
        <f t="shared" si="55"/>
        <v>0.24</v>
      </c>
      <c r="M269" s="161" t="s">
        <v>595</v>
      </c>
      <c r="N269" s="167">
        <v>44844</v>
      </c>
      <c r="O269" s="37"/>
      <c r="R269" s="55"/>
    </row>
    <row r="270" spans="1:18" ht="12.75" customHeight="1">
      <c r="A270" s="189">
        <v>179</v>
      </c>
      <c r="B270" s="190">
        <v>44841</v>
      </c>
      <c r="C270" s="190"/>
      <c r="D270" s="191" t="s">
        <v>836</v>
      </c>
      <c r="E270" s="192" t="s">
        <v>592</v>
      </c>
      <c r="F270" s="162">
        <v>665</v>
      </c>
      <c r="G270" s="192"/>
      <c r="H270" s="192">
        <v>807.5</v>
      </c>
      <c r="I270" s="194">
        <v>840</v>
      </c>
      <c r="J270" s="164" t="s">
        <v>833</v>
      </c>
      <c r="K270" s="165">
        <f t="shared" si="54"/>
        <v>142.5</v>
      </c>
      <c r="L270" s="166">
        <f t="shared" si="55"/>
        <v>0.21428571428571427</v>
      </c>
      <c r="M270" s="161" t="s">
        <v>595</v>
      </c>
      <c r="N270" s="167">
        <v>45097</v>
      </c>
      <c r="O270" s="37"/>
      <c r="R270" s="55"/>
    </row>
    <row r="271" spans="1:18" ht="12.75" customHeight="1">
      <c r="A271" s="189">
        <v>180</v>
      </c>
      <c r="B271" s="190">
        <v>44844</v>
      </c>
      <c r="C271" s="190"/>
      <c r="D271" s="191" t="s">
        <v>438</v>
      </c>
      <c r="E271" s="192" t="s">
        <v>592</v>
      </c>
      <c r="F271" s="162">
        <v>227.5</v>
      </c>
      <c r="G271" s="192"/>
      <c r="H271" s="192">
        <v>270</v>
      </c>
      <c r="I271" s="194">
        <v>291</v>
      </c>
      <c r="J271" s="164" t="s">
        <v>870</v>
      </c>
      <c r="K271" s="165">
        <f t="shared" ref="K271" si="56">H271-F271</f>
        <v>42.5</v>
      </c>
      <c r="L271" s="166">
        <f t="shared" ref="L271" si="57">K271/F271</f>
        <v>0.18681318681318682</v>
      </c>
      <c r="M271" s="161" t="s">
        <v>595</v>
      </c>
      <c r="N271" s="167">
        <v>45160</v>
      </c>
      <c r="O271" s="37"/>
      <c r="Q271" s="37"/>
      <c r="R271" s="55"/>
    </row>
    <row r="272" spans="1:18" ht="12.75" customHeight="1">
      <c r="A272" s="189">
        <v>181</v>
      </c>
      <c r="B272" s="190">
        <v>44845</v>
      </c>
      <c r="C272" s="190"/>
      <c r="D272" s="191" t="s">
        <v>436</v>
      </c>
      <c r="E272" s="192" t="s">
        <v>592</v>
      </c>
      <c r="F272" s="162">
        <v>555</v>
      </c>
      <c r="G272" s="192"/>
      <c r="H272" s="192">
        <v>700</v>
      </c>
      <c r="I272" s="194">
        <v>765</v>
      </c>
      <c r="J272" s="164" t="s">
        <v>869</v>
      </c>
      <c r="K272" s="165">
        <f t="shared" ref="K272" si="58">H272-F272</f>
        <v>145</v>
      </c>
      <c r="L272" s="166">
        <f t="shared" ref="L272" si="59">K272/F272</f>
        <v>0.26126126126126126</v>
      </c>
      <c r="M272" s="161" t="s">
        <v>595</v>
      </c>
      <c r="N272" s="167">
        <v>45159</v>
      </c>
      <c r="O272" s="37"/>
      <c r="Q272" s="37"/>
      <c r="R272" s="55"/>
    </row>
    <row r="273" spans="1:38" ht="12.75" customHeight="1">
      <c r="A273" s="189">
        <v>182</v>
      </c>
      <c r="B273" s="190">
        <v>44981</v>
      </c>
      <c r="C273" s="190"/>
      <c r="D273" s="191" t="s">
        <v>453</v>
      </c>
      <c r="E273" s="192" t="s">
        <v>592</v>
      </c>
      <c r="F273" s="162">
        <v>1675</v>
      </c>
      <c r="G273" s="192"/>
      <c r="H273" s="192">
        <v>2080</v>
      </c>
      <c r="I273" s="194">
        <v>2080</v>
      </c>
      <c r="J273" s="164" t="s">
        <v>680</v>
      </c>
      <c r="K273" s="165">
        <f>H273-F273</f>
        <v>405</v>
      </c>
      <c r="L273" s="166">
        <f>K273/F273</f>
        <v>0.2417910447761194</v>
      </c>
      <c r="M273" s="161" t="s">
        <v>595</v>
      </c>
      <c r="N273" s="167">
        <v>45119</v>
      </c>
      <c r="O273" s="37"/>
      <c r="R273" s="55" t="s">
        <v>866</v>
      </c>
    </row>
    <row r="274" spans="1:38" ht="12.75" customHeight="1">
      <c r="A274" s="189">
        <v>183</v>
      </c>
      <c r="B274" s="190">
        <v>44986</v>
      </c>
      <c r="C274" s="190"/>
      <c r="D274" s="191" t="s">
        <v>491</v>
      </c>
      <c r="E274" s="192" t="s">
        <v>592</v>
      </c>
      <c r="F274" s="162">
        <v>57.5</v>
      </c>
      <c r="G274" s="192"/>
      <c r="H274" s="192">
        <v>120</v>
      </c>
      <c r="I274" s="194">
        <v>120</v>
      </c>
      <c r="J274" s="164" t="s">
        <v>680</v>
      </c>
      <c r="K274" s="165">
        <f>H274-F274</f>
        <v>62.5</v>
      </c>
      <c r="L274" s="166">
        <f>K274/F274</f>
        <v>1.0869565217391304</v>
      </c>
      <c r="M274" s="161" t="s">
        <v>595</v>
      </c>
      <c r="N274" s="167">
        <v>45049</v>
      </c>
      <c r="O274" s="37"/>
      <c r="R274" s="55" t="s">
        <v>866</v>
      </c>
    </row>
    <row r="275" spans="1:38" ht="12.75" customHeight="1">
      <c r="A275" s="189">
        <v>184</v>
      </c>
      <c r="B275" s="190">
        <v>45008</v>
      </c>
      <c r="C275" s="190"/>
      <c r="D275" s="191" t="s">
        <v>508</v>
      </c>
      <c r="E275" s="192" t="s">
        <v>592</v>
      </c>
      <c r="F275" s="162">
        <v>2765</v>
      </c>
      <c r="G275" s="192"/>
      <c r="H275" s="192">
        <v>3547.5</v>
      </c>
      <c r="I275" s="194">
        <v>3523</v>
      </c>
      <c r="J275" s="164" t="s">
        <v>680</v>
      </c>
      <c r="K275" s="165">
        <f>H275-F275</f>
        <v>782.5</v>
      </c>
      <c r="L275" s="166">
        <f>K275/F275</f>
        <v>0.28300180831826399</v>
      </c>
      <c r="M275" s="161" t="s">
        <v>595</v>
      </c>
      <c r="N275" s="167">
        <v>45177</v>
      </c>
      <c r="O275" s="37"/>
      <c r="R275" s="55" t="s">
        <v>866</v>
      </c>
    </row>
    <row r="276" spans="1:38" ht="12.75" customHeight="1">
      <c r="A276" s="189">
        <v>185</v>
      </c>
      <c r="B276" s="190">
        <v>45027</v>
      </c>
      <c r="C276" s="190"/>
      <c r="D276" s="191" t="s">
        <v>837</v>
      </c>
      <c r="E276" s="192" t="s">
        <v>592</v>
      </c>
      <c r="F276" s="162">
        <v>460</v>
      </c>
      <c r="G276" s="192"/>
      <c r="H276" s="192">
        <v>825</v>
      </c>
      <c r="I276" s="194">
        <v>810</v>
      </c>
      <c r="J276" s="164" t="s">
        <v>680</v>
      </c>
      <c r="K276" s="165">
        <f>H276-F276</f>
        <v>365</v>
      </c>
      <c r="L276" s="166">
        <f>K276/F276</f>
        <v>0.79347826086956519</v>
      </c>
      <c r="M276" s="161" t="s">
        <v>595</v>
      </c>
      <c r="N276" s="167">
        <v>45155</v>
      </c>
      <c r="O276" s="37"/>
      <c r="R276" s="55" t="s">
        <v>866</v>
      </c>
    </row>
    <row r="277" spans="1:38" ht="12.75" customHeight="1">
      <c r="A277" s="214">
        <v>186</v>
      </c>
      <c r="B277" s="215">
        <v>45050</v>
      </c>
      <c r="C277" s="53"/>
      <c r="D277" s="53" t="s">
        <v>42</v>
      </c>
      <c r="E277" s="219" t="s">
        <v>592</v>
      </c>
      <c r="F277" s="51" t="s">
        <v>838</v>
      </c>
      <c r="G277" s="51"/>
      <c r="H277" s="51"/>
      <c r="I277" s="51">
        <v>5040</v>
      </c>
      <c r="J277" s="51" t="s">
        <v>593</v>
      </c>
      <c r="K277" s="51"/>
      <c r="L277" s="51"/>
      <c r="M277" s="51"/>
      <c r="N277" s="51"/>
      <c r="O277" s="37"/>
      <c r="R277" s="55" t="s">
        <v>866</v>
      </c>
    </row>
    <row r="278" spans="1:38" ht="12.75" customHeight="1">
      <c r="A278" s="189">
        <v>187</v>
      </c>
      <c r="B278" s="190">
        <v>45075</v>
      </c>
      <c r="C278" s="190"/>
      <c r="D278" s="191" t="s">
        <v>839</v>
      </c>
      <c r="E278" s="192" t="s">
        <v>592</v>
      </c>
      <c r="F278" s="162">
        <v>585</v>
      </c>
      <c r="G278" s="192"/>
      <c r="H278" s="192">
        <v>732</v>
      </c>
      <c r="I278" s="194">
        <v>732</v>
      </c>
      <c r="J278" s="164" t="s">
        <v>680</v>
      </c>
      <c r="K278" s="165">
        <f>H278-F278</f>
        <v>147</v>
      </c>
      <c r="L278" s="166">
        <f>K278/F278</f>
        <v>0.25128205128205128</v>
      </c>
      <c r="M278" s="161" t="s">
        <v>595</v>
      </c>
      <c r="N278" s="167">
        <v>45152</v>
      </c>
      <c r="O278" s="37"/>
      <c r="Q278" s="37"/>
      <c r="R278" s="55" t="s">
        <v>866</v>
      </c>
      <c r="T278" s="37"/>
      <c r="V278" s="37"/>
      <c r="W278" s="55"/>
      <c r="Y278" s="37"/>
      <c r="AA278" s="37"/>
      <c r="AB278" s="55"/>
      <c r="AD278" s="37"/>
      <c r="AF278" s="37"/>
      <c r="AG278" s="55"/>
      <c r="AI278" s="37"/>
      <c r="AK278" s="37"/>
      <c r="AL278" s="55"/>
    </row>
    <row r="279" spans="1:38" ht="12.75" customHeight="1">
      <c r="A279" s="214">
        <v>188</v>
      </c>
      <c r="B279" s="215">
        <v>45078</v>
      </c>
      <c r="C279" s="53"/>
      <c r="D279" s="53" t="s">
        <v>540</v>
      </c>
      <c r="E279" s="219" t="s">
        <v>592</v>
      </c>
      <c r="F279" s="51" t="s">
        <v>840</v>
      </c>
      <c r="G279" s="51"/>
      <c r="H279" s="51"/>
      <c r="I279" s="51">
        <v>4300</v>
      </c>
      <c r="J279" s="51" t="s">
        <v>593</v>
      </c>
      <c r="K279" s="51"/>
      <c r="L279" s="51"/>
      <c r="M279" s="51"/>
      <c r="N279" s="51"/>
      <c r="O279" s="37"/>
      <c r="Q279" s="37"/>
      <c r="R279" s="55" t="s">
        <v>866</v>
      </c>
      <c r="T279" s="37"/>
      <c r="V279" s="37"/>
      <c r="W279" s="55"/>
      <c r="Y279" s="37"/>
      <c r="AA279" s="37"/>
      <c r="AB279" s="55"/>
      <c r="AD279" s="37"/>
      <c r="AF279" s="37"/>
      <c r="AG279" s="55"/>
      <c r="AI279" s="37"/>
      <c r="AK279" s="37"/>
      <c r="AL279" s="55"/>
    </row>
    <row r="280" spans="1:38" ht="12.75" customHeight="1">
      <c r="A280" s="214">
        <v>189</v>
      </c>
      <c r="B280" s="215">
        <v>45103</v>
      </c>
      <c r="C280" s="53"/>
      <c r="D280" s="53" t="s">
        <v>863</v>
      </c>
      <c r="E280" s="219" t="s">
        <v>592</v>
      </c>
      <c r="F280" s="51" t="s">
        <v>660</v>
      </c>
      <c r="G280" s="51"/>
      <c r="H280" s="51"/>
      <c r="I280" s="51">
        <v>383</v>
      </c>
      <c r="J280" s="51" t="s">
        <v>593</v>
      </c>
      <c r="K280" s="51"/>
      <c r="L280" s="51"/>
      <c r="M280" s="51"/>
      <c r="N280" s="51"/>
      <c r="O280" s="37"/>
      <c r="Q280" s="37"/>
      <c r="R280" s="55" t="s">
        <v>866</v>
      </c>
      <c r="T280" s="37"/>
      <c r="V280" s="37"/>
      <c r="W280" s="55"/>
      <c r="Y280" s="37"/>
      <c r="AA280" s="37"/>
      <c r="AB280" s="55"/>
      <c r="AD280" s="37"/>
      <c r="AF280" s="37"/>
      <c r="AG280" s="55"/>
      <c r="AI280" s="37"/>
      <c r="AK280" s="37"/>
      <c r="AL280" s="55"/>
    </row>
    <row r="281" spans="1:38" ht="12.75" customHeight="1">
      <c r="A281" s="189">
        <v>190</v>
      </c>
      <c r="B281" s="190">
        <v>45120</v>
      </c>
      <c r="C281" s="190"/>
      <c r="D281" s="191" t="s">
        <v>539</v>
      </c>
      <c r="E281" s="192" t="s">
        <v>592</v>
      </c>
      <c r="F281" s="162">
        <v>2312.5</v>
      </c>
      <c r="G281" s="192"/>
      <c r="H281" s="192">
        <v>2935</v>
      </c>
      <c r="I281" s="194">
        <v>2935</v>
      </c>
      <c r="J281" s="164" t="s">
        <v>680</v>
      </c>
      <c r="K281" s="165">
        <f>H281-F281</f>
        <v>622.5</v>
      </c>
      <c r="L281" s="166">
        <f>K281/F281</f>
        <v>0.26918918918918922</v>
      </c>
      <c r="M281" s="161" t="s">
        <v>595</v>
      </c>
      <c r="N281" s="167">
        <v>45177</v>
      </c>
      <c r="O281" s="37"/>
      <c r="Q281" s="37"/>
      <c r="R281" s="55" t="s">
        <v>866</v>
      </c>
      <c r="T281" s="37"/>
      <c r="V281" s="37"/>
      <c r="W281" s="55"/>
      <c r="Y281" s="37"/>
      <c r="AA281" s="37"/>
      <c r="AB281" s="55"/>
      <c r="AD281" s="37"/>
      <c r="AF281" s="37"/>
      <c r="AG281" s="55"/>
      <c r="AI281" s="37"/>
      <c r="AK281" s="37"/>
      <c r="AL281" s="55"/>
    </row>
    <row r="282" spans="1:38" ht="12.75" customHeight="1">
      <c r="A282" s="189">
        <v>191</v>
      </c>
      <c r="B282" s="190">
        <v>45125</v>
      </c>
      <c r="C282" s="190"/>
      <c r="D282" s="191" t="s">
        <v>203</v>
      </c>
      <c r="E282" s="192" t="s">
        <v>592</v>
      </c>
      <c r="F282" s="162">
        <v>3980</v>
      </c>
      <c r="G282" s="192"/>
      <c r="H282" s="192">
        <v>4895</v>
      </c>
      <c r="I282" s="194">
        <v>4895</v>
      </c>
      <c r="J282" s="164" t="s">
        <v>680</v>
      </c>
      <c r="K282" s="165">
        <f>H282-F282</f>
        <v>915</v>
      </c>
      <c r="L282" s="166">
        <f>K282/F282</f>
        <v>0.22989949748743718</v>
      </c>
      <c r="M282" s="161" t="s">
        <v>595</v>
      </c>
      <c r="N282" s="167">
        <v>45155</v>
      </c>
      <c r="O282" s="37"/>
      <c r="R282" s="55" t="s">
        <v>866</v>
      </c>
      <c r="T282" s="37"/>
      <c r="W282" s="55"/>
      <c r="Y282" s="37"/>
      <c r="AB282" s="55"/>
      <c r="AD282" s="37"/>
      <c r="AG282" s="55"/>
      <c r="AI282" s="37"/>
      <c r="AL282" s="55"/>
    </row>
    <row r="283" spans="1:38" ht="12.75" customHeight="1">
      <c r="A283" s="189">
        <v>192</v>
      </c>
      <c r="B283" s="190">
        <v>45145</v>
      </c>
      <c r="C283" s="190"/>
      <c r="D283" s="191" t="s">
        <v>867</v>
      </c>
      <c r="E283" s="192" t="s">
        <v>592</v>
      </c>
      <c r="F283" s="162">
        <v>565</v>
      </c>
      <c r="G283" s="192"/>
      <c r="H283" s="192">
        <v>725</v>
      </c>
      <c r="I283" s="194">
        <v>725</v>
      </c>
      <c r="J283" s="164" t="s">
        <v>680</v>
      </c>
      <c r="K283" s="165">
        <f>H283-F283</f>
        <v>160</v>
      </c>
      <c r="L283" s="166">
        <f>K283/F283</f>
        <v>0.2831858407079646</v>
      </c>
      <c r="M283" s="161" t="s">
        <v>595</v>
      </c>
      <c r="N283" s="167">
        <v>45169</v>
      </c>
      <c r="O283" s="37"/>
      <c r="R283" s="55" t="s">
        <v>866</v>
      </c>
      <c r="T283" s="37"/>
      <c r="W283" s="55"/>
      <c r="Y283" s="37"/>
      <c r="AB283" s="55"/>
      <c r="AD283" s="37"/>
      <c r="AG283" s="55"/>
      <c r="AI283" s="37"/>
      <c r="AL283" s="55"/>
    </row>
    <row r="284" spans="1:38" ht="12.75" customHeight="1">
      <c r="A284" s="214">
        <v>193</v>
      </c>
      <c r="B284" s="215">
        <v>45167</v>
      </c>
      <c r="C284" s="53"/>
      <c r="D284" s="53" t="s">
        <v>871</v>
      </c>
      <c r="E284" s="219" t="s">
        <v>592</v>
      </c>
      <c r="F284" s="51" t="s">
        <v>872</v>
      </c>
      <c r="G284" s="51"/>
      <c r="H284" s="51"/>
      <c r="I284" s="51">
        <v>950</v>
      </c>
      <c r="J284" s="51" t="s">
        <v>593</v>
      </c>
      <c r="K284" s="51"/>
      <c r="L284" s="51"/>
      <c r="M284" s="51"/>
      <c r="N284" s="51"/>
      <c r="O284" s="37"/>
      <c r="R284" s="55" t="s">
        <v>866</v>
      </c>
      <c r="T284" s="37"/>
      <c r="W284" s="55"/>
      <c r="Y284" s="37"/>
      <c r="AB284" s="55"/>
      <c r="AD284" s="37"/>
      <c r="AG284" s="55"/>
      <c r="AI284" s="37"/>
      <c r="AL284" s="55"/>
    </row>
    <row r="285" spans="1:38" ht="12.75" customHeight="1">
      <c r="A285" s="214">
        <v>194</v>
      </c>
      <c r="B285" s="215">
        <v>45153</v>
      </c>
      <c r="C285" s="53"/>
      <c r="D285" s="53" t="s">
        <v>542</v>
      </c>
      <c r="E285" s="219" t="s">
        <v>592</v>
      </c>
      <c r="F285" s="51" t="s">
        <v>887</v>
      </c>
      <c r="G285" s="51"/>
      <c r="H285" s="51"/>
      <c r="I285" s="51">
        <v>480</v>
      </c>
      <c r="J285" s="51" t="s">
        <v>593</v>
      </c>
      <c r="K285" s="51"/>
      <c r="L285" s="51"/>
      <c r="M285" s="51"/>
      <c r="N285" s="51"/>
      <c r="O285" s="37"/>
      <c r="R285" s="55"/>
      <c r="T285" s="37"/>
      <c r="W285" s="55"/>
      <c r="Y285" s="37"/>
      <c r="AB285" s="55"/>
      <c r="AD285" s="37"/>
      <c r="AG285" s="55"/>
      <c r="AI285" s="37"/>
      <c r="AL285" s="55"/>
    </row>
    <row r="286" spans="1:38" ht="12.75" customHeight="1">
      <c r="A286" s="214">
        <v>195</v>
      </c>
      <c r="B286" s="215">
        <v>45203</v>
      </c>
      <c r="C286" s="53"/>
      <c r="D286" s="53" t="s">
        <v>176</v>
      </c>
      <c r="E286" s="219" t="s">
        <v>592</v>
      </c>
      <c r="F286" s="51" t="s">
        <v>927</v>
      </c>
      <c r="G286" s="51"/>
      <c r="H286" s="51"/>
      <c r="I286" s="51">
        <v>1198</v>
      </c>
      <c r="J286" s="51" t="s">
        <v>593</v>
      </c>
      <c r="K286" s="51"/>
      <c r="L286" s="51"/>
      <c r="M286" s="51"/>
      <c r="N286" s="51"/>
      <c r="O286" s="37"/>
      <c r="R286" s="55"/>
      <c r="T286" s="37"/>
      <c r="W286" s="55"/>
      <c r="Y286" s="37"/>
      <c r="AB286" s="55"/>
      <c r="AD286" s="37"/>
      <c r="AG286" s="55"/>
      <c r="AI286" s="37"/>
      <c r="AL286" s="55"/>
    </row>
    <row r="287" spans="1:38" ht="12.75" customHeight="1">
      <c r="A287" s="53"/>
      <c r="B287" s="53"/>
      <c r="C287" s="53"/>
      <c r="D287" s="53"/>
      <c r="E287" s="53"/>
      <c r="F287" s="51"/>
      <c r="G287" s="51"/>
      <c r="H287" s="51"/>
      <c r="I287" s="51"/>
      <c r="J287" s="31"/>
      <c r="K287" s="51"/>
      <c r="L287" s="51"/>
      <c r="M287" s="51"/>
      <c r="N287" s="53"/>
      <c r="O287" s="37"/>
      <c r="R287" s="55"/>
      <c r="T287" s="37"/>
      <c r="W287" s="55"/>
      <c r="Y287" s="37"/>
      <c r="AB287" s="55"/>
      <c r="AD287" s="37"/>
      <c r="AG287" s="55"/>
      <c r="AI287" s="37"/>
      <c r="AL287" s="55"/>
    </row>
    <row r="288" spans="1:38" ht="12.75" customHeight="1">
      <c r="B288" s="220" t="s">
        <v>841</v>
      </c>
      <c r="F288" s="55"/>
      <c r="G288" s="55"/>
      <c r="H288" s="55"/>
      <c r="I288" s="55"/>
      <c r="J288" s="37"/>
      <c r="K288" s="55"/>
      <c r="L288" s="55"/>
      <c r="M288" s="55"/>
      <c r="O288" s="37"/>
      <c r="R288" s="55"/>
      <c r="T288" s="37"/>
      <c r="W288" s="55"/>
      <c r="Y288" s="37"/>
      <c r="AB288" s="55"/>
      <c r="AD288" s="37"/>
      <c r="AG288" s="55"/>
      <c r="AI288" s="37"/>
      <c r="AL288" s="55"/>
    </row>
    <row r="289" spans="1:38" ht="12.75" customHeight="1">
      <c r="A289" s="221"/>
      <c r="F289" s="55"/>
      <c r="G289" s="55"/>
      <c r="H289" s="55"/>
      <c r="I289" s="55"/>
      <c r="J289" s="37"/>
      <c r="K289" s="55"/>
      <c r="L289" s="55"/>
      <c r="M289" s="55"/>
      <c r="O289" s="37"/>
      <c r="R289" s="55"/>
      <c r="T289" s="37"/>
      <c r="W289" s="55"/>
      <c r="Y289" s="37"/>
      <c r="AB289" s="55"/>
      <c r="AD289" s="37"/>
      <c r="AG289" s="55"/>
      <c r="AI289" s="37"/>
      <c r="AL289" s="55"/>
    </row>
    <row r="290" spans="1:38" ht="12.75" customHeight="1">
      <c r="A290" s="221"/>
      <c r="F290" s="55"/>
      <c r="G290" s="55"/>
      <c r="H290" s="55"/>
      <c r="I290" s="55"/>
      <c r="J290" s="37"/>
      <c r="K290" s="55"/>
      <c r="L290" s="55"/>
      <c r="M290" s="55"/>
      <c r="O290" s="37"/>
      <c r="R290" s="55"/>
    </row>
    <row r="291" spans="1:38" ht="12.75" customHeight="1">
      <c r="A291" s="51"/>
      <c r="F291" s="55"/>
      <c r="G291" s="55"/>
      <c r="H291" s="55"/>
      <c r="I291" s="55"/>
      <c r="J291" s="37"/>
      <c r="K291" s="55"/>
      <c r="L291" s="55"/>
      <c r="M291" s="55"/>
      <c r="O291" s="37"/>
      <c r="R291" s="55"/>
    </row>
    <row r="292" spans="1:38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R292" s="55"/>
    </row>
    <row r="293" spans="1:38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R293" s="55"/>
    </row>
    <row r="294" spans="1:38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R294" s="55"/>
    </row>
    <row r="295" spans="1:38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R295" s="55"/>
    </row>
    <row r="296" spans="1:38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R296" s="55"/>
    </row>
    <row r="297" spans="1:38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R297" s="55"/>
    </row>
    <row r="298" spans="1:38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R298" s="55"/>
    </row>
    <row r="299" spans="1:38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R299" s="55"/>
    </row>
    <row r="300" spans="1:38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R300" s="55"/>
    </row>
    <row r="301" spans="1:38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R301" s="55"/>
    </row>
    <row r="302" spans="1:38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R302" s="55"/>
    </row>
    <row r="303" spans="1:38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R303" s="55"/>
    </row>
    <row r="304" spans="1:38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R304" s="55"/>
    </row>
    <row r="305" spans="6:18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R305" s="55"/>
    </row>
    <row r="306" spans="6:18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R306" s="55"/>
    </row>
    <row r="307" spans="6:18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R307" s="55"/>
    </row>
    <row r="308" spans="6:18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R308" s="55"/>
    </row>
    <row r="309" spans="6:18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R309" s="55"/>
    </row>
    <row r="310" spans="6:18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R310" s="55"/>
    </row>
    <row r="311" spans="6:18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R311" s="55"/>
    </row>
    <row r="312" spans="6:18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R312" s="55"/>
    </row>
    <row r="313" spans="6:18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R313" s="55"/>
    </row>
    <row r="314" spans="6:18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R314" s="55"/>
    </row>
    <row r="315" spans="6:18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R315" s="55"/>
    </row>
    <row r="316" spans="6:18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R316" s="55"/>
    </row>
    <row r="317" spans="6:18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R317" s="55"/>
    </row>
    <row r="318" spans="6:18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R318" s="55"/>
    </row>
    <row r="319" spans="6:18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R319" s="55"/>
    </row>
    <row r="320" spans="6:18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R320" s="55"/>
    </row>
    <row r="321" spans="6:18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R321" s="55"/>
    </row>
    <row r="322" spans="6:18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R322" s="55"/>
    </row>
    <row r="323" spans="6:18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R323" s="55"/>
    </row>
    <row r="324" spans="6:18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R324" s="55"/>
    </row>
    <row r="325" spans="6:18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R325" s="55"/>
    </row>
    <row r="326" spans="6:18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R326" s="55"/>
    </row>
    <row r="327" spans="6:18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R327" s="55"/>
    </row>
    <row r="328" spans="6:18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R328" s="55"/>
    </row>
    <row r="329" spans="6:18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R329" s="55"/>
    </row>
    <row r="330" spans="6:18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R330" s="55"/>
    </row>
    <row r="331" spans="6:18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R331" s="55"/>
    </row>
    <row r="332" spans="6:18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R332" s="55"/>
    </row>
    <row r="333" spans="6:18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R333" s="55"/>
    </row>
    <row r="334" spans="6:18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R334" s="55"/>
    </row>
    <row r="335" spans="6:18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R335" s="55"/>
    </row>
    <row r="336" spans="6:18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R336" s="55"/>
    </row>
    <row r="337" spans="6:18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R337" s="55"/>
    </row>
    <row r="338" spans="6:18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R338" s="55"/>
    </row>
    <row r="339" spans="6:18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R339" s="55"/>
    </row>
    <row r="340" spans="6:18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R340" s="55"/>
    </row>
    <row r="341" spans="6:18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R341" s="55"/>
    </row>
    <row r="342" spans="6:18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R342" s="55"/>
    </row>
    <row r="343" spans="6:18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R343" s="55"/>
    </row>
    <row r="344" spans="6:18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R344" s="55"/>
    </row>
    <row r="345" spans="6:18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R345" s="55"/>
    </row>
    <row r="346" spans="6:18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R346" s="55"/>
    </row>
    <row r="347" spans="6:18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R347" s="55"/>
    </row>
    <row r="348" spans="6:18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R348" s="55"/>
    </row>
    <row r="349" spans="6:18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R349" s="55"/>
    </row>
    <row r="350" spans="6:18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R350" s="55"/>
    </row>
    <row r="351" spans="6:18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R351" s="55"/>
    </row>
    <row r="352" spans="6:18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R352" s="55"/>
    </row>
    <row r="353" spans="6:18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R353" s="55"/>
    </row>
    <row r="354" spans="6:18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R354" s="55"/>
    </row>
    <row r="355" spans="6:18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R355" s="55"/>
    </row>
    <row r="356" spans="6:18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R356" s="55"/>
    </row>
    <row r="357" spans="6:18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R357" s="55"/>
    </row>
    <row r="358" spans="6:18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R358" s="55"/>
    </row>
    <row r="359" spans="6:18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R359" s="55"/>
    </row>
    <row r="360" spans="6:18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R360" s="55"/>
    </row>
    <row r="361" spans="6:18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R361" s="55"/>
    </row>
    <row r="362" spans="6:18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R362" s="55"/>
    </row>
    <row r="363" spans="6:18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R363" s="55"/>
    </row>
    <row r="364" spans="6:18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R364" s="55"/>
    </row>
    <row r="365" spans="6:18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R365" s="55"/>
    </row>
    <row r="366" spans="6:18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R366" s="55"/>
    </row>
    <row r="367" spans="6:18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R367" s="55"/>
    </row>
    <row r="368" spans="6:18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R368" s="55"/>
    </row>
    <row r="369" spans="6:18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R369" s="55"/>
    </row>
    <row r="370" spans="6:18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R370" s="55"/>
    </row>
    <row r="371" spans="6:18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R371" s="55"/>
    </row>
    <row r="372" spans="6:18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R372" s="55"/>
    </row>
    <row r="373" spans="6:18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R373" s="55"/>
    </row>
    <row r="374" spans="6:18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R374" s="55"/>
    </row>
    <row r="375" spans="6:18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R375" s="55"/>
    </row>
    <row r="376" spans="6:18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R376" s="55"/>
    </row>
    <row r="377" spans="6:18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R377" s="55"/>
    </row>
    <row r="378" spans="6:18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R378" s="55"/>
    </row>
    <row r="379" spans="6:18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R379" s="55"/>
    </row>
    <row r="380" spans="6:18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R380" s="55"/>
    </row>
    <row r="381" spans="6:18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R381" s="55"/>
    </row>
    <row r="382" spans="6:18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R382" s="55"/>
    </row>
    <row r="383" spans="6:18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R383" s="55"/>
    </row>
    <row r="384" spans="6:18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R384" s="55"/>
    </row>
    <row r="385" spans="6:18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R385" s="55"/>
    </row>
    <row r="386" spans="6:18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R386" s="55"/>
    </row>
    <row r="387" spans="6:18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R387" s="55"/>
    </row>
    <row r="388" spans="6:18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R388" s="55"/>
    </row>
    <row r="389" spans="6:18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R389" s="55"/>
    </row>
    <row r="390" spans="6:18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R390" s="55"/>
    </row>
    <row r="391" spans="6:18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R391" s="55"/>
    </row>
    <row r="392" spans="6:18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R392" s="55"/>
    </row>
    <row r="393" spans="6:18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R393" s="55"/>
    </row>
    <row r="394" spans="6:18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R394" s="55"/>
    </row>
    <row r="395" spans="6:18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R395" s="55"/>
    </row>
    <row r="396" spans="6:18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R396" s="55"/>
    </row>
    <row r="397" spans="6:18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R397" s="55"/>
    </row>
    <row r="398" spans="6:18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R398" s="55"/>
    </row>
    <row r="399" spans="6:18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R399" s="55"/>
    </row>
    <row r="400" spans="6:18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R400" s="55"/>
    </row>
    <row r="401" spans="6:18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R401" s="55"/>
    </row>
    <row r="402" spans="6:18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R402" s="55"/>
    </row>
    <row r="403" spans="6:18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R403" s="55"/>
    </row>
    <row r="404" spans="6:18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R404" s="55"/>
    </row>
    <row r="405" spans="6:18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R405" s="55"/>
    </row>
    <row r="406" spans="6:18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R406" s="55"/>
    </row>
    <row r="407" spans="6:18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R407" s="55"/>
    </row>
    <row r="408" spans="6:18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R408" s="55"/>
    </row>
    <row r="409" spans="6:18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R409" s="55"/>
    </row>
    <row r="410" spans="6:18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R410" s="55"/>
    </row>
    <row r="411" spans="6:18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R411" s="55"/>
    </row>
    <row r="412" spans="6:18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R412" s="55"/>
    </row>
    <row r="413" spans="6:18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R413" s="55"/>
    </row>
    <row r="414" spans="6:18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R414" s="55"/>
    </row>
    <row r="415" spans="6:18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R415" s="55"/>
    </row>
    <row r="416" spans="6:18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R416" s="55"/>
    </row>
    <row r="417" spans="6:18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R417" s="55"/>
    </row>
    <row r="418" spans="6:18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R418" s="55"/>
    </row>
    <row r="419" spans="6:18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R419" s="55"/>
    </row>
    <row r="420" spans="6:18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R420" s="55"/>
    </row>
    <row r="421" spans="6:18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R421" s="55"/>
    </row>
    <row r="422" spans="6:18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R422" s="55"/>
    </row>
    <row r="423" spans="6:18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R423" s="55"/>
    </row>
    <row r="424" spans="6:18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R424" s="55"/>
    </row>
    <row r="425" spans="6:18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R425" s="55"/>
    </row>
    <row r="426" spans="6:18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R426" s="55"/>
    </row>
    <row r="427" spans="6:18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R427" s="55"/>
    </row>
    <row r="428" spans="6:18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R428" s="55"/>
    </row>
    <row r="429" spans="6:18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R429" s="55"/>
    </row>
    <row r="430" spans="6:18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R430" s="55"/>
    </row>
    <row r="431" spans="6:18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R431" s="55"/>
    </row>
    <row r="432" spans="6:18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R432" s="55"/>
    </row>
    <row r="433" spans="6:18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R433" s="55"/>
    </row>
    <row r="434" spans="6:18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R434" s="55"/>
    </row>
    <row r="435" spans="6:18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R435" s="55"/>
    </row>
    <row r="436" spans="6:18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R436" s="55"/>
    </row>
    <row r="437" spans="6:18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R437" s="55"/>
    </row>
    <row r="438" spans="6:18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R438" s="55"/>
    </row>
    <row r="439" spans="6:18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R439" s="55"/>
    </row>
    <row r="440" spans="6:18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R440" s="55"/>
    </row>
    <row r="441" spans="6:18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R441" s="55"/>
    </row>
    <row r="442" spans="6:18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R442" s="55"/>
    </row>
    <row r="443" spans="6:18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R443" s="55"/>
    </row>
    <row r="444" spans="6:18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R444" s="55"/>
    </row>
    <row r="445" spans="6:18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R445" s="55"/>
    </row>
    <row r="446" spans="6:18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R446" s="55"/>
    </row>
    <row r="447" spans="6:18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R447" s="55"/>
    </row>
    <row r="448" spans="6:18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R448" s="55"/>
    </row>
    <row r="449" spans="6:18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R449" s="55"/>
    </row>
    <row r="450" spans="6:18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R450" s="55"/>
    </row>
    <row r="451" spans="6:18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R451" s="55"/>
    </row>
    <row r="452" spans="6:18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R452" s="55"/>
    </row>
    <row r="453" spans="6:18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R453" s="55"/>
    </row>
    <row r="454" spans="6:18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R454" s="55"/>
    </row>
    <row r="455" spans="6:18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R455" s="55"/>
    </row>
    <row r="456" spans="6:18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R456" s="55"/>
    </row>
    <row r="457" spans="6:18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R457" s="55"/>
    </row>
    <row r="458" spans="6:18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R458" s="55"/>
    </row>
    <row r="459" spans="6:18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R459" s="55"/>
    </row>
    <row r="460" spans="6:18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R460" s="55"/>
    </row>
    <row r="461" spans="6:18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R461" s="55"/>
    </row>
    <row r="462" spans="6:18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R462" s="55"/>
    </row>
    <row r="463" spans="6:18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R463" s="55"/>
    </row>
    <row r="464" spans="6:18" ht="15" customHeight="1">
      <c r="F464" s="55"/>
      <c r="G464" s="55"/>
      <c r="H464" s="55"/>
      <c r="I464" s="55"/>
      <c r="J464" s="37"/>
      <c r="K464" s="55"/>
      <c r="L464" s="55"/>
      <c r="M464" s="55"/>
      <c r="O464" s="37"/>
      <c r="R464" s="55"/>
    </row>
  </sheetData>
  <autoFilter ref="R1:R287"/>
  <mergeCells count="39">
    <mergeCell ref="P63:P64"/>
    <mergeCell ref="M65:M66"/>
    <mergeCell ref="O65:O66"/>
    <mergeCell ref="P65:P66"/>
    <mergeCell ref="A67:A68"/>
    <mergeCell ref="B67:B68"/>
    <mergeCell ref="J67:J68"/>
    <mergeCell ref="M63:M64"/>
    <mergeCell ref="O63:O64"/>
    <mergeCell ref="J65:J66"/>
    <mergeCell ref="A65:A66"/>
    <mergeCell ref="B65:B66"/>
    <mergeCell ref="A63:A64"/>
    <mergeCell ref="B63:B64"/>
    <mergeCell ref="J63:J64"/>
    <mergeCell ref="B59:B60"/>
    <mergeCell ref="J59:J60"/>
    <mergeCell ref="A55:A56"/>
    <mergeCell ref="B55:B56"/>
    <mergeCell ref="A57:A58"/>
    <mergeCell ref="B57:B58"/>
    <mergeCell ref="J55:J56"/>
    <mergeCell ref="J57:J58"/>
    <mergeCell ref="A61:A62"/>
    <mergeCell ref="B61:B62"/>
    <mergeCell ref="J61:J62"/>
    <mergeCell ref="P55:P56"/>
    <mergeCell ref="P57:P58"/>
    <mergeCell ref="P59:P60"/>
    <mergeCell ref="P61:P62"/>
    <mergeCell ref="M55:M56"/>
    <mergeCell ref="M57:M58"/>
    <mergeCell ref="M59:M60"/>
    <mergeCell ref="M61:M62"/>
    <mergeCell ref="O55:O56"/>
    <mergeCell ref="O57:O58"/>
    <mergeCell ref="O59:O60"/>
    <mergeCell ref="O61:O62"/>
    <mergeCell ref="A59:A60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5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2023-07-25T18:59:36Z</cp:lastPrinted>
  <dcterms:created xsi:type="dcterms:W3CDTF">2015-06-08T02:34:00Z</dcterms:created>
  <dcterms:modified xsi:type="dcterms:W3CDTF">2023-10-10T02:29:52Z</dcterms:modified>
</cp:coreProperties>
</file>