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3040" windowHeight="907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(Equity)'!$A$60:$B$271</definedName>
  </definedNames>
  <calcPr calcId="152511"/>
</workbook>
</file>

<file path=xl/calcChain.xml><?xml version="1.0" encoding="utf-8"?>
<calcChain xmlns="http://schemas.openxmlformats.org/spreadsheetml/2006/main">
  <c r="K27" i="7" l="1"/>
  <c r="M27" i="7" s="1"/>
  <c r="K26" i="7"/>
  <c r="M26" i="7" s="1"/>
  <c r="K25" i="7"/>
  <c r="M25" i="7" s="1"/>
  <c r="K24" i="7"/>
  <c r="M24" i="7" s="1"/>
  <c r="K23" i="7"/>
  <c r="M23" i="7" s="1"/>
  <c r="K22" i="7"/>
  <c r="M22" i="7" s="1"/>
  <c r="K21" i="7"/>
  <c r="M21" i="7" s="1"/>
  <c r="K20" i="7"/>
  <c r="M20" i="7" s="1"/>
  <c r="K12" i="7"/>
  <c r="M12" i="7" s="1"/>
  <c r="K10" i="7"/>
  <c r="M10" i="7" s="1"/>
  <c r="L42" i="6" l="1"/>
  <c r="K42" i="6"/>
  <c r="M42" i="6" s="1"/>
  <c r="L11" i="6"/>
  <c r="K11" i="6"/>
  <c r="M11" i="6" s="1"/>
  <c r="L15" i="6"/>
  <c r="K15" i="6"/>
  <c r="M15" i="6" s="1"/>
  <c r="P27" i="6"/>
  <c r="L20" i="6"/>
  <c r="K20" i="6"/>
  <c r="M20" i="6" l="1"/>
  <c r="L14" i="6"/>
  <c r="K14" i="6"/>
  <c r="L17" i="6"/>
  <c r="K17" i="6"/>
  <c r="M17" i="6" s="1"/>
  <c r="L18" i="6"/>
  <c r="K18" i="6"/>
  <c r="P26" i="6"/>
  <c r="P25" i="6"/>
  <c r="M14" i="6" l="1"/>
  <c r="M18" i="6"/>
  <c r="L19" i="6" l="1"/>
  <c r="K19" i="6"/>
  <c r="M19" i="6" s="1"/>
  <c r="L16" i="6" l="1"/>
  <c r="K16" i="6"/>
  <c r="P24" i="6"/>
  <c r="K277" i="6"/>
  <c r="L277" i="6" s="1"/>
  <c r="M16" i="6" l="1"/>
  <c r="P23" i="6"/>
  <c r="P22" i="6" l="1"/>
  <c r="L41" i="6"/>
  <c r="K41" i="6"/>
  <c r="M41" i="6" s="1"/>
  <c r="P21" i="6" l="1"/>
  <c r="K265" i="6" l="1"/>
  <c r="L265" i="6" s="1"/>
  <c r="P13" i="6" l="1"/>
  <c r="P12" i="6"/>
  <c r="K255" i="6" l="1"/>
  <c r="L255" i="6" s="1"/>
  <c r="K273" i="6"/>
  <c r="L273" i="6" s="1"/>
  <c r="K264" i="6" l="1"/>
  <c r="L264" i="6" s="1"/>
  <c r="P10" i="6" l="1"/>
  <c r="P53" i="6" l="1"/>
  <c r="K276" i="6" l="1"/>
  <c r="L276" i="6" s="1"/>
  <c r="K274" i="6" l="1"/>
  <c r="L274" i="6" s="1"/>
  <c r="K260" i="6" l="1"/>
  <c r="L260" i="6" s="1"/>
  <c r="K275" i="6" l="1"/>
  <c r="L275" i="6" s="1"/>
  <c r="K272" i="6" l="1"/>
  <c r="L272" i="6" s="1"/>
  <c r="K249" i="6" l="1"/>
  <c r="L249" i="6" s="1"/>
  <c r="K270" i="6" l="1"/>
  <c r="L270" i="6" s="1"/>
  <c r="K271" i="6" l="1"/>
  <c r="L271" i="6" s="1"/>
  <c r="K237" i="6" l="1"/>
  <c r="L237" i="6" s="1"/>
  <c r="K256" i="6" l="1"/>
  <c r="L256" i="6" s="1"/>
  <c r="K262" i="6" l="1"/>
  <c r="L262" i="6" s="1"/>
  <c r="K268" i="6" l="1"/>
  <c r="L268" i="6" s="1"/>
  <c r="K247" i="6" l="1"/>
  <c r="L247" i="6" s="1"/>
  <c r="K257" i="6" l="1"/>
  <c r="L257" i="6" s="1"/>
  <c r="K263" i="6" l="1"/>
  <c r="L263" i="6" s="1"/>
  <c r="K231" i="6" l="1"/>
  <c r="L231" i="6" s="1"/>
  <c r="K232" i="6" l="1"/>
  <c r="L232" i="6" s="1"/>
  <c r="K258" i="6" l="1"/>
  <c r="L258" i="6" s="1"/>
  <c r="K250" i="6" l="1"/>
  <c r="L250" i="6" s="1"/>
  <c r="K254" i="6" l="1"/>
  <c r="L254" i="6" s="1"/>
  <c r="K259" i="6" l="1"/>
  <c r="L259" i="6" s="1"/>
  <c r="K251" i="6" l="1"/>
  <c r="L251" i="6" s="1"/>
  <c r="K245" i="6"/>
  <c r="L245" i="6" s="1"/>
  <c r="K253" i="6" l="1"/>
  <c r="L253" i="6" s="1"/>
  <c r="K241" i="6" l="1"/>
  <c r="L241" i="6" s="1"/>
  <c r="K242" i="6" l="1"/>
  <c r="L242" i="6" s="1"/>
  <c r="K235" i="6"/>
  <c r="L235" i="6" s="1"/>
  <c r="K252" i="6" l="1"/>
  <c r="L252" i="6" s="1"/>
  <c r="K246" i="6"/>
  <c r="L246" i="6" s="1"/>
  <c r="K248" i="6" l="1"/>
  <c r="L248" i="6" s="1"/>
  <c r="L6" i="2" l="1"/>
  <c r="K6" i="3"/>
  <c r="D7" i="5" l="1"/>
  <c r="M7" i="6"/>
  <c r="K243" i="6" l="1"/>
  <c r="L243" i="6" s="1"/>
  <c r="K240" i="6" l="1"/>
  <c r="L240" i="6" s="1"/>
  <c r="K244" i="6" l="1"/>
  <c r="L244" i="6" s="1"/>
  <c r="K239" i="6"/>
  <c r="L239" i="6" s="1"/>
  <c r="K238" i="6"/>
  <c r="L238" i="6" s="1"/>
  <c r="K236" i="6"/>
  <c r="L236" i="6" s="1"/>
  <c r="H234" i="6"/>
  <c r="K234" i="6" s="1"/>
  <c r="L234" i="6" s="1"/>
  <c r="K233" i="6"/>
  <c r="L233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F196" i="6"/>
  <c r="K196" i="6" s="1"/>
  <c r="L196" i="6" s="1"/>
  <c r="F195" i="6"/>
  <c r="K195" i="6" s="1"/>
  <c r="L195" i="6" s="1"/>
  <c r="K194" i="6"/>
  <c r="L194" i="6" s="1"/>
  <c r="F193" i="6"/>
  <c r="K193" i="6" s="1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5" i="6"/>
  <c r="L175" i="6" s="1"/>
  <c r="K174" i="6"/>
  <c r="L174" i="6" s="1"/>
  <c r="F173" i="6"/>
  <c r="K173" i="6" s="1"/>
  <c r="L173" i="6" s="1"/>
  <c r="K172" i="6"/>
  <c r="L172" i="6" s="1"/>
  <c r="K169" i="6"/>
  <c r="L169" i="6" s="1"/>
  <c r="K168" i="6"/>
  <c r="L168" i="6" s="1"/>
  <c r="K167" i="6"/>
  <c r="L167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7" i="6"/>
  <c r="L147" i="6" s="1"/>
  <c r="K145" i="6"/>
  <c r="L145" i="6" s="1"/>
  <c r="K143" i="6"/>
  <c r="L143" i="6" s="1"/>
  <c r="K141" i="6"/>
  <c r="L141" i="6" s="1"/>
  <c r="K140" i="6"/>
  <c r="L140" i="6" s="1"/>
  <c r="K139" i="6"/>
  <c r="L139" i="6" s="1"/>
  <c r="K137" i="6"/>
  <c r="L137" i="6" s="1"/>
  <c r="K136" i="6"/>
  <c r="L136" i="6" s="1"/>
  <c r="K135" i="6"/>
  <c r="L135" i="6" s="1"/>
  <c r="K134" i="6"/>
  <c r="K133" i="6"/>
  <c r="L133" i="6" s="1"/>
  <c r="K132" i="6"/>
  <c r="L132" i="6" s="1"/>
  <c r="K130" i="6"/>
  <c r="L130" i="6" s="1"/>
  <c r="K129" i="6"/>
  <c r="L129" i="6" s="1"/>
  <c r="K128" i="6"/>
  <c r="L128" i="6" s="1"/>
  <c r="K127" i="6"/>
  <c r="L127" i="6" s="1"/>
  <c r="K126" i="6"/>
  <c r="L126" i="6" s="1"/>
  <c r="F125" i="6"/>
  <c r="K125" i="6" s="1"/>
  <c r="L125" i="6" s="1"/>
  <c r="H124" i="6"/>
  <c r="K124" i="6" s="1"/>
  <c r="L124" i="6" s="1"/>
  <c r="K121" i="6"/>
  <c r="L121" i="6" s="1"/>
  <c r="K120" i="6"/>
  <c r="L120" i="6" s="1"/>
  <c r="K119" i="6"/>
  <c r="L119" i="6" s="1"/>
  <c r="K118" i="6"/>
  <c r="L118" i="6" s="1"/>
  <c r="K117" i="6"/>
  <c r="L117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H90" i="6"/>
  <c r="K90" i="6" s="1"/>
  <c r="L90" i="6" s="1"/>
  <c r="F89" i="6"/>
  <c r="K89" i="6" s="1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" i="4"/>
</calcChain>
</file>

<file path=xl/sharedStrings.xml><?xml version="1.0" encoding="utf-8"?>
<sst xmlns="http://schemas.openxmlformats.org/spreadsheetml/2006/main" count="3866" uniqueCount="1245">
  <si>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</si>
  <si>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</si>
  <si>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</si>
  <si>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</si>
  <si>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</si>
  <si>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</si>
  <si>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</si>
  <si>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</si>
  <si>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</si>
  <si>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</si>
  <si>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</si>
  <si>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</si>
  <si>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</si>
  <si>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</si>
  <si>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</si>
  <si>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</si>
  <si>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</si>
  <si>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</si>
  <si>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</si>
  <si>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</si>
  <si>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</si>
  <si>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</si>
  <si>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</si>
  <si>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</si>
  <si>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</si>
  <si>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</si>
  <si>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</si>
  <si>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</si>
  <si>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</si>
  <si>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</si>
  <si>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</si>
  <si>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</si>
  <si>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</si>
  <si>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</si>
  <si>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</si>
  <si>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</si>
  <si>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</si>
  <si>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</si>
  <si>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</si>
  <si>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</si>
  <si>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</si>
  <si>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</si>
  <si>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</si>
  <si>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</si>
  <si>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</si>
  <si>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</si>
  <si>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</si>
  <si>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</si>
  <si>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</si>
  <si>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</si>
  <si>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</si>
  <si>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</si>
  <si>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</si>
  <si>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</si>
  <si>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</si>
  <si>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</si>
  <si>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</si>
  <si>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</si>
  <si>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</si>
  <si>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</si>
  <si>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</si>
  <si>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</si>
  <si>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</si>
  <si>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</si>
  <si>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</si>
  <si>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</si>
  <si>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</si>
  <si>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</si>
  <si>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</si>
  <si>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</si>
  <si>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</si>
  <si>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</si>
  <si>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</si>
  <si>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</si>
  <si>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</si>
  <si>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</si>
  <si>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</si>
  <si>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</si>
  <si>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</si>
  <si>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</si>
  <si>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</si>
  <si>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</si>
  <si>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</si>
  <si>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</si>
  <si>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</si>
  <si>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</si>
  <si>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</si>
  <si>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</si>
  <si>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</si>
  <si>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</si>
  <si>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</si>
  <si>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</si>
  <si>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</si>
  <si>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</si>
  <si>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</si>
  <si>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</si>
  <si>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</si>
  <si>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</si>
  <si>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</si>
  <si>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</si>
  <si>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</si>
  <si>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</si>
  <si>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</si>
  <si>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</si>
  <si>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</si>
  <si>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</si>
  <si>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</si>
  <si>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</si>
  <si>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</si>
  <si>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</si>
  <si>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</si>
  <si>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</si>
  <si>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</si>
  <si>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</si>
  <si>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</si>
  <si>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</si>
  <si>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</si>
  <si>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</si>
  <si>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</si>
  <si>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</si>
  <si>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</si>
  <si>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</si>
  <si>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</si>
  <si>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</si>
  <si>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</si>
  <si>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</si>
  <si>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</si>
  <si>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</si>
  <si>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</si>
  <si>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</si>
  <si>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</si>
  <si>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</si>
  <si>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</si>
  <si>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</si>
  <si>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</si>
  <si>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</si>
  <si>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</si>
  <si>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</si>
  <si>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</si>
  <si>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</si>
  <si>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</si>
  <si>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</si>
  <si>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</si>
  <si>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</si>
  <si>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</si>
  <si>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</si>
  <si>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</si>
  <si>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</si>
  <si>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</si>
  <si>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</si>
  <si>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</si>
  <si>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</si>
  <si>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</si>
  <si>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</si>
  <si>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</si>
  <si>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</si>
  <si>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</si>
  <si>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</si>
  <si>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</si>
  <si>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</si>
  <si>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</si>
  <si>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</si>
  <si>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</si>
  <si>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</si>
  <si>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</si>
  <si>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</si>
  <si>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</si>
  <si>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</si>
  <si>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</si>
  <si>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</si>
  <si>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</si>
  <si>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</si>
  <si>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</si>
  <si>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</si>
  <si>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</si>
  <si>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</si>
  <si>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</si>
  <si>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</si>
  <si>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</si>
  <si>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</si>
  <si>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</si>
  <si>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</si>
  <si>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</si>
  <si>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</si>
  <si>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</si>
  <si>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</si>
  <si>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</si>
  <si>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</si>
  <si>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</si>
  <si>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</si>
  <si>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</si>
  <si>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</si>
  <si>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</si>
  <si>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</si>
  <si>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</si>
  <si>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</si>
  <si>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</si>
  <si>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</si>
  <si>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</si>
  <si>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</si>
  <si>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</si>
  <si>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</si>
  <si>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</si>
  <si>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</si>
  <si>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</si>
  <si>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</si>
  <si>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</si>
  <si>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</si>
  <si>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</si>
  <si>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</si>
  <si>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</si>
  <si>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</si>
  <si>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</si>
  <si>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</si>
  <si>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</si>
  <si>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</si>
  <si>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</si>
  <si>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</si>
  <si>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</si>
  <si>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</si>
  <si>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</si>
  <si>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</si>
  <si>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</si>
  <si>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</si>
  <si>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</si>
  <si>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</si>
  <si>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</si>
  <si>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</si>
  <si>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</si>
  <si>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</si>
  <si>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</si>
  <si>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</si>
  <si>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</si>
  <si>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</si>
  <si>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</si>
  <si>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</si>
  <si>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</si>
  <si>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</si>
  <si>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</si>
  <si>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</si>
  <si>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</si>
  <si>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</si>
  <si>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</si>
  <si>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</si>
  <si>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</si>
  <si>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</si>
  <si>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</si>
  <si>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</si>
  <si>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</si>
  <si>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</si>
  <si>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</si>
  <si>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</si>
  <si>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</si>
  <si>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</si>
  <si>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</si>
  <si>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</si>
  <si>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</si>
  <si>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</si>
  <si>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</si>
  <si>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</si>
  <si>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</si>
  <si>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</si>
  <si>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</si>
  <si>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</si>
  <si>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</si>
  <si>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</si>
  <si>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</si>
  <si>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</si>
  <si>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</si>
  <si>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</si>
  <si>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</si>
  <si>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</si>
  <si>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</si>
  <si>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</si>
  <si>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</si>
  <si>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</si>
  <si>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</si>
  <si>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</si>
  <si>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</si>
  <si>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</si>
  <si>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</si>
  <si>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</si>
  <si>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</si>
  <si>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</si>
  <si>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</si>
  <si>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</si>
  <si>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</si>
  <si>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</si>
  <si>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</si>
  <si>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</si>
  <si>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</si>
  <si>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</si>
  <si>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</si>
  <si>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</si>
  <si>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</si>
  <si>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</si>
  <si>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</si>
  <si>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</si>
  <si>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</si>
  <si>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</si>
  <si>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</si>
  <si>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</si>
  <si>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</si>
  <si>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</si>
  <si>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</si>
  <si>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</si>
  <si>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</si>
  <si>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</si>
  <si>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</si>
  <si>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</si>
  <si>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</si>
  <si>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</si>
  <si>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</si>
  <si>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</si>
  <si>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</si>
  <si>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</si>
  <si>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</si>
  <si>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</si>
  <si>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</si>
  <si>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</si>
  <si>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</si>
  <si>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</si>
  <si>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</si>
  <si>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</si>
  <si>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</si>
  <si>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</si>
  <si>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</si>
  <si>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</si>
  <si>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</si>
  <si>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</si>
  <si>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</si>
  <si>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</si>
  <si>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</si>
  <si>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</si>
  <si>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</si>
  <si>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</si>
  <si>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</si>
  <si>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</si>
  <si>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</si>
  <si>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</si>
  <si>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</si>
  <si>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</si>
  <si>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</si>
  <si>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</si>
  <si>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</si>
  <si>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</si>
  <si>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</si>
  <si>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</si>
  <si>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</si>
  <si>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</si>
  <si>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</si>
  <si>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</si>
  <si>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</si>
  <si>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</si>
  <si>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</si>
  <si>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</si>
  <si>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</si>
  <si>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</si>
  <si>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</si>
  <si>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</si>
  <si>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</si>
  <si>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</si>
  <si>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</si>
  <si>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</si>
  <si>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</si>
  <si>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</si>
  <si>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</si>
  <si>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</si>
  <si>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</si>
  <si>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</si>
  <si>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</si>
  <si>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</si>
  <si>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</si>
  <si>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</si>
  <si>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</si>
  <si>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</si>
  <si>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</si>
  <si>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</si>
  <si>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</si>
  <si>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</si>
  <si>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</si>
  <si>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</si>
  <si>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</si>
  <si>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</si>
  <si>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</si>
  <si>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</si>
  <si>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</si>
  <si>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</si>
  <si>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</si>
  <si>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</si>
  <si>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</si>
  <si>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</si>
  <si>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</si>
  <si>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</si>
  <si>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</si>
  <si>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</si>
  <si>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</si>
  <si>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</si>
  <si>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</si>
  <si>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</si>
  <si>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</si>
  <si>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</si>
  <si>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</si>
  <si>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</si>
  <si>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</si>
  <si>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</si>
  <si>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</si>
  <si>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</si>
  <si>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</si>
  <si>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</si>
  <si>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</si>
  <si>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</si>
  <si>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</si>
  <si>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</si>
  <si>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</si>
  <si>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</si>
  <si>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</si>
  <si>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</si>
  <si>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</si>
  <si>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</si>
  <si>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</si>
  <si>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</si>
  <si>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</si>
  <si>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</si>
  <si>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</si>
  <si>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</si>
  <si>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</si>
  <si>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</si>
  <si>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</si>
  <si>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</si>
  <si>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</si>
  <si>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</si>
  <si>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</si>
  <si>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</si>
  <si>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</si>
  <si>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</si>
  <si>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</si>
  <si>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</si>
  <si>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</si>
  <si>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</si>
  <si>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</si>
  <si>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</si>
  <si>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</si>
  <si>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</si>
  <si>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</si>
  <si>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</si>
  <si>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</si>
  <si>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</si>
  <si>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</si>
  <si>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</si>
  <si>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</si>
  <si>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</si>
  <si>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</si>
  <si>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</si>
  <si>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</si>
  <si>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</si>
  <si>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</si>
  <si>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</si>
  <si>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</si>
  <si>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</si>
  <si>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</si>
  <si>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</si>
  <si>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</si>
  <si>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</si>
  <si>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</si>
  <si>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</si>
  <si>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</si>
  <si>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</si>
  <si>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</si>
  <si>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</si>
  <si>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</si>
  <si>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</si>
  <si>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</si>
  <si>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</si>
  <si>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</si>
  <si>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</si>
  <si>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</si>
  <si>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</si>
  <si>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</si>
  <si>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</si>
  <si>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</si>
  <si>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</si>
  <si>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</si>
  <si>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</si>
  <si>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</si>
  <si>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</si>
  <si>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</si>
  <si>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</si>
  <si>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</si>
  <si>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</si>
  <si>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</si>
  <si>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</si>
  <si>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</si>
  <si>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</si>
  <si>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</si>
  <si>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</si>
  <si>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</si>
  <si>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</si>
  <si>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</si>
  <si>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</si>
  <si>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</si>
  <si>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</si>
  <si>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</si>
  <si>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</si>
  <si>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</si>
  <si>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</si>
  <si>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</si>
  <si>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</si>
  <si>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</si>
  <si>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</si>
  <si>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</si>
  <si>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</si>
  <si>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</si>
  <si>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</si>
  <si>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</si>
  <si>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</si>
  <si>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</si>
  <si>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</si>
  <si>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</si>
  <si>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</si>
  <si>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</si>
  <si>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</si>
  <si>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</si>
  <si>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</si>
  <si>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</si>
  <si>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</si>
  <si>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</si>
  <si>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</si>
  <si>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</si>
  <si>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</si>
  <si>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</si>
  <si>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</si>
  <si>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</si>
  <si>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</si>
  <si>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</si>
  <si>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</si>
  <si>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</si>
  <si>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</si>
  <si>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</si>
  <si>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</si>
  <si>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</si>
  <si>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</si>
  <si>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</si>
  <si>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</si>
  <si>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</si>
  <si>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</si>
  <si>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</si>
  <si>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</si>
  <si>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</si>
  <si>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</si>
  <si>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</si>
  <si>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</si>
  <si>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</si>
  <si>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</si>
  <si>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</si>
  <si>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</si>
  <si>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</si>
  <si>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</si>
  <si>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</si>
  <si>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</si>
  <si>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</si>
  <si>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</si>
  <si>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</si>
  <si>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</si>
  <si>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</si>
  <si>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</si>
  <si>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</si>
  <si>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</si>
  <si>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</si>
  <si>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</si>
  <si>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</si>
  <si>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</si>
  <si>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</si>
  <si>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</si>
  <si>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</si>
  <si>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</si>
  <si>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</si>
  <si>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</si>
  <si>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</si>
  <si>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</si>
  <si>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</si>
  <si>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</si>
  <si>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</si>
  <si>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</si>
  <si>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</si>
  <si>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</si>
  <si>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</si>
  <si>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</si>
  <si>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</si>
  <si>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</si>
  <si>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</si>
  <si>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</si>
  <si>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</si>
  <si>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</si>
  <si>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</si>
  <si>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</si>
  <si>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</si>
  <si>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</si>
  <si>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</si>
  <si>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</si>
  <si>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</si>
  <si>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</si>
  <si>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</si>
  <si>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</si>
  <si>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</si>
  <si>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</si>
  <si>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</si>
  <si>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</si>
  <si>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</si>
  <si>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</si>
  <si>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</si>
  <si>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</si>
  <si>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</si>
  <si>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</si>
  <si>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</si>
  <si>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</si>
  <si>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</si>
  <si>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</si>
  <si>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</si>
  <si>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</si>
  <si>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</si>
  <si>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</si>
  <si>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</si>
  <si>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</si>
  <si>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</si>
  <si>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</si>
  <si>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</si>
  <si>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</si>
  <si>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</si>
  <si>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</si>
  <si>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</si>
  <si>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</si>
  <si>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</si>
  <si>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</si>
  <si>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</si>
  <si>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</si>
  <si>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</si>
  <si>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</si>
  <si>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</si>
  <si>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</si>
  <si>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</si>
  <si>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</si>
  <si>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</si>
  <si>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</si>
  <si>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</si>
  <si>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</si>
  <si>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</si>
  <si>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</si>
  <si>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</si>
  <si>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</si>
  <si>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</si>
  <si>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</si>
  <si>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</si>
  <si>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</si>
  <si>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</si>
  <si>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</si>
  <si>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</si>
  <si>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</si>
  <si>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</si>
  <si>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</si>
  <si>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</si>
  <si>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</si>
  <si>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</si>
  <si>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</si>
  <si>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</si>
  <si>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</si>
  <si>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</si>
  <si>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</si>
  <si>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</si>
  <si>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</si>
  <si>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</si>
  <si>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</si>
  <si>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</si>
  <si>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</si>
  <si>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</si>
  <si>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</si>
  <si>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</si>
  <si>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</si>
  <si>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</si>
  <si>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</si>
  <si>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</si>
  <si>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</si>
  <si>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</si>
  <si>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</si>
  <si>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</si>
  <si>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</si>
  <si>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</si>
  <si>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</si>
  <si>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</si>
  <si>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</si>
  <si>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</si>
  <si>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</si>
  <si>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</si>
  <si>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</si>
  <si>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</si>
  <si>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</si>
  <si>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</si>
  <si>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</si>
  <si>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</si>
  <si>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</si>
  <si>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</si>
  <si>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</si>
  <si>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</si>
  <si>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</si>
  <si>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</si>
  <si>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</si>
  <si>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</si>
  <si>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</si>
  <si>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</si>
  <si>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</si>
  <si>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</si>
  <si>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</si>
  <si>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</si>
  <si>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</si>
  <si>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</si>
  <si>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</si>
  <si>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</si>
  <si>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</si>
  <si>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</si>
  <si>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</si>
  <si>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</si>
  <si>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</si>
  <si>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</si>
  <si>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</si>
  <si>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</si>
  <si>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</si>
  <si>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</si>
  <si>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</si>
  <si>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</si>
  <si>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</si>
  <si>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</si>
  <si>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</si>
  <si>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</si>
  <si>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</si>
  <si>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</si>
  <si>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</si>
  <si>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</si>
  <si>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</si>
  <si>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</si>
  <si>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</si>
  <si>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</si>
  <si>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</si>
  <si>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</si>
  <si>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</si>
  <si>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</si>
  <si>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</si>
  <si>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</si>
  <si>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</si>
  <si>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</si>
  <si>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</si>
  <si>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</si>
  <si>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</si>
  <si>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</si>
  <si>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</si>
  <si>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</si>
  <si>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</si>
  <si>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</si>
  <si>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</si>
  <si>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</si>
  <si>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</si>
  <si>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</si>
  <si>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</si>
  <si>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</si>
  <si>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</si>
  <si>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</si>
  <si>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</si>
  <si>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</si>
  <si>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</si>
  <si>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</si>
  <si>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</si>
  <si>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</si>
  <si>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</si>
  <si>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</si>
  <si>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</si>
  <si>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</si>
  <si>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</si>
  <si>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</si>
  <si>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</si>
  <si>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</si>
  <si>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</si>
  <si>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</si>
  <si>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</si>
  <si>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</si>
  <si>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</si>
  <si>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</si>
  <si>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</si>
  <si>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</si>
  <si>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</si>
  <si>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</si>
  <si>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</si>
  <si>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</si>
  <si>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</si>
  <si>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</si>
  <si>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</si>
  <si>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</si>
  <si>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</si>
  <si>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</si>
  <si>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</si>
  <si>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</si>
  <si>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</si>
  <si>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</si>
  <si>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</si>
  <si>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</si>
  <si>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</si>
  <si>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</si>
  <si>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</si>
  <si>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</si>
  <si>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</si>
  <si>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</si>
  <si>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</si>
  <si>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</si>
  <si>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</si>
  <si>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</si>
  <si>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</si>
  <si>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</si>
  <si>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</si>
  <si>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</si>
  <si>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</si>
  <si>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</si>
  <si>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</si>
  <si>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</si>
  <si>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</si>
  <si>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</si>
  <si>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</si>
  <si>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</si>
  <si>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</si>
  <si>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</si>
  <si>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</si>
  <si>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</si>
  <si>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</si>
  <si>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</si>
  <si>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</si>
  <si>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</si>
  <si>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</si>
  <si>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</si>
  <si>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</si>
  <si>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</si>
  <si>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</si>
  <si>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</si>
  <si>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</si>
  <si>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</si>
  <si>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</si>
  <si>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</si>
  <si>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</si>
  <si>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</si>
  <si>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</si>
  <si>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</si>
  <si>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</si>
  <si>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</si>
  <si>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</si>
  <si>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</si>
  <si>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</si>
  <si>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</si>
  <si>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</si>
  <si>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</si>
  <si>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</si>
  <si>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</si>
  <si>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</si>
  <si>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</si>
  <si>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</si>
  <si>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</si>
  <si>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</si>
  <si>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</si>
  <si>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</si>
  <si>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</si>
  <si>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</si>
  <si>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</si>
  <si>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</si>
  <si>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</si>
  <si>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</si>
  <si>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</si>
  <si>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</si>
  <si>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</si>
  <si>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</si>
  <si>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</si>
  <si>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</si>
  <si>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</si>
  <si>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</si>
  <si>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</si>
  <si>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</si>
  <si>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</si>
  <si>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</si>
  <si>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</si>
  <si>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</si>
  <si>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</si>
  <si>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</si>
  <si>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</si>
  <si>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</si>
  <si>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</si>
  <si>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2200-2350</t>
  </si>
  <si>
    <t>3000-3290</t>
  </si>
  <si>
    <t>AAKRAYA RESEARCH LLP</t>
  </si>
  <si>
    <t>UDS</t>
  </si>
  <si>
    <t>MANSI SHARE AND STOCK ADVISORS PVT LTD</t>
  </si>
  <si>
    <t>1143-1173</t>
  </si>
  <si>
    <t>1230-1300</t>
  </si>
  <si>
    <t>7370-7700</t>
  </si>
  <si>
    <t>NK SECURITIES RESEARCH PRIVATE LIMITED</t>
  </si>
  <si>
    <t>PROTEAN</t>
  </si>
  <si>
    <t>BANKNIFTY 51600 CE 28 AUG</t>
  </si>
  <si>
    <t>Positional  Call (Timeframe- 1-3 Months)</t>
  </si>
  <si>
    <t>Techno -Funda (Timeframe- 3-6 Months)</t>
  </si>
  <si>
    <t>Investment Idea (Timeframe- 2-3 Years)</t>
  </si>
  <si>
    <t>ANUP</t>
  </si>
  <si>
    <t>2000-2040</t>
  </si>
  <si>
    <t>555-565</t>
  </si>
  <si>
    <t>530-565</t>
  </si>
  <si>
    <t>350-370</t>
  </si>
  <si>
    <t>165-185</t>
  </si>
  <si>
    <t>1150-1220</t>
  </si>
  <si>
    <t>845-905</t>
  </si>
  <si>
    <t>370-400</t>
  </si>
  <si>
    <t>2990-3040</t>
  </si>
  <si>
    <t>3200-3350</t>
  </si>
  <si>
    <t>GATECH</t>
  </si>
  <si>
    <t>GACM Technologies Limited</t>
  </si>
  <si>
    <t>ZAGGLE</t>
  </si>
  <si>
    <t>390-420</t>
  </si>
  <si>
    <t>1048-1068.6</t>
  </si>
  <si>
    <t>2005-2075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</si>
  <si>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</si>
  <si>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</si>
  <si>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</si>
  <si>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</si>
  <si>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</si>
  <si>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</si>
  <si>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DDIL</t>
  </si>
  <si>
    <t>SABAR</t>
  </si>
  <si>
    <t>Sabar Flex India Limited</t>
  </si>
  <si>
    <t>TATACONSUM 1250 CE 26 SEP</t>
  </si>
  <si>
    <t>BALKRISIND 3000 CE 26 SEP</t>
  </si>
  <si>
    <t>SRUSTEELS</t>
  </si>
  <si>
    <t>RAMASTEEL</t>
  </si>
  <si>
    <t>Rama Steel Tubes Limited</t>
  </si>
  <si>
    <t>SKSE SECURITIES LTD</t>
  </si>
  <si>
    <t>MAHAMMADFARUK HAJIBHAI MIR</t>
  </si>
  <si>
    <t>331.5-343.5</t>
  </si>
  <si>
    <t>365-390</t>
  </si>
  <si>
    <t>Profit of Rs.110/-</t>
  </si>
  <si>
    <t>Loss of Rs.8.5/-</t>
  </si>
  <si>
    <t>BANDHANBNK 205 CE 26 SEP</t>
  </si>
  <si>
    <t>AXITA</t>
  </si>
  <si>
    <t>ECOSMOBLTY</t>
  </si>
  <si>
    <t>EUREKAI</t>
  </si>
  <si>
    <t>GOPAIST</t>
  </si>
  <si>
    <t>Axita Cotton Limited</t>
  </si>
  <si>
    <t>Ecos (India) Mob &amp; Hosp L</t>
  </si>
  <si>
    <t>MOREPENLAB</t>
  </si>
  <si>
    <t>Morepan Laboratories Ltd.</t>
  </si>
  <si>
    <t>MITTAL RIMPY</t>
  </si>
  <si>
    <t>410-420</t>
  </si>
  <si>
    <t>450-480</t>
  </si>
  <si>
    <t>Loss of Rs.16/-</t>
  </si>
  <si>
    <t>NMDC SEP FUT</t>
  </si>
  <si>
    <t>Profit of Rs.1.8/-</t>
  </si>
  <si>
    <t>BANKNIFTY 51500 CE 11 SEP</t>
  </si>
  <si>
    <t>AIHL</t>
  </si>
  <si>
    <t>SUMANCHEPURI</t>
  </si>
  <si>
    <t>RAMESH LAL</t>
  </si>
  <si>
    <t>JAI VINAYAK SECURITIES</t>
  </si>
  <si>
    <t>SANGITABEN GANESHBHAI KANANI</t>
  </si>
  <si>
    <t>RAJKOTINV</t>
  </si>
  <si>
    <t>SAURABH GUPTA</t>
  </si>
  <si>
    <t>RGRL</t>
  </si>
  <si>
    <t>SUUMAYA</t>
  </si>
  <si>
    <t>TRAVELS</t>
  </si>
  <si>
    <t>UNISHIRE</t>
  </si>
  <si>
    <t>SHRISHTI AGRAWAL</t>
  </si>
  <si>
    <t>KAMOPAINTS</t>
  </si>
  <si>
    <t>Kamdhenu Ventures Limited</t>
  </si>
  <si>
    <t>LAXMICOT</t>
  </si>
  <si>
    <t>Laxmi Cotspin Limited</t>
  </si>
  <si>
    <t>SHARE INDIA SECURITIES LIMITED</t>
  </si>
  <si>
    <t>REVATI HOLDINGS PRIVATE LIMITED</t>
  </si>
  <si>
    <t>1496-1536</t>
  </si>
  <si>
    <t>1650-1750</t>
  </si>
  <si>
    <t>450-458</t>
  </si>
  <si>
    <t>480-500</t>
  </si>
  <si>
    <t>Profit of Rs.57/-</t>
  </si>
  <si>
    <t>Loss of Rs.10/-</t>
  </si>
  <si>
    <t>Loss of Rs.290/-</t>
  </si>
  <si>
    <t>Loss of Rs.3.1/-</t>
  </si>
  <si>
    <t>Profit of Rs.15.5/-</t>
  </si>
  <si>
    <t>Loss of Rs.72.5/-</t>
  </si>
  <si>
    <t>ARCFIN</t>
  </si>
  <si>
    <t>SKSE SECURITIES LIMITED CORP CM/TM PROP A/C</t>
  </si>
  <si>
    <t>BERLDRG</t>
  </si>
  <si>
    <t>NARENDRAKUMAR BHAGWANDAS GUPTA</t>
  </si>
  <si>
    <t>CONTAINE</t>
  </si>
  <si>
    <t>PRABHU LAL MEENA</t>
  </si>
  <si>
    <t>BHAVISHYA ECOMMERCE PRIVATE LIMITED</t>
  </si>
  <si>
    <t>GOPALKUMAR BHIKHALAL BALDHA</t>
  </si>
  <si>
    <t>JTAPARIA</t>
  </si>
  <si>
    <t>SAURABH TRIPATHI</t>
  </si>
  <si>
    <t>NVENTURES</t>
  </si>
  <si>
    <t>RAJNISH</t>
  </si>
  <si>
    <t>NIMIT JAYENDRA SHAH</t>
  </si>
  <si>
    <t>STYLEBAAZA</t>
  </si>
  <si>
    <t>STOCK VERTEX VENTURES</t>
  </si>
  <si>
    <t>BOSS</t>
  </si>
  <si>
    <t>Boss Packaging Solu Ltd</t>
  </si>
  <si>
    <t>CMMIPL</t>
  </si>
  <si>
    <t>CMM Infraprojects Limited</t>
  </si>
  <si>
    <t>KAMDHENU</t>
  </si>
  <si>
    <t>Kamdhenu Ispat Limited</t>
  </si>
  <si>
    <t>MOTISONS</t>
  </si>
  <si>
    <t>Motisons Jewellers Ltd</t>
  </si>
  <si>
    <t>MRO-TEK</t>
  </si>
  <si>
    <t>MRO-TEK Realty Ltd</t>
  </si>
  <si>
    <t>NDL</t>
  </si>
  <si>
    <t>Nandan Denim Limited</t>
  </si>
  <si>
    <t>SETU SECURITIES PRIVATE LIMITED</t>
  </si>
  <si>
    <t>NIRMAN</t>
  </si>
  <si>
    <t>Nirman Agri Gentics Ltd</t>
  </si>
  <si>
    <t>PARAMATRIX</t>
  </si>
  <si>
    <t>Paramatrix Technologies L</t>
  </si>
  <si>
    <t>SAHASTRAA ADVISORS PRIVATE LIMITED</t>
  </si>
  <si>
    <t>MATHISYS ADVISORS LLP</t>
  </si>
  <si>
    <t>HI GROWTH CORPORATE SERVICES PVT LTD</t>
  </si>
  <si>
    <t>SGIL</t>
  </si>
  <si>
    <t>Synergy Green Ind. Ltd</t>
  </si>
  <si>
    <t>Baazar Style Retail Ltd</t>
  </si>
  <si>
    <t>SYNCOMF</t>
  </si>
  <si>
    <t>Syncom Formu (I) Ltd</t>
  </si>
  <si>
    <t>VIPULLTD</t>
  </si>
  <si>
    <t>Vipul Limited</t>
  </si>
  <si>
    <t>VSTIND</t>
  </si>
  <si>
    <t>VST Industries Ltd.</t>
  </si>
  <si>
    <t>ASHMAVIR FINANCIAL CONSULTANTS PVT LTD</t>
  </si>
  <si>
    <t>JITENDRA MOHANDAS VIRWANI</t>
  </si>
  <si>
    <t>SOMANI VENTURES AND INNOVATIONS LIMITED</t>
  </si>
  <si>
    <t>PUNIT BERIWALA HUF</t>
  </si>
  <si>
    <t>Loss of Rs.15.5/-</t>
  </si>
  <si>
    <t>1052.5-1092.5</t>
  </si>
  <si>
    <t>1180-1250</t>
  </si>
  <si>
    <t>Loss of Rs.29/-</t>
  </si>
  <si>
    <t>Profit of Rs.195/-</t>
  </si>
  <si>
    <t>2060-2160</t>
  </si>
  <si>
    <t>2400-2700</t>
  </si>
  <si>
    <t>Smart Delivery Trade (Timeframe- 1-3 Months)</t>
  </si>
  <si>
    <t>SBIN SEP FUT</t>
  </si>
  <si>
    <t>Sell</t>
  </si>
  <si>
    <t>OPEN</t>
  </si>
  <si>
    <t>PIDILITIND SEP FUT</t>
  </si>
  <si>
    <t>DABUR SEP FUT</t>
  </si>
  <si>
    <t>NIFTY 24800 CE 12 SEP</t>
  </si>
  <si>
    <t>TATAMTRDVR</t>
  </si>
  <si>
    <t>ABCGAS</t>
  </si>
  <si>
    <t>KRISHNA KUMAR DHARAMSHI SOMAIYA</t>
  </si>
  <si>
    <t>ABHIINFRA</t>
  </si>
  <si>
    <t>MALATHI LATHA SOMISETTY</t>
  </si>
  <si>
    <t>ZULIA ZAFAR</t>
  </si>
  <si>
    <t>VINITA GAUR</t>
  </si>
  <si>
    <t>ANUJ SOLANKI</t>
  </si>
  <si>
    <t>ARYAVAN</t>
  </si>
  <si>
    <t>BITS</t>
  </si>
  <si>
    <t>BONANZA PORTFOLIO LIMITED</t>
  </si>
  <si>
    <t>ASHISH NIRANJAN KOTHARI</t>
  </si>
  <si>
    <t>GANONPRO</t>
  </si>
  <si>
    <t>GKCONS</t>
  </si>
  <si>
    <t>AKHILESH KUMAR</t>
  </si>
  <si>
    <t>JAYSHREEANANDASHEJAWAL</t>
  </si>
  <si>
    <t>JINALVIJAYSHAH</t>
  </si>
  <si>
    <t>SUMAN</t>
  </si>
  <si>
    <t>KRISHNA DEVI</t>
  </si>
  <si>
    <t>AARAV REALITY PRIVATE LIMITED</t>
  </si>
  <si>
    <t>JAINAM UDAY SHAH</t>
  </si>
  <si>
    <t>IMPREST GLOBAL LLP</t>
  </si>
  <si>
    <t>PRAGNESHKUMAR GIRISHCHANDRA DAVE</t>
  </si>
  <si>
    <t>KUNDANBEN BHAVESHBHAI PATEL</t>
  </si>
  <si>
    <t>HIRENI ISHAN PATEL</t>
  </si>
  <si>
    <t>HARSHABEN BALDEVBHAI PATEL</t>
  </si>
  <si>
    <t>NARESH BANSAL</t>
  </si>
  <si>
    <t>VINOD KANTENDRAGOUDA PATIL</t>
  </si>
  <si>
    <t>SHIV RATAN TOSHNIWAL</t>
  </si>
  <si>
    <t>PRAJAKTA P DICHOLKAR</t>
  </si>
  <si>
    <t>RAJASREE RAMDAS</t>
  </si>
  <si>
    <t>PRATHAMESH SOMA HIRVE</t>
  </si>
  <si>
    <t>ICL</t>
  </si>
  <si>
    <t>2BROTHERS TEXTILES PRIVATE LIMITED</t>
  </si>
  <si>
    <t>INDRAIND</t>
  </si>
  <si>
    <t>RUCHIRA GOYAL</t>
  </si>
  <si>
    <t>INDRENEW</t>
  </si>
  <si>
    <t>SRIKANTHJAYALAKSHMIPADMANABHAN</t>
  </si>
  <si>
    <t>INNOVATIVE</t>
  </si>
  <si>
    <t>AFFLUENCE SHARES AND STOCKS PRIVATE LIMITED</t>
  </si>
  <si>
    <t>NOVARATHANMAL PRAVEENKUMAR</t>
  </si>
  <si>
    <t>NARAYANAN BALAJI VAIDYANATH</t>
  </si>
  <si>
    <t>ANAND MOHAN</t>
  </si>
  <si>
    <t>MACH</t>
  </si>
  <si>
    <t>AMAN NIRAV LUTHIA</t>
  </si>
  <si>
    <t>MARBLE</t>
  </si>
  <si>
    <t>XTENDED BUSINESS REPORTING LIMITED</t>
  </si>
  <si>
    <t>MEAPL</t>
  </si>
  <si>
    <t>PREETI BHAUKA</t>
  </si>
  <si>
    <t>CHAUBARA EATS PRIVATE LIMITED</t>
  </si>
  <si>
    <t>SAROJ GUPTA</t>
  </si>
  <si>
    <t>NAGTECH</t>
  </si>
  <si>
    <t>PROGNOSIS SECURITIES PVT. LTD.</t>
  </si>
  <si>
    <t>NATRAJPR</t>
  </si>
  <si>
    <t>AMBRISH TYAGI</t>
  </si>
  <si>
    <t>NBFOOT</t>
  </si>
  <si>
    <t>HANSABEN THAKOR</t>
  </si>
  <si>
    <t>PACIFICI</t>
  </si>
  <si>
    <t>GRANDLIFE HEALTHCARE PRIVATE LIMITED .</t>
  </si>
  <si>
    <t>BRG BROTHERS LLP .</t>
  </si>
  <si>
    <t>PARLEIND</t>
  </si>
  <si>
    <t>PARTH INFIN BROKERS PVT LTD</t>
  </si>
  <si>
    <t>PARK PINNACLE LLP</t>
  </si>
  <si>
    <t>PIGL</t>
  </si>
  <si>
    <t>PRADHIN</t>
  </si>
  <si>
    <t>SAILY PRASAD LAD</t>
  </si>
  <si>
    <t>GREEN PEAKS ENTERPRISES LLP</t>
  </si>
  <si>
    <t>SHANTANUSANTOSHPOWLE</t>
  </si>
  <si>
    <t>BLUE KNIGHT CAPITAL PRIVATE LIMITED</t>
  </si>
  <si>
    <t>JOLLYWILSON</t>
  </si>
  <si>
    <t>DHRUV GANJI</t>
  </si>
  <si>
    <t>NITIN VITTHALRAO THORAVE</t>
  </si>
  <si>
    <t>MAHESH KUMAR</t>
  </si>
  <si>
    <t>AMITJUGRAJJAIN</t>
  </si>
  <si>
    <t>GAYATRIBEN NISHANT SHAH</t>
  </si>
  <si>
    <t>RAPID</t>
  </si>
  <si>
    <t>RAKESH BHADE</t>
  </si>
  <si>
    <t>YOGESH KUMAR SHARMA</t>
  </si>
  <si>
    <t>THANGAMUTHU GANAPATHY</t>
  </si>
  <si>
    <t>SAMRATPH</t>
  </si>
  <si>
    <t>GOLECHHA GLOBAL FINANCE LIMITED</t>
  </si>
  <si>
    <t>SHANTIGURU</t>
  </si>
  <si>
    <t>MAMTA TULSHYAN</t>
  </si>
  <si>
    <t>SHIVATEX</t>
  </si>
  <si>
    <t>VEDANAYAGAM HOSPITAL PRIVATE LIMITED</t>
  </si>
  <si>
    <t>SUNDAR RAM ENTERPRISE PRIVATE LIMITED</t>
  </si>
  <si>
    <t>SRESTHA</t>
  </si>
  <si>
    <t>SYLPH TECHNOLOGIES LIMITED</t>
  </si>
  <si>
    <t>VIKRAM JAIN</t>
  </si>
  <si>
    <t>ISH TRAVEL &amp; TOURS PRIVATE LIMITED</t>
  </si>
  <si>
    <t>SAHIL BIPIN MEHTA</t>
  </si>
  <si>
    <t>GAURANG ABHAYKUMAR NATHWANI</t>
  </si>
  <si>
    <t>YASH BIPINBHAI NATHWANI (HUF)</t>
  </si>
  <si>
    <t>MUKESHKUMAR MAGANLAL VADERA</t>
  </si>
  <si>
    <t>SATYAMMISHRA</t>
  </si>
  <si>
    <t>SWAGTAM</t>
  </si>
  <si>
    <t>MANIMUDRA MARKETING PRIVATE LIMITED</t>
  </si>
  <si>
    <t>GUNJAN AGARWAL</t>
  </si>
  <si>
    <t>TELOGICA</t>
  </si>
  <si>
    <t>STANLEY EVERESTANTONY MENEZES</t>
  </si>
  <si>
    <t>PATEL ASHOKKUMAR BABALBHAI</t>
  </si>
  <si>
    <t>PEDABAPULU CHILAKAPATI</t>
  </si>
  <si>
    <t>TOYAMSL</t>
  </si>
  <si>
    <t>SHAH NISHANT</t>
  </si>
  <si>
    <t>BIPINBHAI DEVABHAI RAVAL</t>
  </si>
  <si>
    <t>VIKRAMKUMAR KARANRAJ SAKARIA HUF</t>
  </si>
  <si>
    <t>SUBRATO SAHA</t>
  </si>
  <si>
    <t>SANKLECHA SONALI DILIP</t>
  </si>
  <si>
    <t>RAVINDRA NAUPATLAL SAKLA</t>
  </si>
  <si>
    <t>MANSI SHARE &amp; STOCK ADVISORS PRIVATE LIMITED</t>
  </si>
  <si>
    <t>WITS</t>
  </si>
  <si>
    <t>YAMNINV</t>
  </si>
  <si>
    <t>ADSL</t>
  </si>
  <si>
    <t>Allied Digital Services L</t>
  </si>
  <si>
    <t>AHL</t>
  </si>
  <si>
    <t>Abans Holdings Limited</t>
  </si>
  <si>
    <t>VT CAPITAL MARKET PVT LTD</t>
  </si>
  <si>
    <t>HARISH KUMAR BHATT</t>
  </si>
  <si>
    <t>CHAVDA</t>
  </si>
  <si>
    <t>Chavda Infra Limited</t>
  </si>
  <si>
    <t>ISHAAN TRADEFIN LLP</t>
  </si>
  <si>
    <t>DCW</t>
  </si>
  <si>
    <t>DCW Ltd</t>
  </si>
  <si>
    <t>DEEPINDS</t>
  </si>
  <si>
    <t>Deep Industries Limited</t>
  </si>
  <si>
    <t>DHARIWAL</t>
  </si>
  <si>
    <t>Dhariwalcorp Limited</t>
  </si>
  <si>
    <t>BAHETI PANKAJ HUF</t>
  </si>
  <si>
    <t>ADROIT FINANCIAL SERVICES PVT LTD</t>
  </si>
  <si>
    <t>PRRSAAR COMMODITIES PVT LTD</t>
  </si>
  <si>
    <t>PLUTUS WEALTH MANAGEMENT LLP</t>
  </si>
  <si>
    <t>EPACK</t>
  </si>
  <si>
    <t>EPACK Durable Limited</t>
  </si>
  <si>
    <t>GULFPETRO</t>
  </si>
  <si>
    <t>GP Petroleums Limited</t>
  </si>
  <si>
    <t>HEADSUP</t>
  </si>
  <si>
    <t>Heads UP Ventures Limited</t>
  </si>
  <si>
    <t>HIKAL</t>
  </si>
  <si>
    <t>Hikal Limited</t>
  </si>
  <si>
    <t>INDOAMIN</t>
  </si>
  <si>
    <t>Indo Amines Limited</t>
  </si>
  <si>
    <t>IOLCP</t>
  </si>
  <si>
    <t>IOL Chem and Pharma Ltd</t>
  </si>
  <si>
    <t>JAYBEE</t>
  </si>
  <si>
    <t>Jay Bee Laminations Ltd</t>
  </si>
  <si>
    <t>CAPRI GLOBAL HOLDINGS PRIVATE LIMITED</t>
  </si>
  <si>
    <t>JEYYAM</t>
  </si>
  <si>
    <t>Jeyyam Global Foods Ltd</t>
  </si>
  <si>
    <t>DEEPAK KARSANDAS THAKKAR</t>
  </si>
  <si>
    <t>NNM SECURITIES PVT LTD</t>
  </si>
  <si>
    <t>KOPRAN</t>
  </si>
  <si>
    <t>Kopran Ltd.</t>
  </si>
  <si>
    <t>SUNFLOWER BROKING PRIVATE LIMITED</t>
  </si>
  <si>
    <t>KRONOX</t>
  </si>
  <si>
    <t>Kronox Lab Sciences Ltd</t>
  </si>
  <si>
    <t>VINOD DUGAR</t>
  </si>
  <si>
    <t>MVGJL</t>
  </si>
  <si>
    <t>Manoj Vaibhav Gem N Jew L</t>
  </si>
  <si>
    <t>SAUMIK KETAN DOSHI</t>
  </si>
  <si>
    <t>VIRTUOUS CAPITAL LIMITED</t>
  </si>
  <si>
    <t>SACHIN OMPRAKASH AGARWAL</t>
  </si>
  <si>
    <t>RGL</t>
  </si>
  <si>
    <t>Renaissance Global Ltd</t>
  </si>
  <si>
    <t>SARTELE</t>
  </si>
  <si>
    <t>Sar Televenture Limited</t>
  </si>
  <si>
    <t>MONA  KATARIA</t>
  </si>
  <si>
    <t>VIKAS   KATARIA</t>
  </si>
  <si>
    <t>SIKKO</t>
  </si>
  <si>
    <t>Sikko Industries Limited</t>
  </si>
  <si>
    <t>ZETA GLOBAL FUNDS (OEIC) PCC LIMITED - ZETA SERIES C FUND PC</t>
  </si>
  <si>
    <t>TBZ</t>
  </si>
  <si>
    <t>Trib Bhimji Zaveri Ltd</t>
  </si>
  <si>
    <t>UNIECOM</t>
  </si>
  <si>
    <t>Unicommerce Esolutions L</t>
  </si>
  <si>
    <t>BNP PARIBAS FINANCIAL MARKETS</t>
  </si>
  <si>
    <t>MONEYPLANT GOLD &amp; JEWELLERY TRADING L.L.C</t>
  </si>
  <si>
    <t>MADHURI GUDIPATI</t>
  </si>
  <si>
    <t>ELECTCAST</t>
  </si>
  <si>
    <t>Electrosteel Cast Ltd.</t>
  </si>
  <si>
    <t>INDIA OPPORTUNITIES GROWTH FUND LTD - PINEWOOD STRATEGY</t>
  </si>
  <si>
    <t>GICHSGFIN</t>
  </si>
  <si>
    <t>Gic Housing Finance Ltd</t>
  </si>
  <si>
    <t>RAVISHANKAR ANUPKUMAR LOHIA</t>
  </si>
  <si>
    <t>IDEALTECHO</t>
  </si>
  <si>
    <t>Ideal Technoplast Ind Ltd</t>
  </si>
  <si>
    <t>ASHWIN STOCKS AND INVESTMENT PRIVATE LIMITED</t>
  </si>
  <si>
    <t>CHANAKYA OPPORTUNITIES FUND I</t>
  </si>
  <si>
    <t>URVI TEJAS THAKKAR</t>
  </si>
  <si>
    <t>ORTINGLOBE</t>
  </si>
  <si>
    <t>ORTIN GLOBAL LIMITED</t>
  </si>
  <si>
    <t>MOTILAL PREETHI JAIN</t>
  </si>
  <si>
    <t>SVCM SECURITIES PRIVATE LIMITED</t>
  </si>
  <si>
    <t>AVNI ARJUN CHOWGULE</t>
  </si>
  <si>
    <t>TIMESCAN</t>
  </si>
  <si>
    <t>Timescan Logistics Ind L</t>
  </si>
  <si>
    <t>VLEGOV</t>
  </si>
  <si>
    <t>VL E Gov and IT Sol Ltd</t>
  </si>
  <si>
    <t>DINESH BIRDILAL NANDWANA</t>
  </si>
  <si>
    <t>DAMANI RADHAKISHAN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</si>
</sst>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3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0">
    <xf numFmtId="0" fontId="0" fillId="0" borderId="0"/>
    <xf numFmtId="0" fontId="5" fillId="0" borderId="22"/>
    <xf numFmtId="0" fontId="5" fillId="0" borderId="22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8" fillId="12" borderId="32" applyNumberFormat="0" applyAlignment="0" applyProtection="0"/>
    <xf numFmtId="0" fontId="49" fillId="13" borderId="33" applyNumberFormat="0" applyAlignment="0" applyProtection="0"/>
    <xf numFmtId="0" fontId="50" fillId="13" borderId="32" applyNumberFormat="0" applyAlignment="0" applyProtection="0"/>
    <xf numFmtId="0" fontId="51" fillId="0" borderId="34" applyNumberFormat="0" applyFill="0" applyAlignment="0" applyProtection="0"/>
    <xf numFmtId="0" fontId="52" fillId="14" borderId="35" applyNumberFormat="0" applyAlignment="0" applyProtection="0"/>
    <xf numFmtId="0" fontId="55" fillId="0" borderId="37" applyNumberFormat="0" applyFill="0" applyAlignment="0" applyProtection="0"/>
    <xf numFmtId="0" fontId="4" fillId="0" borderId="22"/>
    <xf numFmtId="0" fontId="4" fillId="17" borderId="22" applyNumberFormat="0" applyBorder="0" applyAlignment="0" applyProtection="0"/>
    <xf numFmtId="0" fontId="4" fillId="21" borderId="22" applyNumberFormat="0" applyBorder="0" applyAlignment="0" applyProtection="0"/>
    <xf numFmtId="0" fontId="4" fillId="25" borderId="22" applyNumberFormat="0" applyBorder="0" applyAlignment="0" applyProtection="0"/>
    <xf numFmtId="0" fontId="4" fillId="29" borderId="22" applyNumberFormat="0" applyBorder="0" applyAlignment="0" applyProtection="0"/>
    <xf numFmtId="0" fontId="4" fillId="33" borderId="22" applyNumberFormat="0" applyBorder="0" applyAlignment="0" applyProtection="0"/>
    <xf numFmtId="0" fontId="4" fillId="37" borderId="22" applyNumberFormat="0" applyBorder="0" applyAlignment="0" applyProtection="0"/>
    <xf numFmtId="0" fontId="4" fillId="18" borderId="22" applyNumberFormat="0" applyBorder="0" applyAlignment="0" applyProtection="0"/>
    <xf numFmtId="0" fontId="4" fillId="22" borderId="22" applyNumberFormat="0" applyBorder="0" applyAlignment="0" applyProtection="0"/>
    <xf numFmtId="0" fontId="4" fillId="26" borderId="22" applyNumberFormat="0" applyBorder="0" applyAlignment="0" applyProtection="0"/>
    <xf numFmtId="0" fontId="4" fillId="30" borderId="22" applyNumberFormat="0" applyBorder="0" applyAlignment="0" applyProtection="0"/>
    <xf numFmtId="0" fontId="4" fillId="34" borderId="22" applyNumberFormat="0" applyBorder="0" applyAlignment="0" applyProtection="0"/>
    <xf numFmtId="0" fontId="4" fillId="38" borderId="22" applyNumberFormat="0" applyBorder="0" applyAlignment="0" applyProtection="0"/>
    <xf numFmtId="0" fontId="56" fillId="19" borderId="22" applyNumberFormat="0" applyBorder="0" applyAlignment="0" applyProtection="0"/>
    <xf numFmtId="0" fontId="56" fillId="23" borderId="22" applyNumberFormat="0" applyBorder="0" applyAlignment="0" applyProtection="0"/>
    <xf numFmtId="0" fontId="56" fillId="27" borderId="22" applyNumberFormat="0" applyBorder="0" applyAlignment="0" applyProtection="0"/>
    <xf numFmtId="0" fontId="56" fillId="31" borderId="22" applyNumberFormat="0" applyBorder="0" applyAlignment="0" applyProtection="0"/>
    <xf numFmtId="0" fontId="56" fillId="35" borderId="22" applyNumberFormat="0" applyBorder="0" applyAlignment="0" applyProtection="0"/>
    <xf numFmtId="0" fontId="56" fillId="39" borderId="22" applyNumberFormat="0" applyBorder="0" applyAlignment="0" applyProtection="0"/>
    <xf numFmtId="0" fontId="56" fillId="16" borderId="22" applyNumberFormat="0" applyBorder="0" applyAlignment="0" applyProtection="0"/>
    <xf numFmtId="0" fontId="56" fillId="20" borderId="22" applyNumberFormat="0" applyBorder="0" applyAlignment="0" applyProtection="0"/>
    <xf numFmtId="0" fontId="56" fillId="24" borderId="22" applyNumberFormat="0" applyBorder="0" applyAlignment="0" applyProtection="0"/>
    <xf numFmtId="0" fontId="56" fillId="28" borderId="22" applyNumberFormat="0" applyBorder="0" applyAlignment="0" applyProtection="0"/>
    <xf numFmtId="0" fontId="56" fillId="32" borderId="22" applyNumberFormat="0" applyBorder="0" applyAlignment="0" applyProtection="0"/>
    <xf numFmtId="0" fontId="56" fillId="36" borderId="22" applyNumberFormat="0" applyBorder="0" applyAlignment="0" applyProtection="0"/>
    <xf numFmtId="0" fontId="46" fillId="10" borderId="22" applyNumberFormat="0" applyBorder="0" applyAlignment="0" applyProtection="0"/>
    <xf numFmtId="0" fontId="54" fillId="0" borderId="22" applyNumberFormat="0" applyFill="0" applyBorder="0" applyAlignment="0" applyProtection="0"/>
    <xf numFmtId="0" fontId="45" fillId="9" borderId="22" applyNumberFormat="0" applyBorder="0" applyAlignment="0" applyProtection="0"/>
    <xf numFmtId="0" fontId="44" fillId="0" borderId="22" applyNumberFormat="0" applyFill="0" applyBorder="0" applyAlignment="0" applyProtection="0"/>
    <xf numFmtId="0" fontId="57" fillId="0" borderId="22" applyNumberFormat="0" applyFill="0" applyBorder="0" applyAlignment="0" applyProtection="0">
      <alignment vertical="top"/>
      <protection locked="0"/>
    </xf>
    <xf numFmtId="0" fontId="58" fillId="11" borderId="22" applyNumberFormat="0" applyBorder="0" applyAlignment="0" applyProtection="0"/>
    <xf numFmtId="0" fontId="5" fillId="0" borderId="22"/>
    <xf numFmtId="0" fontId="5" fillId="0" borderId="22"/>
    <xf numFmtId="0" fontId="4" fillId="15" borderId="36" applyNumberFormat="0" applyFont="0" applyAlignment="0" applyProtection="0"/>
    <xf numFmtId="9" fontId="4" fillId="0" borderId="22" applyFont="0" applyFill="0" applyBorder="0" applyAlignment="0" applyProtection="0"/>
    <xf numFmtId="0" fontId="59" fillId="0" borderId="22" applyNumberFormat="0" applyFill="0" applyBorder="0" applyAlignment="0" applyProtection="0"/>
    <xf numFmtId="0" fontId="53" fillId="0" borderId="22" applyNumberFormat="0" applyFill="0" applyBorder="0" applyAlignment="0" applyProtection="0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4" fillId="15" borderId="36" applyNumberFormat="0" applyFont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41" fillId="0" borderId="22" applyNumberFormat="0" applyFill="0" applyBorder="0" applyAlignment="0" applyProtection="0"/>
    <xf numFmtId="0" fontId="47" fillId="11" borderId="22" applyNumberFormat="0" applyBorder="0" applyAlignment="0" applyProtection="0"/>
    <xf numFmtId="0" fontId="4" fillId="19" borderId="22" applyNumberFormat="0" applyBorder="0" applyAlignment="0" applyProtection="0"/>
    <xf numFmtId="0" fontId="4" fillId="23" borderId="22" applyNumberFormat="0" applyBorder="0" applyAlignment="0" applyProtection="0"/>
    <xf numFmtId="0" fontId="4" fillId="27" borderId="22" applyNumberFormat="0" applyBorder="0" applyAlignment="0" applyProtection="0"/>
    <xf numFmtId="0" fontId="4" fillId="31" borderId="22" applyNumberFormat="0" applyBorder="0" applyAlignment="0" applyProtection="0"/>
    <xf numFmtId="0" fontId="4" fillId="35" borderId="22" applyNumberFormat="0" applyBorder="0" applyAlignment="0" applyProtection="0"/>
    <xf numFmtId="0" fontId="4" fillId="39" borderId="22" applyNumberFormat="0" applyBorder="0" applyAlignment="0" applyProtection="0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60" fillId="0" borderId="22"/>
    <xf numFmtId="0" fontId="61" fillId="0" borderId="22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5" fillId="0" borderId="22"/>
    <xf numFmtId="0" fontId="1" fillId="0" borderId="22"/>
  </cellStyleXfs>
  <cellXfs count="376">
    <xf numFmtId="0" fontId="0" fillId="0" borderId="0" xfId="0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center"/>
    </xf>
    <xf numFmtId="15" fontId="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1" fillId="0" borderId="2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12" fillId="0" borderId="7" xfId="0" applyFont="1" applyBorder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10" fontId="5" fillId="2" borderId="1" xfId="0" applyNumberFormat="1" applyFont="1" applyFill="1" applyBorder="1"/>
    <xf numFmtId="0" fontId="5" fillId="3" borderId="1" xfId="0" applyFont="1" applyFill="1" applyBorder="1"/>
    <xf numFmtId="0" fontId="13" fillId="5" borderId="1" xfId="0" applyFont="1" applyFill="1" applyBorder="1" applyAlignment="1">
      <alignment wrapText="1"/>
    </xf>
    <xf numFmtId="0" fontId="8" fillId="2" borderId="1" xfId="0" applyFont="1" applyFill="1" applyBorder="1"/>
    <xf numFmtId="0" fontId="14" fillId="2" borderId="1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18" xfId="0" applyFont="1" applyBorder="1"/>
    <xf numFmtId="2" fontId="8" fillId="0" borderId="2" xfId="0" applyNumberFormat="1" applyFont="1" applyBorder="1"/>
    <xf numFmtId="0" fontId="8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15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16" fillId="0" borderId="0" xfId="0" applyFont="1"/>
    <xf numFmtId="10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2" fontId="8" fillId="4" borderId="15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7" fillId="0" borderId="2" xfId="0" applyFont="1" applyBorder="1"/>
    <xf numFmtId="0" fontId="5" fillId="0" borderId="0" xfId="0" applyFont="1" applyAlignment="1">
      <alignment horizontal="center"/>
    </xf>
    <xf numFmtId="0" fontId="20" fillId="2" borderId="1" xfId="0" applyFont="1" applyFill="1" applyBorder="1" applyAlignment="1">
      <alignment horizontal="right"/>
    </xf>
    <xf numFmtId="2" fontId="20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/>
    <xf numFmtId="0" fontId="29" fillId="2" borderId="1" xfId="0" applyFont="1" applyFill="1" applyBorder="1"/>
    <xf numFmtId="0" fontId="8" fillId="0" borderId="0" xfId="0" applyFont="1"/>
    <xf numFmtId="15" fontId="26" fillId="2" borderId="1" xfId="0" applyNumberFormat="1" applyFont="1" applyFill="1" applyBorder="1"/>
    <xf numFmtId="164" fontId="30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 wrapText="1"/>
    </xf>
    <xf numFmtId="2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/>
    <xf numFmtId="164" fontId="30" fillId="3" borderId="1" xfId="0" applyNumberFormat="1" applyFont="1" applyFill="1" applyBorder="1" applyAlignment="1">
      <alignment horizontal="left" wrapText="1"/>
    </xf>
    <xf numFmtId="0" fontId="31" fillId="3" borderId="1" xfId="0" applyFont="1" applyFill="1" applyBorder="1" applyAlignment="1">
      <alignment horizontal="center" wrapText="1"/>
    </xf>
    <xf numFmtId="2" fontId="31" fillId="3" borderId="1" xfId="0" applyNumberFormat="1" applyFont="1" applyFill="1" applyBorder="1" applyAlignment="1">
      <alignment wrapText="1"/>
    </xf>
    <xf numFmtId="0" fontId="31" fillId="3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left"/>
    </xf>
    <xf numFmtId="15" fontId="8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43" fontId="38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top"/>
    </xf>
    <xf numFmtId="43" fontId="5" fillId="0" borderId="0" xfId="0" applyNumberFormat="1" applyFont="1"/>
    <xf numFmtId="0" fontId="8" fillId="2" borderId="1" xfId="0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2" fontId="31" fillId="0" borderId="0" xfId="0" applyNumberFormat="1" applyFont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9" fontId="31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5" fontId="31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33" fillId="0" borderId="25" xfId="0" applyFont="1" applyBorder="1"/>
    <xf numFmtId="0" fontId="38" fillId="0" borderId="0" xfId="0" applyFont="1"/>
    <xf numFmtId="0" fontId="38" fillId="0" borderId="0" xfId="0" applyFont="1" applyAlignment="1">
      <alignment horizontal="center" vertical="center"/>
    </xf>
    <xf numFmtId="16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horizontal="center" vertical="center" wrapText="1"/>
    </xf>
    <xf numFmtId="15" fontId="31" fillId="2" borderId="1" xfId="0" applyNumberFormat="1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 wrapText="1"/>
    </xf>
    <xf numFmtId="10" fontId="5" fillId="7" borderId="2" xfId="0" applyNumberFormat="1" applyFont="1" applyFill="1" applyBorder="1" applyAlignment="1">
      <alignment horizontal="center" vertical="center" wrapText="1"/>
    </xf>
    <xf numFmtId="167" fontId="5" fillId="7" borderId="2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left"/>
    </xf>
    <xf numFmtId="1" fontId="5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 vertical="center" wrapText="1"/>
    </xf>
    <xf numFmtId="10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/>
    <xf numFmtId="9" fontId="5" fillId="8" borderId="2" xfId="0" applyNumberFormat="1" applyFont="1" applyFill="1" applyBorder="1" applyAlignment="1">
      <alignment horizontal="center"/>
    </xf>
    <xf numFmtId="168" fontId="5" fillId="8" borderId="2" xfId="0" applyNumberFormat="1" applyFont="1" applyFill="1" applyBorder="1" applyAlignment="1">
      <alignment horizontal="center" vertical="center" wrapText="1"/>
    </xf>
    <xf numFmtId="15" fontId="5" fillId="8" borderId="2" xfId="0" applyNumberFormat="1" applyFont="1" applyFill="1" applyBorder="1"/>
    <xf numFmtId="1" fontId="5" fillId="6" borderId="2" xfId="0" applyNumberFormat="1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0" fontId="5" fillId="7" borderId="3" xfId="0" applyNumberFormat="1" applyFont="1" applyFill="1" applyBorder="1" applyAlignment="1">
      <alignment horizontal="center" vertical="center" wrapText="1"/>
    </xf>
    <xf numFmtId="167" fontId="5" fillId="7" borderId="3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167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/>
    <xf numFmtId="0" fontId="5" fillId="8" borderId="3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38" fillId="0" borderId="28" xfId="0" applyFont="1" applyBorder="1" applyAlignment="1">
      <alignment horizontal="center" vertical="center"/>
    </xf>
    <xf numFmtId="165" fontId="38" fillId="0" borderId="28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5" fontId="5" fillId="0" borderId="28" xfId="0" applyNumberFormat="1" applyFont="1" applyBorder="1" applyAlignment="1">
      <alignment horizontal="center" vertical="center"/>
    </xf>
    <xf numFmtId="43" fontId="38" fillId="0" borderId="28" xfId="0" applyNumberFormat="1" applyFont="1" applyBorder="1" applyAlignment="1">
      <alignment horizontal="center" vertical="top"/>
    </xf>
    <xf numFmtId="10" fontId="39" fillId="0" borderId="28" xfId="0" applyNumberFormat="1" applyFont="1" applyBorder="1" applyAlignment="1">
      <alignment horizontal="center" vertical="center" wrapText="1"/>
    </xf>
    <xf numFmtId="16" fontId="39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/>
    <xf numFmtId="0" fontId="17" fillId="0" borderId="7" xfId="0" applyFont="1" applyBorder="1"/>
    <xf numFmtId="2" fontId="5" fillId="0" borderId="7" xfId="0" applyNumberFormat="1" applyFont="1" applyBorder="1"/>
    <xf numFmtId="0" fontId="5" fillId="0" borderId="7" xfId="0" applyFont="1" applyBorder="1"/>
    <xf numFmtId="0" fontId="8" fillId="0" borderId="28" xfId="1" applyFont="1" applyBorder="1"/>
    <xf numFmtId="2" fontId="8" fillId="0" borderId="28" xfId="1" applyNumberFormat="1" applyFont="1" applyBorder="1" applyAlignment="1">
      <alignment horizontal="right"/>
    </xf>
    <xf numFmtId="2" fontId="8" fillId="0" borderId="28" xfId="1" applyNumberFormat="1" applyFont="1" applyBorder="1"/>
    <xf numFmtId="10" fontId="8" fillId="0" borderId="28" xfId="46" applyNumberFormat="1" applyFont="1" applyBorder="1"/>
    <xf numFmtId="0" fontId="8" fillId="4" borderId="7" xfId="0" applyFont="1" applyFill="1" applyBorder="1" applyAlignment="1">
      <alignment horizontal="center"/>
    </xf>
    <xf numFmtId="0" fontId="5" fillId="0" borderId="22" xfId="0" applyFont="1" applyBorder="1"/>
    <xf numFmtId="15" fontId="5" fillId="0" borderId="22" xfId="0" applyNumberFormat="1" applyFont="1" applyBorder="1"/>
    <xf numFmtId="2" fontId="5" fillId="0" borderId="22" xfId="0" applyNumberFormat="1" applyFont="1" applyBorder="1"/>
    <xf numFmtId="2" fontId="5" fillId="0" borderId="22" xfId="0" applyNumberFormat="1" applyFont="1" applyBorder="1" applyAlignment="1">
      <alignment horizontal="right"/>
    </xf>
    <xf numFmtId="0" fontId="16" fillId="0" borderId="22" xfId="0" applyFont="1" applyBorder="1"/>
    <xf numFmtId="10" fontId="16" fillId="2" borderId="22" xfId="0" applyNumberFormat="1" applyFont="1" applyFill="1" applyBorder="1" applyAlignment="1">
      <alignment horizontal="center"/>
    </xf>
    <xf numFmtId="0" fontId="5" fillId="0" borderId="28" xfId="0" applyFont="1" applyBorder="1"/>
    <xf numFmtId="0" fontId="17" fillId="0" borderId="28" xfId="0" applyFont="1" applyBorder="1"/>
    <xf numFmtId="2" fontId="5" fillId="0" borderId="28" xfId="0" applyNumberFormat="1" applyFont="1" applyBorder="1"/>
    <xf numFmtId="15" fontId="55" fillId="0" borderId="28" xfId="12" applyNumberFormat="1" applyFont="1" applyBorder="1"/>
    <xf numFmtId="2" fontId="5" fillId="0" borderId="28" xfId="1" applyNumberFormat="1" applyBorder="1"/>
    <xf numFmtId="15" fontId="3" fillId="0" borderId="28" xfId="12" applyNumberFormat="1" applyFont="1" applyBorder="1"/>
    <xf numFmtId="2" fontId="5" fillId="0" borderId="28" xfId="1" applyNumberFormat="1" applyBorder="1" applyAlignment="1">
      <alignment horizontal="right"/>
    </xf>
    <xf numFmtId="0" fontId="5" fillId="0" borderId="28" xfId="1" applyBorder="1"/>
    <xf numFmtId="10" fontId="5" fillId="0" borderId="28" xfId="46" applyNumberFormat="1" applyFont="1" applyBorder="1"/>
    <xf numFmtId="0" fontId="3" fillId="0" borderId="28" xfId="12" applyFont="1" applyBorder="1" applyAlignment="1">
      <alignment horizontal="left"/>
    </xf>
    <xf numFmtId="49" fontId="3" fillId="0" borderId="28" xfId="12" applyNumberFormat="1" applyFont="1" applyBorder="1"/>
    <xf numFmtId="0" fontId="3" fillId="0" borderId="28" xfId="12" applyFont="1" applyBorder="1"/>
    <xf numFmtId="0" fontId="5" fillId="0" borderId="28" xfId="0" applyFont="1" applyBorder="1" applyAlignment="1">
      <alignment horizontal="left"/>
    </xf>
    <xf numFmtId="16" fontId="38" fillId="0" borderId="22" xfId="0" applyNumberFormat="1" applyFont="1" applyBorder="1" applyAlignment="1">
      <alignment horizontal="center" vertical="center"/>
    </xf>
    <xf numFmtId="0" fontId="38" fillId="0" borderId="28" xfId="0" applyFont="1" applyBorder="1"/>
    <xf numFmtId="16" fontId="38" fillId="0" borderId="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left"/>
    </xf>
    <xf numFmtId="0" fontId="5" fillId="7" borderId="7" xfId="0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left" vertical="center" wrapText="1"/>
    </xf>
    <xf numFmtId="0" fontId="38" fillId="40" borderId="0" xfId="0" applyFont="1" applyFill="1"/>
    <xf numFmtId="0" fontId="38" fillId="40" borderId="0" xfId="0" applyFont="1" applyFill="1" applyAlignment="1">
      <alignment horizontal="center" vertical="center"/>
    </xf>
    <xf numFmtId="165" fontId="38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8" fillId="0" borderId="22" xfId="0" applyNumberFormat="1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10" fontId="38" fillId="0" borderId="28" xfId="0" applyNumberFormat="1" applyFont="1" applyBorder="1" applyAlignment="1">
      <alignment horizontal="center" vertical="center" wrapText="1"/>
    </xf>
    <xf numFmtId="0" fontId="38" fillId="41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0" fontId="39" fillId="42" borderId="28" xfId="0" applyFont="1" applyFill="1" applyBorder="1" applyAlignment="1">
      <alignment horizontal="center" vertical="center"/>
    </xf>
    <xf numFmtId="167" fontId="5" fillId="44" borderId="2" xfId="0" applyNumberFormat="1" applyFont="1" applyFill="1" applyBorder="1" applyAlignment="1">
      <alignment horizontal="center" vertical="center"/>
    </xf>
    <xf numFmtId="0" fontId="17" fillId="43" borderId="2" xfId="0" applyFont="1" applyFill="1" applyBorder="1"/>
    <xf numFmtId="0" fontId="17" fillId="43" borderId="2" xfId="0" applyFont="1" applyFill="1" applyBorder="1" applyAlignment="1">
      <alignment horizontal="center"/>
    </xf>
    <xf numFmtId="0" fontId="5" fillId="43" borderId="2" xfId="0" applyFont="1" applyFill="1" applyBorder="1" applyAlignment="1">
      <alignment horizontal="center"/>
    </xf>
    <xf numFmtId="0" fontId="5" fillId="45" borderId="4" xfId="0" applyFont="1" applyFill="1" applyBorder="1" applyAlignment="1">
      <alignment horizontal="center"/>
    </xf>
    <xf numFmtId="2" fontId="5" fillId="45" borderId="2" xfId="0" applyNumberFormat="1" applyFont="1" applyFill="1" applyBorder="1" applyAlignment="1">
      <alignment horizontal="center" vertical="center" wrapText="1"/>
    </xf>
    <xf numFmtId="10" fontId="5" fillId="45" borderId="2" xfId="0" applyNumberFormat="1" applyFont="1" applyFill="1" applyBorder="1" applyAlignment="1">
      <alignment horizontal="center" vertical="center" wrapText="1"/>
    </xf>
    <xf numFmtId="0" fontId="5" fillId="45" borderId="2" xfId="0" applyFont="1" applyFill="1" applyBorder="1" applyAlignment="1">
      <alignment horizontal="center"/>
    </xf>
    <xf numFmtId="167" fontId="5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0" fontId="38" fillId="41" borderId="28" xfId="0" applyNumberFormat="1" applyFont="1" applyFill="1" applyBorder="1" applyAlignment="1">
      <alignment horizontal="center" vertical="center" wrapText="1"/>
    </xf>
    <xf numFmtId="16" fontId="38" fillId="41" borderId="28" xfId="0" applyNumberFormat="1" applyFont="1" applyFill="1" applyBorder="1" applyAlignment="1">
      <alignment horizontal="center" vertical="center"/>
    </xf>
    <xf numFmtId="2" fontId="39" fillId="42" borderId="28" xfId="0" applyNumberFormat="1" applyFont="1" applyFill="1" applyBorder="1" applyAlignment="1">
      <alignment horizontal="center" vertical="center"/>
    </xf>
    <xf numFmtId="165" fontId="38" fillId="42" borderId="28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/>
    </xf>
    <xf numFmtId="0" fontId="0" fillId="0" borderId="22" xfId="0" applyBorder="1"/>
    <xf numFmtId="0" fontId="38" fillId="0" borderId="22" xfId="0" applyFont="1" applyBorder="1"/>
    <xf numFmtId="0" fontId="39" fillId="0" borderId="22" xfId="0" applyFont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166" fontId="38" fillId="0" borderId="22" xfId="0" applyNumberFormat="1" applyFont="1" applyBorder="1" applyAlignment="1">
      <alignment horizontal="center" vertical="center"/>
    </xf>
    <xf numFmtId="166" fontId="38" fillId="0" borderId="28" xfId="0" applyNumberFormat="1" applyFont="1" applyBorder="1" applyAlignment="1">
      <alignment horizontal="center" vertical="center"/>
    </xf>
    <xf numFmtId="0" fontId="17" fillId="0" borderId="38" xfId="0" applyFont="1" applyBorder="1"/>
    <xf numFmtId="2" fontId="5" fillId="0" borderId="38" xfId="0" applyNumberFormat="1" applyFont="1" applyBorder="1"/>
    <xf numFmtId="0" fontId="5" fillId="0" borderId="38" xfId="0" applyFont="1" applyBorder="1"/>
    <xf numFmtId="0" fontId="5" fillId="2" borderId="28" xfId="0" applyFont="1" applyFill="1" applyBorder="1"/>
    <xf numFmtId="0" fontId="5" fillId="0" borderId="39" xfId="0" applyFont="1" applyBorder="1" applyAlignment="1">
      <alignment horizontal="left"/>
    </xf>
    <xf numFmtId="0" fontId="5" fillId="2" borderId="38" xfId="0" applyFont="1" applyFill="1" applyBorder="1"/>
    <xf numFmtId="0" fontId="0" fillId="0" borderId="28" xfId="0" applyBorder="1"/>
    <xf numFmtId="0" fontId="20" fillId="2" borderId="22" xfId="0" applyFont="1" applyFill="1" applyBorder="1" applyAlignment="1">
      <alignment horizontal="right"/>
    </xf>
    <xf numFmtId="2" fontId="20" fillId="2" borderId="22" xfId="0" applyNumberFormat="1" applyFont="1" applyFill="1" applyBorder="1" applyAlignment="1">
      <alignment horizontal="right"/>
    </xf>
    <xf numFmtId="0" fontId="38" fillId="46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9" fillId="47" borderId="28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164" fontId="5" fillId="2" borderId="28" xfId="0" applyNumberFormat="1" applyFont="1" applyFill="1" applyBorder="1" applyAlignment="1">
      <alignment horizontal="left"/>
    </xf>
    <xf numFmtId="3" fontId="5" fillId="0" borderId="28" xfId="0" applyNumberFormat="1" applyFont="1" applyBorder="1" applyAlignment="1">
      <alignment horizontal="left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left" vertical="center" wrapText="1"/>
    </xf>
    <xf numFmtId="0" fontId="39" fillId="46" borderId="28" xfId="0" applyFont="1" applyFill="1" applyBorder="1" applyAlignment="1">
      <alignment horizontal="center" vertical="center"/>
    </xf>
    <xf numFmtId="2" fontId="39" fillId="46" borderId="28" xfId="0" applyNumberFormat="1" applyFont="1" applyFill="1" applyBorder="1" applyAlignment="1">
      <alignment horizontal="center" vertical="center"/>
    </xf>
    <xf numFmtId="166" fontId="38" fillId="46" borderId="28" xfId="0" applyNumberFormat="1" applyFont="1" applyFill="1" applyBorder="1" applyAlignment="1">
      <alignment horizontal="center" vertical="center"/>
    </xf>
    <xf numFmtId="16" fontId="38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/>
    <xf numFmtId="16" fontId="38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/>
    <xf numFmtId="0" fontId="39" fillId="41" borderId="28" xfId="0" applyFont="1" applyFill="1" applyBorder="1" applyAlignment="1">
      <alignment horizontal="center" vertical="center"/>
    </xf>
    <xf numFmtId="2" fontId="39" fillId="41" borderId="28" xfId="0" applyNumberFormat="1" applyFont="1" applyFill="1" applyBorder="1" applyAlignment="1">
      <alignment horizontal="center" vertical="center"/>
    </xf>
    <xf numFmtId="166" fontId="38" fillId="41" borderId="28" xfId="0" applyNumberFormat="1" applyFont="1" applyFill="1" applyBorder="1" applyAlignment="1">
      <alignment horizontal="center" vertical="center"/>
    </xf>
    <xf numFmtId="15" fontId="33" fillId="2" borderId="22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center" vertical="top"/>
    </xf>
    <xf numFmtId="2" fontId="5" fillId="2" borderId="41" xfId="0" applyNumberFormat="1" applyFont="1" applyFill="1" applyBorder="1" applyAlignment="1">
      <alignment horizontal="center" vertical="center"/>
    </xf>
    <xf numFmtId="0" fontId="62" fillId="0" borderId="22" xfId="0" applyFont="1" applyBorder="1"/>
    <xf numFmtId="167" fontId="5" fillId="0" borderId="22" xfId="0" applyNumberFormat="1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1" fontId="5" fillId="2" borderId="40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/>
    </xf>
    <xf numFmtId="15" fontId="8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5" fillId="2" borderId="44" xfId="0" applyFont="1" applyFill="1" applyBorder="1"/>
    <xf numFmtId="0" fontId="5" fillId="2" borderId="45" xfId="0" applyFont="1" applyFill="1" applyBorder="1"/>
    <xf numFmtId="0" fontId="5" fillId="2" borderId="42" xfId="0" applyFont="1" applyFill="1" applyBorder="1"/>
    <xf numFmtId="0" fontId="5" fillId="3" borderId="43" xfId="0" applyFont="1" applyFill="1" applyBorder="1"/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left"/>
    </xf>
    <xf numFmtId="0" fontId="5" fillId="2" borderId="48" xfId="0" applyFont="1" applyFill="1" applyBorder="1"/>
    <xf numFmtId="0" fontId="5" fillId="2" borderId="49" xfId="0" applyFont="1" applyFill="1" applyBorder="1"/>
    <xf numFmtId="0" fontId="5" fillId="3" borderId="45" xfId="0" applyFont="1" applyFill="1" applyBorder="1"/>
    <xf numFmtId="0" fontId="5" fillId="3" borderId="42" xfId="0" applyFont="1" applyFill="1" applyBorder="1"/>
    <xf numFmtId="0" fontId="0" fillId="0" borderId="46" xfId="0" applyBorder="1"/>
    <xf numFmtId="0" fontId="6" fillId="3" borderId="22" xfId="0" applyFont="1" applyFill="1" applyBorder="1"/>
    <xf numFmtId="0" fontId="7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5" fillId="3" borderId="2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8" fillId="42" borderId="40" xfId="0" applyNumberFormat="1" applyFont="1" applyFill="1" applyBorder="1" applyAlignment="1">
      <alignment horizontal="center" vertical="center"/>
    </xf>
    <xf numFmtId="0" fontId="38" fillId="42" borderId="40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8" xfId="0" applyFont="1" applyFill="1" applyBorder="1"/>
    <xf numFmtId="16" fontId="38" fillId="0" borderId="28" xfId="0" applyNumberFormat="1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39" fillId="0" borderId="28" xfId="0" applyFont="1" applyFill="1" applyBorder="1" applyAlignment="1">
      <alignment horizontal="center" vertical="center"/>
    </xf>
    <xf numFmtId="2" fontId="39" fillId="0" borderId="28" xfId="0" applyNumberFormat="1" applyFont="1" applyFill="1" applyBorder="1" applyAlignment="1">
      <alignment horizontal="center" vertical="center"/>
    </xf>
    <xf numFmtId="166" fontId="38" fillId="0" borderId="28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5" fontId="38" fillId="0" borderId="0" xfId="0" applyNumberFormat="1" applyFont="1" applyFill="1" applyAlignment="1">
      <alignment horizontal="center" vertical="center"/>
    </xf>
    <xf numFmtId="0" fontId="38" fillId="0" borderId="0" xfId="0" applyFont="1" applyFill="1"/>
    <xf numFmtId="0" fontId="38" fillId="0" borderId="0" xfId="0" applyFont="1" applyFill="1" applyAlignment="1">
      <alignment horizontal="center" vertical="center"/>
    </xf>
    <xf numFmtId="0" fontId="5" fillId="47" borderId="28" xfId="0" applyFont="1" applyFill="1" applyBorder="1" applyAlignment="1">
      <alignment horizontal="center" vertical="center"/>
    </xf>
    <xf numFmtId="165" fontId="38" fillId="47" borderId="28" xfId="0" applyNumberFormat="1" applyFont="1" applyFill="1" applyBorder="1" applyAlignment="1">
      <alignment horizontal="center" vertical="center"/>
    </xf>
    <xf numFmtId="15" fontId="5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left"/>
    </xf>
    <xf numFmtId="43" fontId="38" fillId="47" borderId="28" xfId="0" applyNumberFormat="1" applyFont="1" applyFill="1" applyBorder="1" applyAlignment="1">
      <alignment horizontal="center" vertical="top"/>
    </xf>
    <xf numFmtId="2" fontId="38" fillId="46" borderId="28" xfId="0" applyNumberFormat="1" applyFont="1" applyFill="1" applyBorder="1" applyAlignment="1">
      <alignment horizontal="center" vertical="center"/>
    </xf>
    <xf numFmtId="10" fontId="38" fillId="46" borderId="28" xfId="0" applyNumberFormat="1" applyFont="1" applyFill="1" applyBorder="1" applyAlignment="1">
      <alignment horizontal="center" vertical="center" wrapText="1"/>
    </xf>
    <xf numFmtId="16" fontId="38" fillId="46" borderId="28" xfId="0" applyNumberFormat="1" applyFont="1" applyFill="1" applyBorder="1" applyAlignment="1">
      <alignment horizontal="center" vertical="center"/>
    </xf>
    <xf numFmtId="2" fontId="39" fillId="47" borderId="28" xfId="0" applyNumberFormat="1" applyFont="1" applyFill="1" applyBorder="1" applyAlignment="1">
      <alignment horizontal="center" vertical="center"/>
    </xf>
    <xf numFmtId="0" fontId="5" fillId="42" borderId="28" xfId="0" applyFont="1" applyFill="1" applyBorder="1" applyAlignment="1">
      <alignment horizontal="center" vertical="center"/>
    </xf>
    <xf numFmtId="15" fontId="5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left"/>
    </xf>
    <xf numFmtId="43" fontId="38" fillId="42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center"/>
    </xf>
    <xf numFmtId="165" fontId="38" fillId="0" borderId="28" xfId="0" applyNumberFormat="1" applyFont="1" applyFill="1" applyBorder="1" applyAlignment="1">
      <alignment horizontal="center" vertical="center"/>
    </xf>
    <xf numFmtId="15" fontId="5" fillId="0" borderId="28" xfId="0" applyNumberFormat="1" applyFont="1" applyFill="1" applyBorder="1" applyAlignment="1">
      <alignment horizontal="center" vertical="center"/>
    </xf>
    <xf numFmtId="43" fontId="38" fillId="0" borderId="28" xfId="0" applyNumberFormat="1" applyFont="1" applyFill="1" applyBorder="1" applyAlignment="1">
      <alignment horizontal="center" vertical="top"/>
    </xf>
    <xf numFmtId="16" fontId="38" fillId="0" borderId="22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14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15" fillId="0" borderId="20" xfId="0" applyFont="1" applyBorder="1"/>
    <xf numFmtId="0" fontId="8" fillId="4" borderId="10" xfId="0" applyFont="1" applyFill="1" applyBorder="1" applyAlignment="1">
      <alignment horizontal="left" vertical="center" wrapText="1"/>
    </xf>
    <xf numFmtId="0" fontId="15" fillId="0" borderId="27" xfId="0" applyFont="1" applyBorder="1"/>
    <xf numFmtId="0" fontId="15" fillId="0" borderId="19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28" fillId="2" borderId="21" xfId="0" applyFont="1" applyFill="1" applyBorder="1"/>
    <xf numFmtId="0" fontId="15" fillId="0" borderId="22" xfId="0" applyFont="1" applyBorder="1"/>
    <xf numFmtId="2" fontId="33" fillId="2" borderId="21" xfId="0" applyNumberFormat="1" applyFont="1" applyFill="1" applyBorder="1" applyAlignment="1">
      <alignment horizontal="left" wrapText="1"/>
    </xf>
  </cellXfs>
  <cellStyles count="120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24" xfId="119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200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199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217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216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511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1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3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4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5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6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7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8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/>
      <sheetData sheetId="1"/>
      <sheetData sheetId="2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45545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45545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7" t="s">
        <v>16</v>
      </c>
      <c r="B9" s="369" t="s">
        <v>17</v>
      </c>
      <c r="C9" s="369" t="s">
        <v>18</v>
      </c>
      <c r="D9" s="369" t="s">
        <v>19</v>
      </c>
      <c r="E9" s="26" t="s">
        <v>20</v>
      </c>
      <c r="F9" s="26" t="s">
        <v>21</v>
      </c>
      <c r="G9" s="364" t="s">
        <v>22</v>
      </c>
      <c r="H9" s="365"/>
      <c r="I9" s="366"/>
      <c r="J9" s="364" t="s">
        <v>23</v>
      </c>
      <c r="K9" s="365"/>
      <c r="L9" s="366"/>
      <c r="M9" s="26"/>
      <c r="N9" s="27"/>
      <c r="O9" s="27"/>
      <c r="P9" s="27"/>
    </row>
    <row r="10" spans="1:16" ht="38.25">
      <c r="A10" s="368"/>
      <c r="B10" s="370"/>
      <c r="C10" s="370"/>
      <c r="D10" s="370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797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24985</v>
      </c>
      <c r="F11" s="197">
        <v>24933.933333333334</v>
      </c>
      <c r="G11" s="196">
        <v>24867.066666666669</v>
      </c>
      <c r="H11" s="196">
        <v>24749.133333333335</v>
      </c>
      <c r="I11" s="196">
        <v>24682.26666666667</v>
      </c>
      <c r="J11" s="196">
        <v>25051.866666666669</v>
      </c>
      <c r="K11" s="196">
        <v>25118.733333333337</v>
      </c>
      <c r="L11" s="196">
        <v>25236.666666666668</v>
      </c>
      <c r="M11" s="195">
        <v>25000.799999999999</v>
      </c>
      <c r="N11" s="195">
        <v>24816</v>
      </c>
      <c r="O11" s="195">
        <v>15128450</v>
      </c>
      <c r="P11" s="198">
        <v>-3.6160429153241025E-2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51267.4</v>
      </c>
      <c r="F12" s="197">
        <v>50950.983333333337</v>
      </c>
      <c r="G12" s="196">
        <v>50571.966666666674</v>
      </c>
      <c r="H12" s="196">
        <v>49876.53333333334</v>
      </c>
      <c r="I12" s="196">
        <v>49497.516666666677</v>
      </c>
      <c r="J12" s="196">
        <v>51646.416666666672</v>
      </c>
      <c r="K12" s="196">
        <v>52025.433333333334</v>
      </c>
      <c r="L12" s="196">
        <v>52720.866666666669</v>
      </c>
      <c r="M12" s="195">
        <v>51330</v>
      </c>
      <c r="N12" s="195">
        <v>50255.55</v>
      </c>
      <c r="O12" s="195">
        <v>2654325</v>
      </c>
      <c r="P12" s="198">
        <v>-5.8790051487170758E-2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23788.95</v>
      </c>
      <c r="F13" s="210">
        <v>23714.466666666664</v>
      </c>
      <c r="G13" s="212">
        <v>23615.333333333328</v>
      </c>
      <c r="H13" s="212">
        <v>23441.716666666664</v>
      </c>
      <c r="I13" s="212">
        <v>23342.583333333328</v>
      </c>
      <c r="J13" s="212">
        <v>23888.083333333328</v>
      </c>
      <c r="K13" s="212">
        <v>23987.216666666667</v>
      </c>
      <c r="L13" s="212">
        <v>24160.833333333328</v>
      </c>
      <c r="M13" s="213">
        <v>23813.599999999999</v>
      </c>
      <c r="N13" s="213">
        <v>23540.85</v>
      </c>
      <c r="O13" s="213">
        <v>123750</v>
      </c>
      <c r="P13" s="214">
        <v>1.2062972807196893E-2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13055.45</v>
      </c>
      <c r="F14" s="210">
        <v>13045.15</v>
      </c>
      <c r="G14" s="212">
        <v>13010.3</v>
      </c>
      <c r="H14" s="212">
        <v>12965.15</v>
      </c>
      <c r="I14" s="212">
        <v>12930.3</v>
      </c>
      <c r="J14" s="212">
        <v>13090.3</v>
      </c>
      <c r="K14" s="212">
        <v>13125.150000000001</v>
      </c>
      <c r="L14" s="212">
        <v>13170.3</v>
      </c>
      <c r="M14" s="213">
        <v>13080</v>
      </c>
      <c r="N14" s="213">
        <v>13000</v>
      </c>
      <c r="O14" s="213">
        <v>2249900</v>
      </c>
      <c r="P14" s="214">
        <v>8.5619508696431774E-3</v>
      </c>
    </row>
    <row r="15" spans="1:16" ht="12.75" customHeight="1">
      <c r="A15" s="206">
        <v>5</v>
      </c>
      <c r="B15" s="268" t="s">
        <v>34</v>
      </c>
      <c r="C15" s="210" t="s">
        <v>841</v>
      </c>
      <c r="D15" s="211">
        <v>45562</v>
      </c>
      <c r="E15" s="210">
        <v>74561.75</v>
      </c>
      <c r="F15" s="210">
        <v>74329.650000000009</v>
      </c>
      <c r="G15" s="212">
        <v>73989.400000000023</v>
      </c>
      <c r="H15" s="212">
        <v>73417.050000000017</v>
      </c>
      <c r="I15" s="212">
        <v>73076.800000000032</v>
      </c>
      <c r="J15" s="212">
        <v>74902.000000000015</v>
      </c>
      <c r="K15" s="212">
        <v>75242.249999999985</v>
      </c>
      <c r="L15" s="212">
        <v>75814.600000000006</v>
      </c>
      <c r="M15" s="213">
        <v>74669.899999999994</v>
      </c>
      <c r="N15" s="213">
        <v>73757.3</v>
      </c>
      <c r="O15" s="213">
        <v>15070</v>
      </c>
      <c r="P15" s="214">
        <v>9.3770931011386473E-3</v>
      </c>
    </row>
    <row r="16" spans="1:16" ht="12.75" customHeight="1">
      <c r="A16" s="206">
        <v>6</v>
      </c>
      <c r="B16" s="218" t="s">
        <v>831</v>
      </c>
      <c r="C16" s="215" t="s">
        <v>39</v>
      </c>
      <c r="D16" s="211">
        <v>45561</v>
      </c>
      <c r="E16" s="210">
        <v>594.9</v>
      </c>
      <c r="F16" s="210">
        <v>596.98333333333323</v>
      </c>
      <c r="G16" s="212">
        <v>588.16666666666652</v>
      </c>
      <c r="H16" s="212">
        <v>581.43333333333328</v>
      </c>
      <c r="I16" s="212">
        <v>572.61666666666656</v>
      </c>
      <c r="J16" s="212">
        <v>603.71666666666647</v>
      </c>
      <c r="K16" s="212">
        <v>612.5333333333333</v>
      </c>
      <c r="L16" s="212">
        <v>619.26666666666642</v>
      </c>
      <c r="M16" s="213">
        <v>605.79999999999995</v>
      </c>
      <c r="N16" s="213">
        <v>590.25</v>
      </c>
      <c r="O16" s="213">
        <v>16785000</v>
      </c>
      <c r="P16" s="214">
        <v>0.10123343393255478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7610.35</v>
      </c>
      <c r="F17" s="210">
        <v>7558.6333333333341</v>
      </c>
      <c r="G17" s="212">
        <v>7493.2666666666682</v>
      </c>
      <c r="H17" s="212">
        <v>7376.1833333333343</v>
      </c>
      <c r="I17" s="212">
        <v>7310.8166666666684</v>
      </c>
      <c r="J17" s="212">
        <v>7675.7166666666681</v>
      </c>
      <c r="K17" s="212">
        <v>7741.0833333333348</v>
      </c>
      <c r="L17" s="212">
        <v>7858.1666666666679</v>
      </c>
      <c r="M17" s="213">
        <v>7624</v>
      </c>
      <c r="N17" s="213">
        <v>7441.55</v>
      </c>
      <c r="O17" s="213">
        <v>1599250</v>
      </c>
      <c r="P17" s="214">
        <v>-2.1566228204343837E-2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30027.55</v>
      </c>
      <c r="F18" s="210">
        <v>29947.149999999998</v>
      </c>
      <c r="G18" s="212">
        <v>29763.599999999995</v>
      </c>
      <c r="H18" s="212">
        <v>29499.649999999998</v>
      </c>
      <c r="I18" s="212">
        <v>29316.099999999995</v>
      </c>
      <c r="J18" s="212">
        <v>30211.099999999995</v>
      </c>
      <c r="K18" s="212">
        <v>30394.649999999998</v>
      </c>
      <c r="L18" s="212">
        <v>30658.599999999995</v>
      </c>
      <c r="M18" s="213">
        <v>30130.7</v>
      </c>
      <c r="N18" s="213">
        <v>29683.200000000001</v>
      </c>
      <c r="O18" s="213">
        <v>110440</v>
      </c>
      <c r="P18" s="214">
        <v>-3.6088054853843378E-3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217.57</v>
      </c>
      <c r="F19" s="210">
        <v>216.88333333333333</v>
      </c>
      <c r="G19" s="212">
        <v>214.76666666666665</v>
      </c>
      <c r="H19" s="212">
        <v>211.96333333333334</v>
      </c>
      <c r="I19" s="212">
        <v>209.84666666666666</v>
      </c>
      <c r="J19" s="212">
        <v>219.68666666666664</v>
      </c>
      <c r="K19" s="212">
        <v>221.80333333333331</v>
      </c>
      <c r="L19" s="212">
        <v>224.60666666666663</v>
      </c>
      <c r="M19" s="213">
        <v>219</v>
      </c>
      <c r="N19" s="213">
        <v>214.08</v>
      </c>
      <c r="O19" s="213">
        <v>72144000</v>
      </c>
      <c r="P19" s="214">
        <v>-1.3439669177374096E-2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313.55</v>
      </c>
      <c r="F20" s="210">
        <v>310.18333333333334</v>
      </c>
      <c r="G20" s="212">
        <v>305.86666666666667</v>
      </c>
      <c r="H20" s="212">
        <v>298.18333333333334</v>
      </c>
      <c r="I20" s="212">
        <v>293.86666666666667</v>
      </c>
      <c r="J20" s="212">
        <v>317.86666666666667</v>
      </c>
      <c r="K20" s="212">
        <v>322.18333333333339</v>
      </c>
      <c r="L20" s="212">
        <v>329.86666666666667</v>
      </c>
      <c r="M20" s="213">
        <v>314.5</v>
      </c>
      <c r="N20" s="213">
        <v>302.5</v>
      </c>
      <c r="O20" s="213">
        <v>55978000</v>
      </c>
      <c r="P20" s="214">
        <v>-1.8150310105800802E-2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2468.9</v>
      </c>
      <c r="F21" s="210">
        <v>2444.9166666666665</v>
      </c>
      <c r="G21" s="212">
        <v>2415.833333333333</v>
      </c>
      <c r="H21" s="212">
        <v>2362.7666666666664</v>
      </c>
      <c r="I21" s="212">
        <v>2333.6833333333329</v>
      </c>
      <c r="J21" s="212">
        <v>2497.9833333333331</v>
      </c>
      <c r="K21" s="212">
        <v>2527.0666666666662</v>
      </c>
      <c r="L21" s="212">
        <v>2580.1333333333332</v>
      </c>
      <c r="M21" s="213">
        <v>2474</v>
      </c>
      <c r="N21" s="213">
        <v>2391.85</v>
      </c>
      <c r="O21" s="213">
        <v>5445300</v>
      </c>
      <c r="P21" s="214">
        <v>1.5213378824319033E-2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2969.5</v>
      </c>
      <c r="F22" s="210">
        <v>2960.2666666666664</v>
      </c>
      <c r="G22" s="212">
        <v>2942.5333333333328</v>
      </c>
      <c r="H22" s="212">
        <v>2915.5666666666666</v>
      </c>
      <c r="I22" s="212">
        <v>2897.833333333333</v>
      </c>
      <c r="J22" s="212">
        <v>2987.2333333333327</v>
      </c>
      <c r="K22" s="212">
        <v>3004.9666666666662</v>
      </c>
      <c r="L22" s="212">
        <v>3031.9333333333325</v>
      </c>
      <c r="M22" s="213">
        <v>2978</v>
      </c>
      <c r="N22" s="213">
        <v>2933.3</v>
      </c>
      <c r="O22" s="213">
        <v>23827500</v>
      </c>
      <c r="P22" s="214">
        <v>6.194892064457282E-3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1441.3</v>
      </c>
      <c r="F23" s="210">
        <v>1434.1166666666668</v>
      </c>
      <c r="G23" s="212">
        <v>1422.1833333333336</v>
      </c>
      <c r="H23" s="212">
        <v>1403.0666666666668</v>
      </c>
      <c r="I23" s="212">
        <v>1391.1333333333337</v>
      </c>
      <c r="J23" s="212">
        <v>1453.2333333333336</v>
      </c>
      <c r="K23" s="212">
        <v>1465.166666666667</v>
      </c>
      <c r="L23" s="212">
        <v>1484.2833333333335</v>
      </c>
      <c r="M23" s="213">
        <v>1446.05</v>
      </c>
      <c r="N23" s="213">
        <v>1415</v>
      </c>
      <c r="O23" s="213">
        <v>28934400</v>
      </c>
      <c r="P23" s="214">
        <v>-5.7590543605250495E-3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6290.2</v>
      </c>
      <c r="F24" s="210">
        <v>6304.6166666666659</v>
      </c>
      <c r="G24" s="212">
        <v>6249.2333333333318</v>
      </c>
      <c r="H24" s="212">
        <v>6208.2666666666655</v>
      </c>
      <c r="I24" s="212">
        <v>6152.8833333333314</v>
      </c>
      <c r="J24" s="212">
        <v>6345.5833333333321</v>
      </c>
      <c r="K24" s="212">
        <v>6400.9666666666653</v>
      </c>
      <c r="L24" s="212">
        <v>6441.9333333333325</v>
      </c>
      <c r="M24" s="213">
        <v>6360</v>
      </c>
      <c r="N24" s="213">
        <v>6263.65</v>
      </c>
      <c r="O24" s="213">
        <v>2258200</v>
      </c>
      <c r="P24" s="214">
        <v>2.6195444656573279E-3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631.79999999999995</v>
      </c>
      <c r="F25" s="210">
        <v>627.19999999999993</v>
      </c>
      <c r="G25" s="212">
        <v>621.89999999999986</v>
      </c>
      <c r="H25" s="212">
        <v>611.99999999999989</v>
      </c>
      <c r="I25" s="212">
        <v>606.69999999999982</v>
      </c>
      <c r="J25" s="212">
        <v>637.09999999999991</v>
      </c>
      <c r="K25" s="212">
        <v>642.39999999999986</v>
      </c>
      <c r="L25" s="212">
        <v>652.29999999999995</v>
      </c>
      <c r="M25" s="213">
        <v>632.5</v>
      </c>
      <c r="N25" s="213">
        <v>617.29999999999995</v>
      </c>
      <c r="O25" s="213">
        <v>42392700</v>
      </c>
      <c r="P25" s="214">
        <v>2.973093503790694E-4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6888.1</v>
      </c>
      <c r="F26" s="210">
        <v>6898.2</v>
      </c>
      <c r="G26" s="212">
        <v>6841.0499999999993</v>
      </c>
      <c r="H26" s="212">
        <v>6793.9999999999991</v>
      </c>
      <c r="I26" s="212">
        <v>6736.8499999999985</v>
      </c>
      <c r="J26" s="212">
        <v>6945.25</v>
      </c>
      <c r="K26" s="212">
        <v>7002.4</v>
      </c>
      <c r="L26" s="212">
        <v>7049.4500000000007</v>
      </c>
      <c r="M26" s="213">
        <v>6955.35</v>
      </c>
      <c r="N26" s="213">
        <v>6851.15</v>
      </c>
      <c r="O26" s="213">
        <v>1830625</v>
      </c>
      <c r="P26" s="214">
        <v>3.2574208559543114E-2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509.65</v>
      </c>
      <c r="F27" s="210">
        <v>504.4666666666667</v>
      </c>
      <c r="G27" s="212">
        <v>498.58333333333337</v>
      </c>
      <c r="H27" s="212">
        <v>487.51666666666665</v>
      </c>
      <c r="I27" s="212">
        <v>481.63333333333333</v>
      </c>
      <c r="J27" s="212">
        <v>515.53333333333342</v>
      </c>
      <c r="K27" s="212">
        <v>521.41666666666674</v>
      </c>
      <c r="L27" s="212">
        <v>532.48333333333346</v>
      </c>
      <c r="M27" s="213">
        <v>510.35</v>
      </c>
      <c r="N27" s="213">
        <v>493.4</v>
      </c>
      <c r="O27" s="213">
        <v>12877500</v>
      </c>
      <c r="P27" s="214">
        <v>8.9238145977623869E-3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244.85</v>
      </c>
      <c r="F28" s="210">
        <v>245.01666666666665</v>
      </c>
      <c r="G28" s="212">
        <v>242.18333333333331</v>
      </c>
      <c r="H28" s="212">
        <v>239.51666666666665</v>
      </c>
      <c r="I28" s="212">
        <v>236.68333333333331</v>
      </c>
      <c r="J28" s="212">
        <v>247.68333333333331</v>
      </c>
      <c r="K28" s="212">
        <v>250.51666666666668</v>
      </c>
      <c r="L28" s="212">
        <v>253.18333333333331</v>
      </c>
      <c r="M28" s="213">
        <v>247.85</v>
      </c>
      <c r="N28" s="213">
        <v>242.35</v>
      </c>
      <c r="O28" s="213">
        <v>60345000</v>
      </c>
      <c r="P28" s="214">
        <v>-8.7063655030800817E-3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3284.8</v>
      </c>
      <c r="F29" s="210">
        <v>3288.1166666666668</v>
      </c>
      <c r="G29" s="212">
        <v>3258.2833333333338</v>
      </c>
      <c r="H29" s="212">
        <v>3231.7666666666669</v>
      </c>
      <c r="I29" s="212">
        <v>3201.9333333333338</v>
      </c>
      <c r="J29" s="212">
        <v>3314.6333333333337</v>
      </c>
      <c r="K29" s="212">
        <v>3344.4666666666667</v>
      </c>
      <c r="L29" s="212">
        <v>3370.9833333333336</v>
      </c>
      <c r="M29" s="213">
        <v>3317.95</v>
      </c>
      <c r="N29" s="213">
        <v>3261.6</v>
      </c>
      <c r="O29" s="213">
        <v>8627800</v>
      </c>
      <c r="P29" s="214">
        <v>-1.4978878867450623E-2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1921.75</v>
      </c>
      <c r="F30" s="210">
        <v>1910.0333333333335</v>
      </c>
      <c r="G30" s="212">
        <v>1894.166666666667</v>
      </c>
      <c r="H30" s="212">
        <v>1866.5833333333335</v>
      </c>
      <c r="I30" s="212">
        <v>1850.7166666666669</v>
      </c>
      <c r="J30" s="212">
        <v>1937.616666666667</v>
      </c>
      <c r="K30" s="212">
        <v>1953.4833333333333</v>
      </c>
      <c r="L30" s="212">
        <v>1981.0666666666671</v>
      </c>
      <c r="M30" s="213">
        <v>1925.9</v>
      </c>
      <c r="N30" s="213">
        <v>1882.45</v>
      </c>
      <c r="O30" s="213">
        <v>5097997</v>
      </c>
      <c r="P30" s="214">
        <v>-1.5032262639154789E-2</v>
      </c>
    </row>
    <row r="31" spans="1:16" ht="12.75" customHeight="1">
      <c r="A31" s="206">
        <v>21</v>
      </c>
      <c r="B31" s="218" t="s">
        <v>831</v>
      </c>
      <c r="C31" s="210" t="s">
        <v>60</v>
      </c>
      <c r="D31" s="211">
        <v>45561</v>
      </c>
      <c r="E31" s="210">
        <v>7990.05</v>
      </c>
      <c r="F31" s="210">
        <v>7971.8999999999987</v>
      </c>
      <c r="G31" s="212">
        <v>7845.7999999999975</v>
      </c>
      <c r="H31" s="212">
        <v>7701.5499999999984</v>
      </c>
      <c r="I31" s="212">
        <v>7575.4499999999971</v>
      </c>
      <c r="J31" s="212">
        <v>8116.1499999999978</v>
      </c>
      <c r="K31" s="212">
        <v>8242.2499999999982</v>
      </c>
      <c r="L31" s="212">
        <v>8386.4999999999982</v>
      </c>
      <c r="M31" s="213">
        <v>8098</v>
      </c>
      <c r="N31" s="213">
        <v>7827.65</v>
      </c>
      <c r="O31" s="213">
        <v>776600</v>
      </c>
      <c r="P31" s="214">
        <v>2.4943909198891383E-2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716.05</v>
      </c>
      <c r="F32" s="210">
        <v>711.25</v>
      </c>
      <c r="G32" s="212">
        <v>704.25</v>
      </c>
      <c r="H32" s="212">
        <v>692.45</v>
      </c>
      <c r="I32" s="212">
        <v>685.45</v>
      </c>
      <c r="J32" s="212">
        <v>723.05</v>
      </c>
      <c r="K32" s="212">
        <v>730.05</v>
      </c>
      <c r="L32" s="212">
        <v>741.84999999999991</v>
      </c>
      <c r="M32" s="213">
        <v>718.25</v>
      </c>
      <c r="N32" s="213">
        <v>699.45</v>
      </c>
      <c r="O32" s="213">
        <v>18322000</v>
      </c>
      <c r="P32" s="214">
        <v>-2.0999198503873898E-2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1525</v>
      </c>
      <c r="F33" s="210">
        <v>1528.9833333333333</v>
      </c>
      <c r="G33" s="212">
        <v>1514.5666666666666</v>
      </c>
      <c r="H33" s="212">
        <v>1504.1333333333332</v>
      </c>
      <c r="I33" s="212">
        <v>1489.7166666666665</v>
      </c>
      <c r="J33" s="212">
        <v>1539.4166666666667</v>
      </c>
      <c r="K33" s="212">
        <v>1553.8333333333333</v>
      </c>
      <c r="L33" s="212">
        <v>1564.2666666666669</v>
      </c>
      <c r="M33" s="213">
        <v>1543.4</v>
      </c>
      <c r="N33" s="213">
        <v>1518.55</v>
      </c>
      <c r="O33" s="213">
        <v>10688150</v>
      </c>
      <c r="P33" s="214">
        <v>8.8252089498001354E-3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1173.1500000000001</v>
      </c>
      <c r="F34" s="210">
        <v>1166.2333333333333</v>
      </c>
      <c r="G34" s="212">
        <v>1155.0166666666667</v>
      </c>
      <c r="H34" s="212">
        <v>1136.8833333333332</v>
      </c>
      <c r="I34" s="212">
        <v>1125.6666666666665</v>
      </c>
      <c r="J34" s="212">
        <v>1184.3666666666668</v>
      </c>
      <c r="K34" s="212">
        <v>1195.5833333333335</v>
      </c>
      <c r="L34" s="212">
        <v>1213.7166666666669</v>
      </c>
      <c r="M34" s="213">
        <v>1177.45</v>
      </c>
      <c r="N34" s="213">
        <v>1148.0999999999999</v>
      </c>
      <c r="O34" s="213">
        <v>56830625</v>
      </c>
      <c r="P34" s="214">
        <v>-3.2981892940775514E-4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10883.75</v>
      </c>
      <c r="F35" s="210">
        <v>10881.550000000001</v>
      </c>
      <c r="G35" s="212">
        <v>10829.100000000002</v>
      </c>
      <c r="H35" s="212">
        <v>10774.45</v>
      </c>
      <c r="I35" s="212">
        <v>10722.000000000002</v>
      </c>
      <c r="J35" s="212">
        <v>10936.200000000003</v>
      </c>
      <c r="K35" s="212">
        <v>10988.650000000003</v>
      </c>
      <c r="L35" s="212">
        <v>11043.300000000003</v>
      </c>
      <c r="M35" s="213">
        <v>10934</v>
      </c>
      <c r="N35" s="213">
        <v>10826.9</v>
      </c>
      <c r="O35" s="213">
        <v>1664250</v>
      </c>
      <c r="P35" s="214">
        <v>2.801879971077368E-3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1863.95</v>
      </c>
      <c r="F36" s="210">
        <v>1860.6333333333332</v>
      </c>
      <c r="G36" s="212">
        <v>1845.6666666666665</v>
      </c>
      <c r="H36" s="212">
        <v>1827.3833333333332</v>
      </c>
      <c r="I36" s="212">
        <v>1812.4166666666665</v>
      </c>
      <c r="J36" s="212">
        <v>1878.9166666666665</v>
      </c>
      <c r="K36" s="212">
        <v>1893.8833333333332</v>
      </c>
      <c r="L36" s="212">
        <v>1912.1666666666665</v>
      </c>
      <c r="M36" s="213">
        <v>1875.6</v>
      </c>
      <c r="N36" s="213">
        <v>1842.35</v>
      </c>
      <c r="O36" s="213">
        <v>12640500</v>
      </c>
      <c r="P36" s="214">
        <v>3.1346718514403617E-3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7373.7</v>
      </c>
      <c r="F37" s="210">
        <v>7358.3166666666657</v>
      </c>
      <c r="G37" s="212">
        <v>7308.783333333331</v>
      </c>
      <c r="H37" s="212">
        <v>7243.866666666665</v>
      </c>
      <c r="I37" s="212">
        <v>7194.3333333333303</v>
      </c>
      <c r="J37" s="212">
        <v>7423.2333333333318</v>
      </c>
      <c r="K37" s="212">
        <v>7472.7666666666664</v>
      </c>
      <c r="L37" s="212">
        <v>7537.6833333333325</v>
      </c>
      <c r="M37" s="213">
        <v>7407.85</v>
      </c>
      <c r="N37" s="213">
        <v>7293.4</v>
      </c>
      <c r="O37" s="213">
        <v>10449875</v>
      </c>
      <c r="P37" s="214">
        <v>5.1701956257740262E-3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2981.35</v>
      </c>
      <c r="F38" s="210">
        <v>2968.25</v>
      </c>
      <c r="G38" s="212">
        <v>2946.5</v>
      </c>
      <c r="H38" s="212">
        <v>2911.65</v>
      </c>
      <c r="I38" s="212">
        <v>2889.9</v>
      </c>
      <c r="J38" s="212">
        <v>3003.1</v>
      </c>
      <c r="K38" s="212">
        <v>3024.85</v>
      </c>
      <c r="L38" s="212">
        <v>3059.7</v>
      </c>
      <c r="M38" s="213">
        <v>2990</v>
      </c>
      <c r="N38" s="213">
        <v>2933.4</v>
      </c>
      <c r="O38" s="213">
        <v>2009100</v>
      </c>
      <c r="P38" s="214">
        <v>-1.6593245227606461E-2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558.1</v>
      </c>
      <c r="F39" s="210">
        <v>563.83333333333337</v>
      </c>
      <c r="G39" s="212">
        <v>549.66666666666674</v>
      </c>
      <c r="H39" s="212">
        <v>541.23333333333335</v>
      </c>
      <c r="I39" s="212">
        <v>527.06666666666672</v>
      </c>
      <c r="J39" s="212">
        <v>572.26666666666677</v>
      </c>
      <c r="K39" s="212">
        <v>586.43333333333351</v>
      </c>
      <c r="L39" s="212">
        <v>594.86666666666679</v>
      </c>
      <c r="M39" s="213">
        <v>578</v>
      </c>
      <c r="N39" s="213">
        <v>555.4</v>
      </c>
      <c r="O39" s="213">
        <v>10398400</v>
      </c>
      <c r="P39" s="214">
        <v>-2.0644966847498492E-2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195.99</v>
      </c>
      <c r="F40" s="210">
        <v>195.62666666666667</v>
      </c>
      <c r="G40" s="212">
        <v>193.36333333333334</v>
      </c>
      <c r="H40" s="212">
        <v>190.73666666666668</v>
      </c>
      <c r="I40" s="212">
        <v>188.47333333333336</v>
      </c>
      <c r="J40" s="212">
        <v>198.25333333333333</v>
      </c>
      <c r="K40" s="212">
        <v>200.51666666666665</v>
      </c>
      <c r="L40" s="212">
        <v>203.14333333333332</v>
      </c>
      <c r="M40" s="213">
        <v>197.89</v>
      </c>
      <c r="N40" s="213">
        <v>193</v>
      </c>
      <c r="O40" s="213">
        <v>120904000</v>
      </c>
      <c r="P40" s="214">
        <v>-1.020057306590258E-2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236.05</v>
      </c>
      <c r="F41" s="210">
        <v>235.28333333333333</v>
      </c>
      <c r="G41" s="212">
        <v>232.86666666666667</v>
      </c>
      <c r="H41" s="212">
        <v>229.68333333333334</v>
      </c>
      <c r="I41" s="212">
        <v>227.26666666666668</v>
      </c>
      <c r="J41" s="212">
        <v>238.46666666666667</v>
      </c>
      <c r="K41" s="212">
        <v>240.88333333333335</v>
      </c>
      <c r="L41" s="212">
        <v>244.06666666666666</v>
      </c>
      <c r="M41" s="213">
        <v>237.7</v>
      </c>
      <c r="N41" s="213">
        <v>232.1</v>
      </c>
      <c r="O41" s="213">
        <v>208967850</v>
      </c>
      <c r="P41" s="214">
        <v>-3.5010391530553887E-3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1434.2</v>
      </c>
      <c r="F42" s="210">
        <v>1418.1500000000003</v>
      </c>
      <c r="G42" s="212">
        <v>1399.4500000000007</v>
      </c>
      <c r="H42" s="212">
        <v>1364.7000000000005</v>
      </c>
      <c r="I42" s="212">
        <v>1346.0000000000009</v>
      </c>
      <c r="J42" s="212">
        <v>1452.9000000000005</v>
      </c>
      <c r="K42" s="212">
        <v>1471.6</v>
      </c>
      <c r="L42" s="212">
        <v>1506.3500000000004</v>
      </c>
      <c r="M42" s="213">
        <v>1436.85</v>
      </c>
      <c r="N42" s="213">
        <v>1383.4</v>
      </c>
      <c r="O42" s="213">
        <v>3397125</v>
      </c>
      <c r="P42" s="214">
        <v>-1.4254624591947769E-2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282.95</v>
      </c>
      <c r="F43" s="210">
        <v>281.71666666666664</v>
      </c>
      <c r="G43" s="212">
        <v>278.23333333333329</v>
      </c>
      <c r="H43" s="212">
        <v>273.51666666666665</v>
      </c>
      <c r="I43" s="212">
        <v>270.0333333333333</v>
      </c>
      <c r="J43" s="212">
        <v>286.43333333333328</v>
      </c>
      <c r="K43" s="212">
        <v>289.91666666666663</v>
      </c>
      <c r="L43" s="212">
        <v>294.63333333333327</v>
      </c>
      <c r="M43" s="213">
        <v>285.2</v>
      </c>
      <c r="N43" s="213">
        <v>277</v>
      </c>
      <c r="O43" s="213">
        <v>170968650</v>
      </c>
      <c r="P43" s="214">
        <v>-8.05278126860242E-3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604.45000000000005</v>
      </c>
      <c r="F44" s="210">
        <v>602.69999999999993</v>
      </c>
      <c r="G44" s="212">
        <v>598.34999999999991</v>
      </c>
      <c r="H44" s="212">
        <v>592.25</v>
      </c>
      <c r="I44" s="212">
        <v>587.9</v>
      </c>
      <c r="J44" s="212">
        <v>608.79999999999984</v>
      </c>
      <c r="K44" s="212">
        <v>613.15</v>
      </c>
      <c r="L44" s="212">
        <v>619.24999999999977</v>
      </c>
      <c r="M44" s="213">
        <v>607.04999999999995</v>
      </c>
      <c r="N44" s="213">
        <v>596.6</v>
      </c>
      <c r="O44" s="213">
        <v>12569040</v>
      </c>
      <c r="P44" s="214">
        <v>-1.7236040871090926E-2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1560.4</v>
      </c>
      <c r="F45" s="210">
        <v>1551.7</v>
      </c>
      <c r="G45" s="212">
        <v>1538.9</v>
      </c>
      <c r="H45" s="212">
        <v>1517.4</v>
      </c>
      <c r="I45" s="212">
        <v>1504.6000000000001</v>
      </c>
      <c r="J45" s="212">
        <v>1573.2</v>
      </c>
      <c r="K45" s="212">
        <v>1585.9999999999998</v>
      </c>
      <c r="L45" s="212">
        <v>1607.5</v>
      </c>
      <c r="M45" s="213">
        <v>1564.5</v>
      </c>
      <c r="N45" s="213">
        <v>1530.2</v>
      </c>
      <c r="O45" s="213">
        <v>7970500</v>
      </c>
      <c r="P45" s="214">
        <v>-1.0490378646803227E-2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1545.2</v>
      </c>
      <c r="F46" s="210">
        <v>1541.6666666666667</v>
      </c>
      <c r="G46" s="212">
        <v>1534.5333333333335</v>
      </c>
      <c r="H46" s="212">
        <v>1523.8666666666668</v>
      </c>
      <c r="I46" s="212">
        <v>1516.7333333333336</v>
      </c>
      <c r="J46" s="212">
        <v>1552.3333333333335</v>
      </c>
      <c r="K46" s="212">
        <v>1559.4666666666667</v>
      </c>
      <c r="L46" s="212">
        <v>1570.1333333333334</v>
      </c>
      <c r="M46" s="213">
        <v>1548.8</v>
      </c>
      <c r="N46" s="213">
        <v>1531</v>
      </c>
      <c r="O46" s="213">
        <v>42592775</v>
      </c>
      <c r="P46" s="214">
        <v>-1.6118413833966075E-2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263.35000000000002</v>
      </c>
      <c r="F47" s="210">
        <v>263.18333333333334</v>
      </c>
      <c r="G47" s="212">
        <v>259.41666666666669</v>
      </c>
      <c r="H47" s="212">
        <v>255.48333333333335</v>
      </c>
      <c r="I47" s="212">
        <v>251.7166666666667</v>
      </c>
      <c r="J47" s="212">
        <v>267.11666666666667</v>
      </c>
      <c r="K47" s="212">
        <v>270.88333333333333</v>
      </c>
      <c r="L47" s="212">
        <v>274.81666666666666</v>
      </c>
      <c r="M47" s="213">
        <v>266.95</v>
      </c>
      <c r="N47" s="213">
        <v>259.25</v>
      </c>
      <c r="O47" s="213">
        <v>98437500</v>
      </c>
      <c r="P47" s="214">
        <v>3.3228632831873037E-2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378.25</v>
      </c>
      <c r="F48" s="210">
        <v>374.7833333333333</v>
      </c>
      <c r="G48" s="212">
        <v>369.61666666666662</v>
      </c>
      <c r="H48" s="212">
        <v>360.98333333333329</v>
      </c>
      <c r="I48" s="212">
        <v>355.81666666666661</v>
      </c>
      <c r="J48" s="212">
        <v>383.41666666666663</v>
      </c>
      <c r="K48" s="212">
        <v>388.58333333333337</v>
      </c>
      <c r="L48" s="212">
        <v>397.21666666666664</v>
      </c>
      <c r="M48" s="213">
        <v>379.95</v>
      </c>
      <c r="N48" s="213">
        <v>366.15</v>
      </c>
      <c r="O48" s="213">
        <v>46500000</v>
      </c>
      <c r="P48" s="214">
        <v>-2.4083110341570912E-2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33139.35</v>
      </c>
      <c r="F49" s="210">
        <v>32844.85</v>
      </c>
      <c r="G49" s="212">
        <v>32444.699999999997</v>
      </c>
      <c r="H49" s="212">
        <v>31750.05</v>
      </c>
      <c r="I49" s="212">
        <v>31349.899999999998</v>
      </c>
      <c r="J49" s="212">
        <v>33539.5</v>
      </c>
      <c r="K49" s="212">
        <v>33939.650000000009</v>
      </c>
      <c r="L49" s="212">
        <v>34634.299999999996</v>
      </c>
      <c r="M49" s="213">
        <v>33245</v>
      </c>
      <c r="N49" s="213">
        <v>32150.2</v>
      </c>
      <c r="O49" s="213">
        <v>305550</v>
      </c>
      <c r="P49" s="214">
        <v>1.310830738980829E-3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349.25</v>
      </c>
      <c r="F50" s="210">
        <v>350.88333333333338</v>
      </c>
      <c r="G50" s="212">
        <v>346.91666666666674</v>
      </c>
      <c r="H50" s="212">
        <v>344.58333333333337</v>
      </c>
      <c r="I50" s="212">
        <v>340.61666666666673</v>
      </c>
      <c r="J50" s="212">
        <v>353.21666666666675</v>
      </c>
      <c r="K50" s="212">
        <v>357.18333333333334</v>
      </c>
      <c r="L50" s="212">
        <v>359.51666666666677</v>
      </c>
      <c r="M50" s="213">
        <v>354.85</v>
      </c>
      <c r="N50" s="213">
        <v>348.55</v>
      </c>
      <c r="O50" s="213">
        <v>61657200</v>
      </c>
      <c r="P50" s="214">
        <v>1.2054600248182947E-2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5959.4</v>
      </c>
      <c r="F51" s="210">
        <v>5937.5166666666664</v>
      </c>
      <c r="G51" s="212">
        <v>5893.3833333333332</v>
      </c>
      <c r="H51" s="212">
        <v>5827.3666666666668</v>
      </c>
      <c r="I51" s="212">
        <v>5783.2333333333336</v>
      </c>
      <c r="J51" s="212">
        <v>6003.5333333333328</v>
      </c>
      <c r="K51" s="212">
        <v>6047.6666666666661</v>
      </c>
      <c r="L51" s="212">
        <v>6113.6833333333325</v>
      </c>
      <c r="M51" s="213">
        <v>5981.65</v>
      </c>
      <c r="N51" s="213">
        <v>5871.5</v>
      </c>
      <c r="O51" s="213">
        <v>2330000</v>
      </c>
      <c r="P51" s="214">
        <v>-4.1883921702709631E-3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627.85</v>
      </c>
      <c r="F52" s="210">
        <v>635.01666666666665</v>
      </c>
      <c r="G52" s="212">
        <v>616.0333333333333</v>
      </c>
      <c r="H52" s="212">
        <v>604.2166666666667</v>
      </c>
      <c r="I52" s="212">
        <v>585.23333333333335</v>
      </c>
      <c r="J52" s="212">
        <v>646.83333333333326</v>
      </c>
      <c r="K52" s="212">
        <v>665.81666666666661</v>
      </c>
      <c r="L52" s="212">
        <v>677.63333333333321</v>
      </c>
      <c r="M52" s="213">
        <v>654</v>
      </c>
      <c r="N52" s="213">
        <v>623.20000000000005</v>
      </c>
      <c r="O52" s="213">
        <v>13324000</v>
      </c>
      <c r="P52" s="214">
        <v>-2.9931158335827599E-3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104.2</v>
      </c>
      <c r="F53" s="210">
        <v>103.27333333333335</v>
      </c>
      <c r="G53" s="212">
        <v>101.95666666666671</v>
      </c>
      <c r="H53" s="212">
        <v>99.713333333333352</v>
      </c>
      <c r="I53" s="212">
        <v>98.396666666666704</v>
      </c>
      <c r="J53" s="212">
        <v>105.51666666666671</v>
      </c>
      <c r="K53" s="212">
        <v>106.83333333333334</v>
      </c>
      <c r="L53" s="212">
        <v>109.07666666666671</v>
      </c>
      <c r="M53" s="213">
        <v>104.59</v>
      </c>
      <c r="N53" s="213">
        <v>101.03</v>
      </c>
      <c r="O53" s="213">
        <v>341408250</v>
      </c>
      <c r="P53" s="214">
        <v>-2.0716596953673744E-3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873.25</v>
      </c>
      <c r="F54" s="210">
        <v>869.11666666666667</v>
      </c>
      <c r="G54" s="212">
        <v>860.93333333333339</v>
      </c>
      <c r="H54" s="212">
        <v>848.61666666666667</v>
      </c>
      <c r="I54" s="212">
        <v>840.43333333333339</v>
      </c>
      <c r="J54" s="212">
        <v>881.43333333333339</v>
      </c>
      <c r="K54" s="212">
        <v>889.61666666666656</v>
      </c>
      <c r="L54" s="212">
        <v>901.93333333333339</v>
      </c>
      <c r="M54" s="213">
        <v>877.3</v>
      </c>
      <c r="N54" s="213">
        <v>856.8</v>
      </c>
      <c r="O54" s="213">
        <v>4781400</v>
      </c>
      <c r="P54" s="214">
        <v>9.4689172498970773E-3</v>
      </c>
    </row>
    <row r="55" spans="1:16" ht="12.75" customHeight="1">
      <c r="A55" s="206">
        <v>45</v>
      </c>
      <c r="B55" s="218" t="s">
        <v>831</v>
      </c>
      <c r="C55" s="210" t="s">
        <v>89</v>
      </c>
      <c r="D55" s="211">
        <v>45561</v>
      </c>
      <c r="E55" s="210">
        <v>504.75</v>
      </c>
      <c r="F55" s="210">
        <v>499.7166666666667</v>
      </c>
      <c r="G55" s="212">
        <v>493.63333333333338</v>
      </c>
      <c r="H55" s="212">
        <v>482.51666666666671</v>
      </c>
      <c r="I55" s="212">
        <v>476.43333333333339</v>
      </c>
      <c r="J55" s="212">
        <v>510.83333333333337</v>
      </c>
      <c r="K55" s="212">
        <v>516.91666666666663</v>
      </c>
      <c r="L55" s="212">
        <v>528.0333333333333</v>
      </c>
      <c r="M55" s="213">
        <v>505.8</v>
      </c>
      <c r="N55" s="213">
        <v>488.6</v>
      </c>
      <c r="O55" s="213">
        <v>13013100</v>
      </c>
      <c r="P55" s="214">
        <v>-2.6992470521380877E-2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1540.8</v>
      </c>
      <c r="F56" s="210">
        <v>1535.55</v>
      </c>
      <c r="G56" s="212">
        <v>1526.1999999999998</v>
      </c>
      <c r="H56" s="212">
        <v>1511.6</v>
      </c>
      <c r="I56" s="212">
        <v>1502.2499999999998</v>
      </c>
      <c r="J56" s="212">
        <v>1550.1499999999999</v>
      </c>
      <c r="K56" s="212">
        <v>1559.4999999999998</v>
      </c>
      <c r="L56" s="212">
        <v>1574.1</v>
      </c>
      <c r="M56" s="213">
        <v>1544.9</v>
      </c>
      <c r="N56" s="213">
        <v>1520.95</v>
      </c>
      <c r="O56" s="213">
        <v>11922500</v>
      </c>
      <c r="P56" s="214">
        <v>-9.399179519135898E-3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1624.7</v>
      </c>
      <c r="F57" s="210">
        <v>1626.2833333333335</v>
      </c>
      <c r="G57" s="212">
        <v>1613.0166666666671</v>
      </c>
      <c r="H57" s="212">
        <v>1601.3333333333335</v>
      </c>
      <c r="I57" s="212">
        <v>1588.0666666666671</v>
      </c>
      <c r="J57" s="212">
        <v>1637.9666666666672</v>
      </c>
      <c r="K57" s="212">
        <v>1651.2333333333336</v>
      </c>
      <c r="L57" s="212">
        <v>1662.9166666666672</v>
      </c>
      <c r="M57" s="213">
        <v>1639.55</v>
      </c>
      <c r="N57" s="213">
        <v>1614.6</v>
      </c>
      <c r="O57" s="213">
        <v>11140350</v>
      </c>
      <c r="P57" s="214">
        <v>-5.8008005104704446E-3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485.75</v>
      </c>
      <c r="F58" s="210">
        <v>485.18333333333334</v>
      </c>
      <c r="G58" s="212">
        <v>480.26666666666665</v>
      </c>
      <c r="H58" s="212">
        <v>474.7833333333333</v>
      </c>
      <c r="I58" s="212">
        <v>469.86666666666662</v>
      </c>
      <c r="J58" s="212">
        <v>490.66666666666669</v>
      </c>
      <c r="K58" s="212">
        <v>495.58333333333331</v>
      </c>
      <c r="L58" s="212">
        <v>501.06666666666672</v>
      </c>
      <c r="M58" s="213">
        <v>490.1</v>
      </c>
      <c r="N58" s="213">
        <v>479.7</v>
      </c>
      <c r="O58" s="213">
        <v>60816000</v>
      </c>
      <c r="P58" s="214">
        <v>1.943114615601239E-2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6500.75</v>
      </c>
      <c r="F59" s="210">
        <v>6552.8166666666666</v>
      </c>
      <c r="G59" s="212">
        <v>6394.1833333333334</v>
      </c>
      <c r="H59" s="212">
        <v>6287.6166666666668</v>
      </c>
      <c r="I59" s="212">
        <v>6128.9833333333336</v>
      </c>
      <c r="J59" s="212">
        <v>6659.3833333333332</v>
      </c>
      <c r="K59" s="212">
        <v>6818.0166666666664</v>
      </c>
      <c r="L59" s="212">
        <v>6924.583333333333</v>
      </c>
      <c r="M59" s="213">
        <v>6711.45</v>
      </c>
      <c r="N59" s="213">
        <v>6446.25</v>
      </c>
      <c r="O59" s="213">
        <v>2169000</v>
      </c>
      <c r="P59" s="214">
        <v>-3.6321226257914029E-2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3694.45</v>
      </c>
      <c r="F60" s="210">
        <v>3693.8666666666668</v>
      </c>
      <c r="G60" s="212">
        <v>3674.4333333333334</v>
      </c>
      <c r="H60" s="212">
        <v>3654.4166666666665</v>
      </c>
      <c r="I60" s="212">
        <v>3634.9833333333331</v>
      </c>
      <c r="J60" s="212">
        <v>3713.8833333333337</v>
      </c>
      <c r="K60" s="212">
        <v>3733.3166666666671</v>
      </c>
      <c r="L60" s="212">
        <v>3753.3333333333339</v>
      </c>
      <c r="M60" s="213">
        <v>3713.3</v>
      </c>
      <c r="N60" s="213">
        <v>3673.85</v>
      </c>
      <c r="O60" s="213">
        <v>2553950</v>
      </c>
      <c r="P60" s="214">
        <v>-1.4185355309375845E-2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948.3</v>
      </c>
      <c r="F61" s="210">
        <v>944.2166666666667</v>
      </c>
      <c r="G61" s="212">
        <v>936.73333333333335</v>
      </c>
      <c r="H61" s="212">
        <v>925.16666666666663</v>
      </c>
      <c r="I61" s="212">
        <v>917.68333333333328</v>
      </c>
      <c r="J61" s="212">
        <v>955.78333333333342</v>
      </c>
      <c r="K61" s="212">
        <v>963.26666666666677</v>
      </c>
      <c r="L61" s="212">
        <v>974.83333333333348</v>
      </c>
      <c r="M61" s="213">
        <v>951.7</v>
      </c>
      <c r="N61" s="213">
        <v>932.65</v>
      </c>
      <c r="O61" s="213">
        <v>24466000</v>
      </c>
      <c r="P61" s="214">
        <v>-1.1993700278641521E-2</v>
      </c>
    </row>
    <row r="62" spans="1:16" ht="12.75" customHeight="1">
      <c r="A62" s="206">
        <v>52</v>
      </c>
      <c r="B62" s="218" t="s">
        <v>831</v>
      </c>
      <c r="C62" s="215" t="s">
        <v>96</v>
      </c>
      <c r="D62" s="211">
        <v>45561</v>
      </c>
      <c r="E62" s="210">
        <v>1709.05</v>
      </c>
      <c r="F62" s="210">
        <v>1698.0833333333333</v>
      </c>
      <c r="G62" s="212">
        <v>1683.1166666666666</v>
      </c>
      <c r="H62" s="212">
        <v>1657.1833333333334</v>
      </c>
      <c r="I62" s="212">
        <v>1642.2166666666667</v>
      </c>
      <c r="J62" s="212">
        <v>1724.0166666666664</v>
      </c>
      <c r="K62" s="212">
        <v>1738.9833333333331</v>
      </c>
      <c r="L62" s="212">
        <v>1764.9166666666663</v>
      </c>
      <c r="M62" s="213">
        <v>1713.05</v>
      </c>
      <c r="N62" s="213">
        <v>1672.15</v>
      </c>
      <c r="O62" s="213">
        <v>2788100</v>
      </c>
      <c r="P62" s="214">
        <v>-8.2171314741035853E-3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463.05</v>
      </c>
      <c r="F63" s="210">
        <v>463.43333333333334</v>
      </c>
      <c r="G63" s="212">
        <v>459.36666666666667</v>
      </c>
      <c r="H63" s="212">
        <v>455.68333333333334</v>
      </c>
      <c r="I63" s="212">
        <v>451.61666666666667</v>
      </c>
      <c r="J63" s="212">
        <v>467.11666666666667</v>
      </c>
      <c r="K63" s="212">
        <v>471.18333333333339</v>
      </c>
      <c r="L63" s="212">
        <v>474.86666666666667</v>
      </c>
      <c r="M63" s="213">
        <v>467.5</v>
      </c>
      <c r="N63" s="213">
        <v>459.75</v>
      </c>
      <c r="O63" s="213">
        <v>11404800</v>
      </c>
      <c r="P63" s="214">
        <v>6.0063577045340474E-2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168.28</v>
      </c>
      <c r="F64" s="210">
        <v>167.53</v>
      </c>
      <c r="G64" s="212">
        <v>165.86</v>
      </c>
      <c r="H64" s="212">
        <v>163.44000000000003</v>
      </c>
      <c r="I64" s="212">
        <v>161.77000000000004</v>
      </c>
      <c r="J64" s="212">
        <v>169.95</v>
      </c>
      <c r="K64" s="212">
        <v>171.62</v>
      </c>
      <c r="L64" s="212">
        <v>174.03999999999996</v>
      </c>
      <c r="M64" s="213">
        <v>169.2</v>
      </c>
      <c r="N64" s="213">
        <v>165.11</v>
      </c>
      <c r="O64" s="213">
        <v>29765000</v>
      </c>
      <c r="P64" s="214">
        <v>6.0841642724353559E-3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3687.25</v>
      </c>
      <c r="F65" s="210">
        <v>3706.1999999999994</v>
      </c>
      <c r="G65" s="212">
        <v>3657.9999999999986</v>
      </c>
      <c r="H65" s="212">
        <v>3628.7499999999991</v>
      </c>
      <c r="I65" s="212">
        <v>3580.5499999999984</v>
      </c>
      <c r="J65" s="212">
        <v>3735.4499999999989</v>
      </c>
      <c r="K65" s="212">
        <v>3783.6499999999996</v>
      </c>
      <c r="L65" s="212">
        <v>3812.8999999999992</v>
      </c>
      <c r="M65" s="213">
        <v>3754.4</v>
      </c>
      <c r="N65" s="213">
        <v>3676.95</v>
      </c>
      <c r="O65" s="213">
        <v>4176900</v>
      </c>
      <c r="P65" s="214">
        <v>1.0065425264217413E-3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663.15</v>
      </c>
      <c r="F66" s="210">
        <v>657.94999999999993</v>
      </c>
      <c r="G66" s="212">
        <v>650.49999999999989</v>
      </c>
      <c r="H66" s="212">
        <v>637.84999999999991</v>
      </c>
      <c r="I66" s="212">
        <v>630.39999999999986</v>
      </c>
      <c r="J66" s="212">
        <v>670.59999999999991</v>
      </c>
      <c r="K66" s="212">
        <v>678.05</v>
      </c>
      <c r="L66" s="212">
        <v>690.69999999999993</v>
      </c>
      <c r="M66" s="213">
        <v>665.4</v>
      </c>
      <c r="N66" s="213">
        <v>645.29999999999995</v>
      </c>
      <c r="O66" s="213">
        <v>13818750</v>
      </c>
      <c r="P66" s="214">
        <v>-2.7129679869777537E-4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1883.3</v>
      </c>
      <c r="F67" s="210">
        <v>1869.75</v>
      </c>
      <c r="G67" s="212">
        <v>1852.5</v>
      </c>
      <c r="H67" s="212">
        <v>1821.7</v>
      </c>
      <c r="I67" s="212">
        <v>1804.45</v>
      </c>
      <c r="J67" s="212">
        <v>1900.55</v>
      </c>
      <c r="K67" s="212">
        <v>1917.8</v>
      </c>
      <c r="L67" s="212">
        <v>1948.6</v>
      </c>
      <c r="M67" s="213">
        <v>1887</v>
      </c>
      <c r="N67" s="213">
        <v>1838.95</v>
      </c>
      <c r="O67" s="213">
        <v>2912800</v>
      </c>
      <c r="P67" s="214">
        <v>4.7227732124303391E-4</v>
      </c>
    </row>
    <row r="68" spans="1:16" ht="12.75" customHeight="1">
      <c r="A68" s="206">
        <v>58</v>
      </c>
      <c r="B68" s="218" t="s">
        <v>831</v>
      </c>
      <c r="C68" s="215" t="s">
        <v>102</v>
      </c>
      <c r="D68" s="211">
        <v>45561</v>
      </c>
      <c r="E68" s="210">
        <v>2953.5</v>
      </c>
      <c r="F68" s="210">
        <v>2936.6333333333332</v>
      </c>
      <c r="G68" s="212">
        <v>2908.0666666666666</v>
      </c>
      <c r="H68" s="212">
        <v>2862.6333333333332</v>
      </c>
      <c r="I68" s="212">
        <v>2834.0666666666666</v>
      </c>
      <c r="J68" s="212">
        <v>2982.0666666666666</v>
      </c>
      <c r="K68" s="212">
        <v>3010.6333333333332</v>
      </c>
      <c r="L68" s="212">
        <v>3056.0666666666666</v>
      </c>
      <c r="M68" s="213">
        <v>2965.2</v>
      </c>
      <c r="N68" s="213">
        <v>2891.2</v>
      </c>
      <c r="O68" s="213">
        <v>1967100</v>
      </c>
      <c r="P68" s="214">
        <v>1.0687022900763359E-3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5172.55</v>
      </c>
      <c r="F69" s="210">
        <v>5149.7666666666664</v>
      </c>
      <c r="G69" s="212">
        <v>5107.5333333333328</v>
      </c>
      <c r="H69" s="212">
        <v>5042.5166666666664</v>
      </c>
      <c r="I69" s="212">
        <v>5000.2833333333328</v>
      </c>
      <c r="J69" s="212">
        <v>5214.7833333333328</v>
      </c>
      <c r="K69" s="212">
        <v>5257.0166666666664</v>
      </c>
      <c r="L69" s="212">
        <v>5322.0333333333328</v>
      </c>
      <c r="M69" s="213">
        <v>5192</v>
      </c>
      <c r="N69" s="213">
        <v>5084.75</v>
      </c>
      <c r="O69" s="213">
        <v>2995600</v>
      </c>
      <c r="P69" s="214">
        <v>-1.1287873787048651E-2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12418</v>
      </c>
      <c r="F70" s="210">
        <v>12300.9</v>
      </c>
      <c r="G70" s="212">
        <v>12143.849999999999</v>
      </c>
      <c r="H70" s="212">
        <v>11869.699999999999</v>
      </c>
      <c r="I70" s="212">
        <v>11712.649999999998</v>
      </c>
      <c r="J70" s="212">
        <v>12575.05</v>
      </c>
      <c r="K70" s="212">
        <v>12732.099999999999</v>
      </c>
      <c r="L70" s="212">
        <v>13006.25</v>
      </c>
      <c r="M70" s="213">
        <v>12457.95</v>
      </c>
      <c r="N70" s="213">
        <v>12026.75</v>
      </c>
      <c r="O70" s="213">
        <v>2207500</v>
      </c>
      <c r="P70" s="214">
        <v>-2.0021308709935185E-2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828.45</v>
      </c>
      <c r="F71" s="210">
        <v>825.48333333333323</v>
      </c>
      <c r="G71" s="212">
        <v>816.76666666666642</v>
      </c>
      <c r="H71" s="212">
        <v>805.08333333333314</v>
      </c>
      <c r="I71" s="212">
        <v>796.36666666666633</v>
      </c>
      <c r="J71" s="212">
        <v>837.16666666666652</v>
      </c>
      <c r="K71" s="212">
        <v>845.88333333333344</v>
      </c>
      <c r="L71" s="212">
        <v>857.56666666666661</v>
      </c>
      <c r="M71" s="213">
        <v>834.2</v>
      </c>
      <c r="N71" s="213">
        <v>813.8</v>
      </c>
      <c r="O71" s="213">
        <v>39761700</v>
      </c>
      <c r="P71" s="214">
        <v>-2.4708096404071473E-2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6676</v>
      </c>
      <c r="F72" s="210">
        <v>6684.55</v>
      </c>
      <c r="G72" s="212">
        <v>6624.1500000000005</v>
      </c>
      <c r="H72" s="212">
        <v>6572.3</v>
      </c>
      <c r="I72" s="212">
        <v>6511.9000000000005</v>
      </c>
      <c r="J72" s="212">
        <v>6736.4000000000005</v>
      </c>
      <c r="K72" s="212">
        <v>6796.8</v>
      </c>
      <c r="L72" s="212">
        <v>6848.6500000000005</v>
      </c>
      <c r="M72" s="213">
        <v>6744.95</v>
      </c>
      <c r="N72" s="213">
        <v>6632.7</v>
      </c>
      <c r="O72" s="213">
        <v>2862750</v>
      </c>
      <c r="P72" s="214">
        <v>1.3093868884366982E-2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4752.6499999999996</v>
      </c>
      <c r="F73" s="210">
        <v>4753.6833333333334</v>
      </c>
      <c r="G73" s="212">
        <v>4732.3166666666666</v>
      </c>
      <c r="H73" s="212">
        <v>4711.9833333333336</v>
      </c>
      <c r="I73" s="212">
        <v>4690.6166666666668</v>
      </c>
      <c r="J73" s="212">
        <v>4774.0166666666664</v>
      </c>
      <c r="K73" s="212">
        <v>4795.3833333333332</v>
      </c>
      <c r="L73" s="212">
        <v>4815.7166666666662</v>
      </c>
      <c r="M73" s="213">
        <v>4775.05</v>
      </c>
      <c r="N73" s="213">
        <v>4733.3500000000004</v>
      </c>
      <c r="O73" s="213">
        <v>3825850</v>
      </c>
      <c r="P73" s="214">
        <v>5.1494252873563219E-3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3699.95</v>
      </c>
      <c r="F74" s="210">
        <v>3677.5499999999997</v>
      </c>
      <c r="G74" s="212">
        <v>3649.8999999999996</v>
      </c>
      <c r="H74" s="212">
        <v>3599.85</v>
      </c>
      <c r="I74" s="212">
        <v>3572.2</v>
      </c>
      <c r="J74" s="212">
        <v>3727.5999999999995</v>
      </c>
      <c r="K74" s="212">
        <v>3755.25</v>
      </c>
      <c r="L74" s="212">
        <v>3805.2999999999993</v>
      </c>
      <c r="M74" s="213">
        <v>3705.2</v>
      </c>
      <c r="N74" s="213">
        <v>3627.5</v>
      </c>
      <c r="O74" s="213">
        <v>1941225</v>
      </c>
      <c r="P74" s="214">
        <v>5.4123344252955423E-3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477.05</v>
      </c>
      <c r="F75" s="210">
        <v>476.45000000000005</v>
      </c>
      <c r="G75" s="212">
        <v>468.55000000000007</v>
      </c>
      <c r="H75" s="212">
        <v>460.05</v>
      </c>
      <c r="I75" s="212">
        <v>452.15000000000003</v>
      </c>
      <c r="J75" s="212">
        <v>484.9500000000001</v>
      </c>
      <c r="K75" s="212">
        <v>492.85000000000008</v>
      </c>
      <c r="L75" s="212">
        <v>501.35000000000014</v>
      </c>
      <c r="M75" s="213">
        <v>484.35</v>
      </c>
      <c r="N75" s="213">
        <v>467.95</v>
      </c>
      <c r="O75" s="213">
        <v>34074000</v>
      </c>
      <c r="P75" s="214">
        <v>-1.5296165409568016E-3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185.31</v>
      </c>
      <c r="F76" s="210">
        <v>184.92</v>
      </c>
      <c r="G76" s="212">
        <v>183.23999999999998</v>
      </c>
      <c r="H76" s="212">
        <v>181.17</v>
      </c>
      <c r="I76" s="212">
        <v>179.48999999999998</v>
      </c>
      <c r="J76" s="212">
        <v>186.98999999999998</v>
      </c>
      <c r="K76" s="212">
        <v>188.67</v>
      </c>
      <c r="L76" s="212">
        <v>190.73999999999998</v>
      </c>
      <c r="M76" s="213">
        <v>186.6</v>
      </c>
      <c r="N76" s="213">
        <v>182.85</v>
      </c>
      <c r="O76" s="213">
        <v>94960000</v>
      </c>
      <c r="P76" s="214">
        <v>4.3287189628653043E-2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218.65</v>
      </c>
      <c r="F77" s="210">
        <v>219.14</v>
      </c>
      <c r="G77" s="212">
        <v>215.60999999999999</v>
      </c>
      <c r="H77" s="212">
        <v>212.57</v>
      </c>
      <c r="I77" s="212">
        <v>209.04</v>
      </c>
      <c r="J77" s="212">
        <v>222.17999999999998</v>
      </c>
      <c r="K77" s="212">
        <v>225.70999999999995</v>
      </c>
      <c r="L77" s="212">
        <v>228.74999999999997</v>
      </c>
      <c r="M77" s="213">
        <v>222.67</v>
      </c>
      <c r="N77" s="213">
        <v>216.1</v>
      </c>
      <c r="O77" s="213">
        <v>114461925</v>
      </c>
      <c r="P77" s="214">
        <v>1.1032085993695951E-2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1710.1</v>
      </c>
      <c r="F78" s="210">
        <v>1707.3833333333332</v>
      </c>
      <c r="G78" s="212">
        <v>1691.7666666666664</v>
      </c>
      <c r="H78" s="212">
        <v>1673.4333333333332</v>
      </c>
      <c r="I78" s="212">
        <v>1657.8166666666664</v>
      </c>
      <c r="J78" s="212">
        <v>1725.7166666666665</v>
      </c>
      <c r="K78" s="212">
        <v>1741.3333333333333</v>
      </c>
      <c r="L78" s="212">
        <v>1759.6666666666665</v>
      </c>
      <c r="M78" s="213">
        <v>1723</v>
      </c>
      <c r="N78" s="213">
        <v>1689.05</v>
      </c>
      <c r="O78" s="213">
        <v>6120450</v>
      </c>
      <c r="P78" s="214">
        <v>1.1381334611237571E-2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91.12</v>
      </c>
      <c r="F79" s="210">
        <v>90.666666666666671</v>
      </c>
      <c r="G79" s="212">
        <v>89.843333333333348</v>
      </c>
      <c r="H79" s="212">
        <v>88.566666666666677</v>
      </c>
      <c r="I79" s="212">
        <v>87.743333333333354</v>
      </c>
      <c r="J79" s="212">
        <v>91.943333333333342</v>
      </c>
      <c r="K79" s="212">
        <v>92.766666666666666</v>
      </c>
      <c r="L79" s="212">
        <v>94.043333333333337</v>
      </c>
      <c r="M79" s="213">
        <v>91.49</v>
      </c>
      <c r="N79" s="213">
        <v>89.39</v>
      </c>
      <c r="O79" s="213">
        <v>355803750</v>
      </c>
      <c r="P79" s="214">
        <v>1.6291773778920309E-2</v>
      </c>
    </row>
    <row r="80" spans="1:16" ht="12.75" customHeight="1">
      <c r="A80" s="206">
        <v>70</v>
      </c>
      <c r="B80" s="218" t="s">
        <v>831</v>
      </c>
      <c r="C80" s="216" t="s">
        <v>116</v>
      </c>
      <c r="D80" s="211">
        <v>45561</v>
      </c>
      <c r="E80" s="210">
        <v>675.85</v>
      </c>
      <c r="F80" s="210">
        <v>677.5333333333333</v>
      </c>
      <c r="G80" s="212">
        <v>667.16666666666663</v>
      </c>
      <c r="H80" s="212">
        <v>658.48333333333335</v>
      </c>
      <c r="I80" s="212">
        <v>648.11666666666667</v>
      </c>
      <c r="J80" s="212">
        <v>686.21666666666658</v>
      </c>
      <c r="K80" s="212">
        <v>696.58333333333337</v>
      </c>
      <c r="L80" s="212">
        <v>705.26666666666654</v>
      </c>
      <c r="M80" s="213">
        <v>687.9</v>
      </c>
      <c r="N80" s="213">
        <v>668.85</v>
      </c>
      <c r="O80" s="213">
        <v>7139600</v>
      </c>
      <c r="P80" s="214">
        <v>3.2719067318540802E-2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1484.2</v>
      </c>
      <c r="F81" s="210">
        <v>1469.1499999999999</v>
      </c>
      <c r="G81" s="212">
        <v>1441.8499999999997</v>
      </c>
      <c r="H81" s="212">
        <v>1399.4999999999998</v>
      </c>
      <c r="I81" s="212">
        <v>1372.1999999999996</v>
      </c>
      <c r="J81" s="212">
        <v>1511.4999999999998</v>
      </c>
      <c r="K81" s="212">
        <v>1538.8</v>
      </c>
      <c r="L81" s="212">
        <v>1581.1499999999999</v>
      </c>
      <c r="M81" s="213">
        <v>1496.45</v>
      </c>
      <c r="N81" s="213">
        <v>1426.8</v>
      </c>
      <c r="O81" s="213">
        <v>8006000</v>
      </c>
      <c r="P81" s="214">
        <v>-3.8664745437079734E-2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2880.1</v>
      </c>
      <c r="F82" s="210">
        <v>2881.1333333333337</v>
      </c>
      <c r="G82" s="212">
        <v>2847.2666666666673</v>
      </c>
      <c r="H82" s="212">
        <v>2814.4333333333338</v>
      </c>
      <c r="I82" s="212">
        <v>2780.5666666666675</v>
      </c>
      <c r="J82" s="212">
        <v>2913.9666666666672</v>
      </c>
      <c r="K82" s="212">
        <v>2947.833333333333</v>
      </c>
      <c r="L82" s="212">
        <v>2980.666666666667</v>
      </c>
      <c r="M82" s="213">
        <v>2915</v>
      </c>
      <c r="N82" s="213">
        <v>2848.3</v>
      </c>
      <c r="O82" s="213">
        <v>5498100</v>
      </c>
      <c r="P82" s="214">
        <v>-3.1700744967506737E-2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670.75</v>
      </c>
      <c r="F83" s="210">
        <v>669.9</v>
      </c>
      <c r="G83" s="212">
        <v>659.55</v>
      </c>
      <c r="H83" s="212">
        <v>648.35</v>
      </c>
      <c r="I83" s="212">
        <v>638</v>
      </c>
      <c r="J83" s="212">
        <v>681.09999999999991</v>
      </c>
      <c r="K83" s="212">
        <v>691.45</v>
      </c>
      <c r="L83" s="212">
        <v>702.64999999999986</v>
      </c>
      <c r="M83" s="213">
        <v>680.25</v>
      </c>
      <c r="N83" s="213">
        <v>658.7</v>
      </c>
      <c r="O83" s="213">
        <v>8284000</v>
      </c>
      <c r="P83" s="214">
        <v>0.18546078992558673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2715.85</v>
      </c>
      <c r="F84" s="210">
        <v>2705.9666666666667</v>
      </c>
      <c r="G84" s="212">
        <v>2689.2333333333336</v>
      </c>
      <c r="H84" s="212">
        <v>2662.6166666666668</v>
      </c>
      <c r="I84" s="212">
        <v>2645.8833333333337</v>
      </c>
      <c r="J84" s="212">
        <v>2732.5833333333335</v>
      </c>
      <c r="K84" s="212">
        <v>2749.3166666666662</v>
      </c>
      <c r="L84" s="212">
        <v>2775.9333333333334</v>
      </c>
      <c r="M84" s="213">
        <v>2722.7</v>
      </c>
      <c r="N84" s="213">
        <v>2679.35</v>
      </c>
      <c r="O84" s="213">
        <v>7956000</v>
      </c>
      <c r="P84" s="214">
        <v>-2.8513238289205704E-3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654.1</v>
      </c>
      <c r="F85" s="210">
        <v>653.93333333333328</v>
      </c>
      <c r="G85" s="212">
        <v>642.86666666666656</v>
      </c>
      <c r="H85" s="212">
        <v>631.63333333333333</v>
      </c>
      <c r="I85" s="212">
        <v>620.56666666666661</v>
      </c>
      <c r="J85" s="212">
        <v>665.16666666666652</v>
      </c>
      <c r="K85" s="212">
        <v>676.23333333333335</v>
      </c>
      <c r="L85" s="212">
        <v>687.46666666666647</v>
      </c>
      <c r="M85" s="213">
        <v>665</v>
      </c>
      <c r="N85" s="213">
        <v>642.70000000000005</v>
      </c>
      <c r="O85" s="213">
        <v>8478750</v>
      </c>
      <c r="P85" s="214">
        <v>-2.6410219606717383E-2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4678.7</v>
      </c>
      <c r="F86" s="210">
        <v>4656.1000000000004</v>
      </c>
      <c r="G86" s="212">
        <v>4611.2000000000007</v>
      </c>
      <c r="H86" s="212">
        <v>4543.7000000000007</v>
      </c>
      <c r="I86" s="212">
        <v>4498.8000000000011</v>
      </c>
      <c r="J86" s="212">
        <v>4723.6000000000004</v>
      </c>
      <c r="K86" s="212">
        <v>4768.5</v>
      </c>
      <c r="L86" s="212">
        <v>4836</v>
      </c>
      <c r="M86" s="213">
        <v>4701</v>
      </c>
      <c r="N86" s="213">
        <v>4588.6000000000004</v>
      </c>
      <c r="O86" s="213">
        <v>12898200</v>
      </c>
      <c r="P86" s="214">
        <v>1.3077593722755012E-2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1900.2</v>
      </c>
      <c r="F87" s="210">
        <v>1892.9333333333334</v>
      </c>
      <c r="G87" s="212">
        <v>1878.7666666666669</v>
      </c>
      <c r="H87" s="212">
        <v>1857.3333333333335</v>
      </c>
      <c r="I87" s="212">
        <v>1843.166666666667</v>
      </c>
      <c r="J87" s="212">
        <v>1914.3666666666668</v>
      </c>
      <c r="K87" s="212">
        <v>1928.5333333333333</v>
      </c>
      <c r="L87" s="212">
        <v>1949.9666666666667</v>
      </c>
      <c r="M87" s="213">
        <v>1907.1</v>
      </c>
      <c r="N87" s="213">
        <v>1871.5</v>
      </c>
      <c r="O87" s="213">
        <v>8190000</v>
      </c>
      <c r="P87" s="214">
        <v>5.8953574060427415E-3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1752.25</v>
      </c>
      <c r="F88" s="210">
        <v>1754.95</v>
      </c>
      <c r="G88" s="212">
        <v>1738.75</v>
      </c>
      <c r="H88" s="212">
        <v>1725.25</v>
      </c>
      <c r="I88" s="212">
        <v>1709.05</v>
      </c>
      <c r="J88" s="212">
        <v>1768.45</v>
      </c>
      <c r="K88" s="212">
        <v>1784.6500000000003</v>
      </c>
      <c r="L88" s="212">
        <v>1798.15</v>
      </c>
      <c r="M88" s="213">
        <v>1771.15</v>
      </c>
      <c r="N88" s="213">
        <v>1741.45</v>
      </c>
      <c r="O88" s="213">
        <v>14988050</v>
      </c>
      <c r="P88" s="214">
        <v>-2.0472116748250148E-2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4419.8500000000004</v>
      </c>
      <c r="F89" s="210">
        <v>4413.8666666666668</v>
      </c>
      <c r="G89" s="212">
        <v>4393.9833333333336</v>
      </c>
      <c r="H89" s="212">
        <v>4368.1166666666668</v>
      </c>
      <c r="I89" s="212">
        <v>4348.2333333333336</v>
      </c>
      <c r="J89" s="212">
        <v>4439.7333333333336</v>
      </c>
      <c r="K89" s="212">
        <v>4459.6166666666668</v>
      </c>
      <c r="L89" s="212">
        <v>4485.4833333333336</v>
      </c>
      <c r="M89" s="213">
        <v>4433.75</v>
      </c>
      <c r="N89" s="213">
        <v>4388</v>
      </c>
      <c r="O89" s="213">
        <v>2604600</v>
      </c>
      <c r="P89" s="214">
        <v>-1.2230502303885317E-2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1649.75</v>
      </c>
      <c r="F90" s="210">
        <v>1645.5333333333335</v>
      </c>
      <c r="G90" s="212">
        <v>1638.2166666666672</v>
      </c>
      <c r="H90" s="212">
        <v>1626.6833333333336</v>
      </c>
      <c r="I90" s="212">
        <v>1619.3666666666672</v>
      </c>
      <c r="J90" s="212">
        <v>1657.0666666666671</v>
      </c>
      <c r="K90" s="212">
        <v>1664.3833333333332</v>
      </c>
      <c r="L90" s="212">
        <v>1675.916666666667</v>
      </c>
      <c r="M90" s="213">
        <v>1652.85</v>
      </c>
      <c r="N90" s="213">
        <v>1634</v>
      </c>
      <c r="O90" s="213">
        <v>163801000</v>
      </c>
      <c r="P90" s="214">
        <v>-4.9149489961275144E-3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737.15</v>
      </c>
      <c r="F91" s="210">
        <v>740.68333333333339</v>
      </c>
      <c r="G91" s="212">
        <v>730.41666666666674</v>
      </c>
      <c r="H91" s="212">
        <v>723.68333333333339</v>
      </c>
      <c r="I91" s="212">
        <v>713.41666666666674</v>
      </c>
      <c r="J91" s="212">
        <v>747.41666666666674</v>
      </c>
      <c r="K91" s="212">
        <v>757.68333333333339</v>
      </c>
      <c r="L91" s="212">
        <v>764.41666666666674</v>
      </c>
      <c r="M91" s="213">
        <v>750.95</v>
      </c>
      <c r="N91" s="213">
        <v>733.95</v>
      </c>
      <c r="O91" s="213">
        <v>22590700</v>
      </c>
      <c r="P91" s="214">
        <v>4.5490119350420659E-3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5763.6</v>
      </c>
      <c r="F92" s="210">
        <v>5756.0666666666666</v>
      </c>
      <c r="G92" s="212">
        <v>5718.5333333333328</v>
      </c>
      <c r="H92" s="212">
        <v>5673.4666666666662</v>
      </c>
      <c r="I92" s="212">
        <v>5635.9333333333325</v>
      </c>
      <c r="J92" s="212">
        <v>5801.1333333333332</v>
      </c>
      <c r="K92" s="212">
        <v>5838.6666666666679</v>
      </c>
      <c r="L92" s="212">
        <v>5883.7333333333336</v>
      </c>
      <c r="M92" s="213">
        <v>5793.6</v>
      </c>
      <c r="N92" s="213">
        <v>5711</v>
      </c>
      <c r="O92" s="213">
        <v>4129800</v>
      </c>
      <c r="P92" s="214">
        <v>8.2765692521790078E-3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660.95</v>
      </c>
      <c r="F93" s="210">
        <v>659.15</v>
      </c>
      <c r="G93" s="212">
        <v>654.29999999999995</v>
      </c>
      <c r="H93" s="212">
        <v>647.65</v>
      </c>
      <c r="I93" s="212">
        <v>642.79999999999995</v>
      </c>
      <c r="J93" s="212">
        <v>665.8</v>
      </c>
      <c r="K93" s="212">
        <v>670.65000000000009</v>
      </c>
      <c r="L93" s="212">
        <v>677.3</v>
      </c>
      <c r="M93" s="213">
        <v>664</v>
      </c>
      <c r="N93" s="213">
        <v>652.5</v>
      </c>
      <c r="O93" s="213">
        <v>43576400</v>
      </c>
      <c r="P93" s="214">
        <v>2.1965393833929803E-2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309.05</v>
      </c>
      <c r="F94" s="210">
        <v>307.10000000000002</v>
      </c>
      <c r="G94" s="212">
        <v>302.55000000000007</v>
      </c>
      <c r="H94" s="212">
        <v>296.05000000000007</v>
      </c>
      <c r="I94" s="212">
        <v>291.50000000000011</v>
      </c>
      <c r="J94" s="212">
        <v>313.60000000000002</v>
      </c>
      <c r="K94" s="212">
        <v>318.14999999999998</v>
      </c>
      <c r="L94" s="212">
        <v>324.64999999999998</v>
      </c>
      <c r="M94" s="213">
        <v>311.64999999999998</v>
      </c>
      <c r="N94" s="213">
        <v>300.60000000000002</v>
      </c>
      <c r="O94" s="213">
        <v>40044150</v>
      </c>
      <c r="P94" s="214">
        <v>-1.2869088058531486E-2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423.45</v>
      </c>
      <c r="F95" s="210">
        <v>426.88333333333338</v>
      </c>
      <c r="G95" s="212">
        <v>418.41666666666674</v>
      </c>
      <c r="H95" s="212">
        <v>413.38333333333338</v>
      </c>
      <c r="I95" s="212">
        <v>404.91666666666674</v>
      </c>
      <c r="J95" s="212">
        <v>431.91666666666674</v>
      </c>
      <c r="K95" s="212">
        <v>440.38333333333333</v>
      </c>
      <c r="L95" s="212">
        <v>445.41666666666674</v>
      </c>
      <c r="M95" s="213">
        <v>435.35</v>
      </c>
      <c r="N95" s="213">
        <v>421.85</v>
      </c>
      <c r="O95" s="213">
        <v>58654125</v>
      </c>
      <c r="P95" s="214">
        <v>-1.2040384746572071E-2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2925.9</v>
      </c>
      <c r="F96" s="210">
        <v>2906.8166666666671</v>
      </c>
      <c r="G96" s="212">
        <v>2870.983333333334</v>
      </c>
      <c r="H96" s="212">
        <v>2816.0666666666671</v>
      </c>
      <c r="I96" s="212">
        <v>2780.233333333334</v>
      </c>
      <c r="J96" s="212">
        <v>2961.733333333334</v>
      </c>
      <c r="K96" s="212">
        <v>2997.5666666666671</v>
      </c>
      <c r="L96" s="212">
        <v>3052.483333333334</v>
      </c>
      <c r="M96" s="213">
        <v>2942.65</v>
      </c>
      <c r="N96" s="213">
        <v>2851.9</v>
      </c>
      <c r="O96" s="213">
        <v>14592000</v>
      </c>
      <c r="P96" s="214">
        <v>3.687913024941377E-2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1235.05</v>
      </c>
      <c r="F97" s="210">
        <v>1226.2</v>
      </c>
      <c r="G97" s="212">
        <v>1213.95</v>
      </c>
      <c r="H97" s="212">
        <v>1192.8499999999999</v>
      </c>
      <c r="I97" s="212">
        <v>1180.5999999999999</v>
      </c>
      <c r="J97" s="212">
        <v>1247.3000000000002</v>
      </c>
      <c r="K97" s="212">
        <v>1259.5500000000002</v>
      </c>
      <c r="L97" s="212">
        <v>1280.6500000000003</v>
      </c>
      <c r="M97" s="213">
        <v>1238.45</v>
      </c>
      <c r="N97" s="213">
        <v>1205.0999999999999</v>
      </c>
      <c r="O97" s="213">
        <v>75796000</v>
      </c>
      <c r="P97" s="214">
        <v>-1.3189083497043986E-3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2239.4</v>
      </c>
      <c r="F98" s="210">
        <v>2238.3166666666671</v>
      </c>
      <c r="G98" s="212">
        <v>2211.6833333333343</v>
      </c>
      <c r="H98" s="212">
        <v>2183.9666666666672</v>
      </c>
      <c r="I98" s="212">
        <v>2157.3333333333344</v>
      </c>
      <c r="J98" s="212">
        <v>2266.0333333333342</v>
      </c>
      <c r="K98" s="212">
        <v>2292.6666666666665</v>
      </c>
      <c r="L98" s="212">
        <v>2320.3833333333341</v>
      </c>
      <c r="M98" s="213">
        <v>2264.9499999999998</v>
      </c>
      <c r="N98" s="213">
        <v>2210.6</v>
      </c>
      <c r="O98" s="213">
        <v>5033000</v>
      </c>
      <c r="P98" s="214">
        <v>-9.2519685039370077E-3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760.35</v>
      </c>
      <c r="F99" s="210">
        <v>760.91666666666663</v>
      </c>
      <c r="G99" s="212">
        <v>752.0333333333333</v>
      </c>
      <c r="H99" s="212">
        <v>743.7166666666667</v>
      </c>
      <c r="I99" s="212">
        <v>734.83333333333337</v>
      </c>
      <c r="J99" s="212">
        <v>769.23333333333323</v>
      </c>
      <c r="K99" s="212">
        <v>778.11666666666667</v>
      </c>
      <c r="L99" s="212">
        <v>786.43333333333317</v>
      </c>
      <c r="M99" s="213">
        <v>769.8</v>
      </c>
      <c r="N99" s="213">
        <v>752.6</v>
      </c>
      <c r="O99" s="213">
        <v>13324500</v>
      </c>
      <c r="P99" s="214">
        <v>2.044801838024124E-2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13.27</v>
      </c>
      <c r="F100" s="210">
        <v>13.316666666666668</v>
      </c>
      <c r="G100" s="212">
        <v>13.003333333333336</v>
      </c>
      <c r="H100" s="212">
        <v>12.736666666666668</v>
      </c>
      <c r="I100" s="212">
        <v>12.423333333333336</v>
      </c>
      <c r="J100" s="212">
        <v>13.583333333333336</v>
      </c>
      <c r="K100" s="212">
        <v>13.896666666666668</v>
      </c>
      <c r="L100" s="212">
        <v>14.163333333333336</v>
      </c>
      <c r="M100" s="213">
        <v>13.63</v>
      </c>
      <c r="N100" s="213">
        <v>13.05</v>
      </c>
      <c r="O100" s="213">
        <v>4805040000</v>
      </c>
      <c r="P100" s="214">
        <v>1.446631704289225E-2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110.98</v>
      </c>
      <c r="F101" s="210">
        <v>111.00999999999999</v>
      </c>
      <c r="G101" s="212">
        <v>110.10999999999999</v>
      </c>
      <c r="H101" s="212">
        <v>109.24</v>
      </c>
      <c r="I101" s="212">
        <v>108.33999999999999</v>
      </c>
      <c r="J101" s="212">
        <v>111.87999999999998</v>
      </c>
      <c r="K101" s="212">
        <v>112.77999999999999</v>
      </c>
      <c r="L101" s="212">
        <v>113.64999999999998</v>
      </c>
      <c r="M101" s="213">
        <v>111.91</v>
      </c>
      <c r="N101" s="213">
        <v>110.14</v>
      </c>
      <c r="O101" s="213">
        <v>112010000</v>
      </c>
      <c r="P101" s="214">
        <v>-1.1603794396646811E-2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72.790000000000006</v>
      </c>
      <c r="F102" s="210">
        <v>72.970000000000013</v>
      </c>
      <c r="G102" s="212">
        <v>72.180000000000021</v>
      </c>
      <c r="H102" s="212">
        <v>71.570000000000007</v>
      </c>
      <c r="I102" s="212">
        <v>70.780000000000015</v>
      </c>
      <c r="J102" s="212">
        <v>73.580000000000027</v>
      </c>
      <c r="K102" s="212">
        <v>74.370000000000019</v>
      </c>
      <c r="L102" s="212">
        <v>74.980000000000032</v>
      </c>
      <c r="M102" s="213">
        <v>73.760000000000005</v>
      </c>
      <c r="N102" s="213">
        <v>72.36</v>
      </c>
      <c r="O102" s="213">
        <v>502132500</v>
      </c>
      <c r="P102" s="214">
        <v>4.7091022833906787E-2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214</v>
      </c>
      <c r="F103" s="210">
        <v>212.31333333333336</v>
      </c>
      <c r="G103" s="212">
        <v>210.18666666666672</v>
      </c>
      <c r="H103" s="212">
        <v>206.37333333333336</v>
      </c>
      <c r="I103" s="212">
        <v>204.24666666666673</v>
      </c>
      <c r="J103" s="212">
        <v>216.12666666666672</v>
      </c>
      <c r="K103" s="212">
        <v>218.25333333333333</v>
      </c>
      <c r="L103" s="212">
        <v>222.06666666666672</v>
      </c>
      <c r="M103" s="213">
        <v>214.44</v>
      </c>
      <c r="N103" s="213">
        <v>208.5</v>
      </c>
      <c r="O103" s="213">
        <v>67012500</v>
      </c>
      <c r="P103" s="214">
        <v>3.6506599269868017E-3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529.4</v>
      </c>
      <c r="F104" s="210">
        <v>531.66666666666663</v>
      </c>
      <c r="G104" s="212">
        <v>520.73333333333323</v>
      </c>
      <c r="H104" s="212">
        <v>512.06666666666661</v>
      </c>
      <c r="I104" s="212">
        <v>501.13333333333321</v>
      </c>
      <c r="J104" s="212">
        <v>540.33333333333326</v>
      </c>
      <c r="K104" s="212">
        <v>551.26666666666665</v>
      </c>
      <c r="L104" s="212">
        <v>559.93333333333328</v>
      </c>
      <c r="M104" s="213">
        <v>542.6</v>
      </c>
      <c r="N104" s="213">
        <v>523</v>
      </c>
      <c r="O104" s="213">
        <v>12978625</v>
      </c>
      <c r="P104" s="214">
        <v>2.1979211779991337E-2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667.55</v>
      </c>
      <c r="F105" s="210">
        <v>663.06666666666672</v>
      </c>
      <c r="G105" s="212">
        <v>657.43333333333339</v>
      </c>
      <c r="H105" s="212">
        <v>647.31666666666672</v>
      </c>
      <c r="I105" s="212">
        <v>641.68333333333339</v>
      </c>
      <c r="J105" s="212">
        <v>673.18333333333339</v>
      </c>
      <c r="K105" s="212">
        <v>678.81666666666683</v>
      </c>
      <c r="L105" s="212">
        <v>688.93333333333339</v>
      </c>
      <c r="M105" s="213">
        <v>668.7</v>
      </c>
      <c r="N105" s="213">
        <v>652.95000000000005</v>
      </c>
      <c r="O105" s="213">
        <v>19883000</v>
      </c>
      <c r="P105" s="214">
        <v>-1.3593292652676489E-2</v>
      </c>
    </row>
    <row r="106" spans="1:16" ht="12.75" customHeight="1">
      <c r="A106" s="206">
        <v>96</v>
      </c>
      <c r="B106" s="218" t="s">
        <v>57</v>
      </c>
      <c r="C106" s="215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114</v>
      </c>
      <c r="C107" s="217" t="s">
        <v>144</v>
      </c>
      <c r="D107" s="211">
        <v>45561</v>
      </c>
      <c r="E107" s="210">
        <v>3052.85</v>
      </c>
      <c r="F107" s="210">
        <v>3032.0166666666664</v>
      </c>
      <c r="G107" s="212">
        <v>2999.5333333333328</v>
      </c>
      <c r="H107" s="212">
        <v>2946.2166666666662</v>
      </c>
      <c r="I107" s="212">
        <v>2913.7333333333327</v>
      </c>
      <c r="J107" s="212">
        <v>3085.333333333333</v>
      </c>
      <c r="K107" s="212">
        <v>3117.8166666666666</v>
      </c>
      <c r="L107" s="212">
        <v>3171.1333333333332</v>
      </c>
      <c r="M107" s="213">
        <v>3064.5</v>
      </c>
      <c r="N107" s="213">
        <v>2978.7</v>
      </c>
      <c r="O107" s="213">
        <v>1370700</v>
      </c>
      <c r="P107" s="214">
        <v>0.16645391881541996</v>
      </c>
    </row>
    <row r="108" spans="1:16" ht="12.75" customHeight="1">
      <c r="A108" s="206">
        <v>98</v>
      </c>
      <c r="B108" s="218" t="s">
        <v>61</v>
      </c>
      <c r="C108" s="210" t="s">
        <v>145</v>
      </c>
      <c r="D108" s="211">
        <v>45561</v>
      </c>
      <c r="E108" s="210">
        <v>4817.75</v>
      </c>
      <c r="F108" s="210">
        <v>4795.2</v>
      </c>
      <c r="G108" s="212">
        <v>4759.5</v>
      </c>
      <c r="H108" s="212">
        <v>4701.25</v>
      </c>
      <c r="I108" s="212">
        <v>4665.55</v>
      </c>
      <c r="J108" s="212">
        <v>4853.45</v>
      </c>
      <c r="K108" s="212">
        <v>4889.1499999999987</v>
      </c>
      <c r="L108" s="212">
        <v>4947.3999999999996</v>
      </c>
      <c r="M108" s="213">
        <v>4830.8999999999996</v>
      </c>
      <c r="N108" s="213">
        <v>4736.95</v>
      </c>
      <c r="O108" s="213">
        <v>10547700</v>
      </c>
      <c r="P108" s="214">
        <v>1.8717584678237188E-2</v>
      </c>
    </row>
    <row r="109" spans="1:16" ht="12.75" customHeight="1">
      <c r="A109" s="206">
        <v>99</v>
      </c>
      <c r="B109" s="218" t="s">
        <v>77</v>
      </c>
      <c r="C109" s="210" t="s">
        <v>146</v>
      </c>
      <c r="D109" s="211">
        <v>45561</v>
      </c>
      <c r="E109" s="210">
        <v>1430.35</v>
      </c>
      <c r="F109" s="210">
        <v>1423.2</v>
      </c>
      <c r="G109" s="212">
        <v>1412.4</v>
      </c>
      <c r="H109" s="212">
        <v>1394.45</v>
      </c>
      <c r="I109" s="212">
        <v>1383.65</v>
      </c>
      <c r="J109" s="212">
        <v>1441.15</v>
      </c>
      <c r="K109" s="212">
        <v>1451.9499999999998</v>
      </c>
      <c r="L109" s="212">
        <v>1469.9</v>
      </c>
      <c r="M109" s="213">
        <v>1434</v>
      </c>
      <c r="N109" s="213">
        <v>1405.25</v>
      </c>
      <c r="O109" s="213">
        <v>34448000</v>
      </c>
      <c r="P109" s="214">
        <v>-2.504741635176418E-3</v>
      </c>
    </row>
    <row r="110" spans="1:16" ht="12.75" customHeight="1">
      <c r="A110" s="206">
        <v>100</v>
      </c>
      <c r="B110" s="218" t="s">
        <v>85</v>
      </c>
      <c r="C110" s="210" t="s">
        <v>147</v>
      </c>
      <c r="D110" s="211">
        <v>45561</v>
      </c>
      <c r="E110" s="210">
        <v>423.05</v>
      </c>
      <c r="F110" s="210">
        <v>422.91666666666669</v>
      </c>
      <c r="G110" s="212">
        <v>418.58333333333337</v>
      </c>
      <c r="H110" s="212">
        <v>414.11666666666667</v>
      </c>
      <c r="I110" s="212">
        <v>409.78333333333336</v>
      </c>
      <c r="J110" s="212">
        <v>427.38333333333338</v>
      </c>
      <c r="K110" s="212">
        <v>431.71666666666675</v>
      </c>
      <c r="L110" s="212">
        <v>436.18333333333339</v>
      </c>
      <c r="M110" s="213">
        <v>427.25</v>
      </c>
      <c r="N110" s="213">
        <v>418.45</v>
      </c>
      <c r="O110" s="213">
        <v>83711400</v>
      </c>
      <c r="P110" s="214">
        <v>-1.4600316340187371E-3</v>
      </c>
    </row>
    <row r="111" spans="1:16" ht="12.75" customHeight="1">
      <c r="A111" s="206">
        <v>101</v>
      </c>
      <c r="B111" s="218" t="s">
        <v>82</v>
      </c>
      <c r="C111" s="210" t="s">
        <v>148</v>
      </c>
      <c r="D111" s="211">
        <v>45561</v>
      </c>
      <c r="E111" s="210">
        <v>1903.3</v>
      </c>
      <c r="F111" s="210">
        <v>1908.4166666666667</v>
      </c>
      <c r="G111" s="212">
        <v>1889.8833333333334</v>
      </c>
      <c r="H111" s="212">
        <v>1876.4666666666667</v>
      </c>
      <c r="I111" s="212">
        <v>1857.9333333333334</v>
      </c>
      <c r="J111" s="212">
        <v>1921.8333333333335</v>
      </c>
      <c r="K111" s="212">
        <v>1940.3666666666668</v>
      </c>
      <c r="L111" s="212">
        <v>1953.7833333333335</v>
      </c>
      <c r="M111" s="213">
        <v>1926.95</v>
      </c>
      <c r="N111" s="213">
        <v>1895</v>
      </c>
      <c r="O111" s="213">
        <v>43493600</v>
      </c>
      <c r="P111" s="214">
        <v>1.1846158141093048E-2</v>
      </c>
    </row>
    <row r="112" spans="1:16" ht="12.75" customHeight="1">
      <c r="A112" s="206">
        <v>102</v>
      </c>
      <c r="B112" s="218" t="s">
        <v>42</v>
      </c>
      <c r="C112" s="210" t="s">
        <v>150</v>
      </c>
      <c r="D112" s="211">
        <v>45561</v>
      </c>
      <c r="E112" s="210">
        <v>175.85</v>
      </c>
      <c r="F112" s="210">
        <v>176.07666666666668</v>
      </c>
      <c r="G112" s="212">
        <v>174.25333333333336</v>
      </c>
      <c r="H112" s="212">
        <v>172.65666666666667</v>
      </c>
      <c r="I112" s="212">
        <v>170.83333333333334</v>
      </c>
      <c r="J112" s="212">
        <v>177.67333333333337</v>
      </c>
      <c r="K112" s="212">
        <v>179.4966666666667</v>
      </c>
      <c r="L112" s="212">
        <v>181.09333333333339</v>
      </c>
      <c r="M112" s="213">
        <v>177.9</v>
      </c>
      <c r="N112" s="213">
        <v>174.48</v>
      </c>
      <c r="O112" s="213">
        <v>199338750</v>
      </c>
      <c r="P112" s="214">
        <v>7.0684432184813933E-3</v>
      </c>
    </row>
    <row r="113" spans="1:16" ht="12.75" customHeight="1">
      <c r="A113" s="206">
        <v>103</v>
      </c>
      <c r="B113" s="218" t="s">
        <v>114</v>
      </c>
      <c r="C113" s="217" t="s">
        <v>151</v>
      </c>
      <c r="D113" s="211">
        <v>45561</v>
      </c>
      <c r="E113" s="210">
        <v>1409.8</v>
      </c>
      <c r="F113" s="210">
        <v>1412.5666666666666</v>
      </c>
      <c r="G113" s="212">
        <v>1396.4833333333331</v>
      </c>
      <c r="H113" s="212">
        <v>1383.1666666666665</v>
      </c>
      <c r="I113" s="212">
        <v>1367.083333333333</v>
      </c>
      <c r="J113" s="212">
        <v>1425.8833333333332</v>
      </c>
      <c r="K113" s="212">
        <v>1441.9666666666667</v>
      </c>
      <c r="L113" s="212">
        <v>1455.2833333333333</v>
      </c>
      <c r="M113" s="213">
        <v>1428.65</v>
      </c>
      <c r="N113" s="213">
        <v>1399.25</v>
      </c>
      <c r="O113" s="213">
        <v>2806050</v>
      </c>
      <c r="P113" s="214">
        <v>-9.1806288730778059E-3</v>
      </c>
    </row>
    <row r="114" spans="1:16" ht="12.75" customHeight="1">
      <c r="A114" s="206">
        <v>104</v>
      </c>
      <c r="B114" s="218" t="s">
        <v>57</v>
      </c>
      <c r="C114" s="210" t="s">
        <v>152</v>
      </c>
      <c r="D114" s="211">
        <v>45561</v>
      </c>
      <c r="E114" s="210">
        <v>928.6</v>
      </c>
      <c r="F114" s="210">
        <v>928.38333333333333</v>
      </c>
      <c r="G114" s="212">
        <v>920.7166666666667</v>
      </c>
      <c r="H114" s="212">
        <v>912.83333333333337</v>
      </c>
      <c r="I114" s="212">
        <v>905.16666666666674</v>
      </c>
      <c r="J114" s="212">
        <v>936.26666666666665</v>
      </c>
      <c r="K114" s="212">
        <v>943.93333333333339</v>
      </c>
      <c r="L114" s="212">
        <v>951.81666666666661</v>
      </c>
      <c r="M114" s="213">
        <v>936.05</v>
      </c>
      <c r="N114" s="213">
        <v>920.5</v>
      </c>
      <c r="O114" s="213">
        <v>21345625</v>
      </c>
      <c r="P114" s="214">
        <v>7.4750144544478399E-3</v>
      </c>
    </row>
    <row r="115" spans="1:16" ht="12.75" customHeight="1">
      <c r="A115" s="206">
        <v>105</v>
      </c>
      <c r="B115" s="218" t="s">
        <v>129</v>
      </c>
      <c r="C115" s="210" t="s">
        <v>153</v>
      </c>
      <c r="D115" s="211">
        <v>45561</v>
      </c>
      <c r="E115" s="210">
        <v>512.65</v>
      </c>
      <c r="F115" s="210">
        <v>508.54999999999995</v>
      </c>
      <c r="G115" s="212">
        <v>503.79999999999995</v>
      </c>
      <c r="H115" s="212">
        <v>494.95</v>
      </c>
      <c r="I115" s="212">
        <v>490.2</v>
      </c>
      <c r="J115" s="212">
        <v>517.39999999999986</v>
      </c>
      <c r="K115" s="212">
        <v>522.14999999999986</v>
      </c>
      <c r="L115" s="212">
        <v>530.99999999999989</v>
      </c>
      <c r="M115" s="213">
        <v>513.29999999999995</v>
      </c>
      <c r="N115" s="213">
        <v>499.7</v>
      </c>
      <c r="O115" s="213">
        <v>112235200</v>
      </c>
      <c r="P115" s="214">
        <v>-3.6482013103855612E-2</v>
      </c>
    </row>
    <row r="116" spans="1:16" ht="12.75" customHeight="1">
      <c r="A116" s="206">
        <v>106</v>
      </c>
      <c r="B116" s="218" t="s">
        <v>47</v>
      </c>
      <c r="C116" s="210" t="s">
        <v>154</v>
      </c>
      <c r="D116" s="211">
        <v>45561</v>
      </c>
      <c r="E116" s="210">
        <v>950.65</v>
      </c>
      <c r="F116" s="210">
        <v>947.91666666666663</v>
      </c>
      <c r="G116" s="212">
        <v>936.88333333333321</v>
      </c>
      <c r="H116" s="212">
        <v>923.11666666666656</v>
      </c>
      <c r="I116" s="212">
        <v>912.08333333333314</v>
      </c>
      <c r="J116" s="212">
        <v>961.68333333333328</v>
      </c>
      <c r="K116" s="212">
        <v>972.71666666666681</v>
      </c>
      <c r="L116" s="212">
        <v>986.48333333333335</v>
      </c>
      <c r="M116" s="213">
        <v>958.95</v>
      </c>
      <c r="N116" s="213">
        <v>934.15</v>
      </c>
      <c r="O116" s="213">
        <v>13366250</v>
      </c>
      <c r="P116" s="214">
        <v>-2.4939588747549354E-2</v>
      </c>
    </row>
    <row r="117" spans="1:16" ht="12.75" customHeight="1">
      <c r="A117" s="206">
        <v>107</v>
      </c>
      <c r="B117" s="218" t="s">
        <v>129</v>
      </c>
      <c r="C117" s="215" t="s">
        <v>155</v>
      </c>
      <c r="D117" s="211">
        <v>45561</v>
      </c>
      <c r="E117" s="210">
        <v>4757.8500000000004</v>
      </c>
      <c r="F117" s="210">
        <v>4708.2833333333338</v>
      </c>
      <c r="G117" s="212">
        <v>4639.5166666666673</v>
      </c>
      <c r="H117" s="212">
        <v>4521.1833333333334</v>
      </c>
      <c r="I117" s="212">
        <v>4452.416666666667</v>
      </c>
      <c r="J117" s="212">
        <v>4826.6166666666677</v>
      </c>
      <c r="K117" s="212">
        <v>4895.3833333333341</v>
      </c>
      <c r="L117" s="212">
        <v>5013.7166666666681</v>
      </c>
      <c r="M117" s="213">
        <v>4777.05</v>
      </c>
      <c r="N117" s="213">
        <v>4589.95</v>
      </c>
      <c r="O117" s="213">
        <v>957625</v>
      </c>
      <c r="P117" s="214">
        <v>8.4666572278068813E-2</v>
      </c>
    </row>
    <row r="118" spans="1:16" ht="12.75" customHeight="1">
      <c r="A118" s="206">
        <v>108</v>
      </c>
      <c r="B118" s="218" t="s">
        <v>57</v>
      </c>
      <c r="C118" s="210" t="s">
        <v>156</v>
      </c>
      <c r="D118" s="211">
        <v>45561</v>
      </c>
      <c r="E118" s="210">
        <v>935.6</v>
      </c>
      <c r="F118" s="210">
        <v>931.16666666666663</v>
      </c>
      <c r="G118" s="212">
        <v>924.73333333333323</v>
      </c>
      <c r="H118" s="212">
        <v>913.86666666666656</v>
      </c>
      <c r="I118" s="212">
        <v>907.43333333333317</v>
      </c>
      <c r="J118" s="212">
        <v>942.0333333333333</v>
      </c>
      <c r="K118" s="212">
        <v>948.4666666666667</v>
      </c>
      <c r="L118" s="212">
        <v>959.33333333333337</v>
      </c>
      <c r="M118" s="213">
        <v>937.6</v>
      </c>
      <c r="N118" s="213">
        <v>920.3</v>
      </c>
      <c r="O118" s="213">
        <v>19707975</v>
      </c>
      <c r="P118" s="214">
        <v>-6.4654439037669714E-3</v>
      </c>
    </row>
    <row r="119" spans="1:16" ht="12.75" customHeight="1">
      <c r="A119" s="206">
        <v>109</v>
      </c>
      <c r="B119" s="218" t="s">
        <v>61</v>
      </c>
      <c r="C119" s="210" t="s">
        <v>157</v>
      </c>
      <c r="D119" s="211">
        <v>45561</v>
      </c>
      <c r="E119" s="210">
        <v>645.29999999999995</v>
      </c>
      <c r="F119" s="210">
        <v>643.81666666666661</v>
      </c>
      <c r="G119" s="212">
        <v>639.08333333333326</v>
      </c>
      <c r="H119" s="212">
        <v>632.86666666666667</v>
      </c>
      <c r="I119" s="212">
        <v>628.13333333333333</v>
      </c>
      <c r="J119" s="212">
        <v>650.03333333333319</v>
      </c>
      <c r="K119" s="212">
        <v>654.76666666666654</v>
      </c>
      <c r="L119" s="212">
        <v>660.98333333333312</v>
      </c>
      <c r="M119" s="213">
        <v>648.54999999999995</v>
      </c>
      <c r="N119" s="213">
        <v>637.6</v>
      </c>
      <c r="O119" s="213">
        <v>17280000</v>
      </c>
      <c r="P119" s="214">
        <v>-1.8948264849904195E-2</v>
      </c>
    </row>
    <row r="120" spans="1:16" ht="12.75" customHeight="1">
      <c r="A120" s="206">
        <v>110</v>
      </c>
      <c r="B120" s="218" t="s">
        <v>66</v>
      </c>
      <c r="C120" s="210" t="s">
        <v>158</v>
      </c>
      <c r="D120" s="211">
        <v>45561</v>
      </c>
      <c r="E120" s="210">
        <v>1793.9</v>
      </c>
      <c r="F120" s="210">
        <v>1785.1666666666667</v>
      </c>
      <c r="G120" s="212">
        <v>1773.1333333333334</v>
      </c>
      <c r="H120" s="212">
        <v>1752.3666666666668</v>
      </c>
      <c r="I120" s="212">
        <v>1740.3333333333335</v>
      </c>
      <c r="J120" s="212">
        <v>1805.9333333333334</v>
      </c>
      <c r="K120" s="212">
        <v>1817.9666666666667</v>
      </c>
      <c r="L120" s="212">
        <v>1838.7333333333333</v>
      </c>
      <c r="M120" s="213">
        <v>1797.2</v>
      </c>
      <c r="N120" s="213">
        <v>1764.4</v>
      </c>
      <c r="O120" s="213">
        <v>37664400</v>
      </c>
      <c r="P120" s="214">
        <v>4.5232938967536829E-3</v>
      </c>
    </row>
    <row r="121" spans="1:16" ht="12.75" customHeight="1">
      <c r="A121" s="206">
        <v>111</v>
      </c>
      <c r="B121" s="218" t="s">
        <v>42</v>
      </c>
      <c r="C121" s="210" t="s">
        <v>833</v>
      </c>
      <c r="D121" s="211">
        <v>45561</v>
      </c>
      <c r="E121" s="210">
        <v>166.59</v>
      </c>
      <c r="F121" s="210">
        <v>165.74</v>
      </c>
      <c r="G121" s="212">
        <v>164.48000000000002</v>
      </c>
      <c r="H121" s="212">
        <v>162.37</v>
      </c>
      <c r="I121" s="212">
        <v>161.11000000000001</v>
      </c>
      <c r="J121" s="212">
        <v>167.85000000000002</v>
      </c>
      <c r="K121" s="212">
        <v>169.11</v>
      </c>
      <c r="L121" s="212">
        <v>171.22000000000003</v>
      </c>
      <c r="M121" s="213">
        <v>167</v>
      </c>
      <c r="N121" s="213">
        <v>163.63</v>
      </c>
      <c r="O121" s="213">
        <v>88704560</v>
      </c>
      <c r="P121" s="214">
        <v>1.509282084821653E-4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3392.95</v>
      </c>
      <c r="F122" s="210">
        <v>3386.4333333333329</v>
      </c>
      <c r="G122" s="212">
        <v>3367.016666666666</v>
      </c>
      <c r="H122" s="212">
        <v>3341.083333333333</v>
      </c>
      <c r="I122" s="212">
        <v>3321.6666666666661</v>
      </c>
      <c r="J122" s="212">
        <v>3412.3666666666659</v>
      </c>
      <c r="K122" s="212">
        <v>3431.7833333333328</v>
      </c>
      <c r="L122" s="212">
        <v>3457.7166666666658</v>
      </c>
      <c r="M122" s="213">
        <v>3405.85</v>
      </c>
      <c r="N122" s="213">
        <v>3360.5</v>
      </c>
      <c r="O122" s="213">
        <v>900600</v>
      </c>
      <c r="P122" s="214">
        <v>-3.8744796669868714E-2</v>
      </c>
    </row>
    <row r="123" spans="1:16" ht="12.75" customHeight="1">
      <c r="A123" s="206">
        <v>113</v>
      </c>
      <c r="B123" s="218" t="s">
        <v>66</v>
      </c>
      <c r="C123" s="215" t="s">
        <v>160</v>
      </c>
      <c r="D123" s="211">
        <v>45561</v>
      </c>
      <c r="E123" s="210">
        <v>492.35</v>
      </c>
      <c r="F123" s="210">
        <v>488.45000000000005</v>
      </c>
      <c r="G123" s="212">
        <v>483.35000000000008</v>
      </c>
      <c r="H123" s="212">
        <v>474.35</v>
      </c>
      <c r="I123" s="212">
        <v>469.25000000000006</v>
      </c>
      <c r="J123" s="212">
        <v>497.4500000000001</v>
      </c>
      <c r="K123" s="212">
        <v>502.55</v>
      </c>
      <c r="L123" s="212">
        <v>511.55000000000013</v>
      </c>
      <c r="M123" s="213">
        <v>493.55</v>
      </c>
      <c r="N123" s="213">
        <v>479.45</v>
      </c>
      <c r="O123" s="213">
        <v>24446000</v>
      </c>
      <c r="P123" s="214">
        <v>2.831807780320366E-2</v>
      </c>
    </row>
    <row r="124" spans="1:16" ht="12.75" customHeight="1">
      <c r="A124" s="206">
        <v>114</v>
      </c>
      <c r="B124" s="218" t="s">
        <v>40</v>
      </c>
      <c r="C124" s="210" t="s">
        <v>161</v>
      </c>
      <c r="D124" s="211">
        <v>45561</v>
      </c>
      <c r="E124" s="210">
        <v>703.3</v>
      </c>
      <c r="F124" s="210">
        <v>699.25</v>
      </c>
      <c r="G124" s="212">
        <v>689.7</v>
      </c>
      <c r="H124" s="212">
        <v>676.1</v>
      </c>
      <c r="I124" s="212">
        <v>666.55000000000007</v>
      </c>
      <c r="J124" s="212">
        <v>712.85</v>
      </c>
      <c r="K124" s="212">
        <v>722.4</v>
      </c>
      <c r="L124" s="212">
        <v>736</v>
      </c>
      <c r="M124" s="213">
        <v>708.8</v>
      </c>
      <c r="N124" s="213">
        <v>685.65</v>
      </c>
      <c r="O124" s="213">
        <v>29806000</v>
      </c>
      <c r="P124" s="214">
        <v>1.1024049387741257E-2</v>
      </c>
    </row>
    <row r="125" spans="1:16" ht="12.75" customHeight="1">
      <c r="A125" s="206">
        <v>115</v>
      </c>
      <c r="B125" s="218" t="s">
        <v>85</v>
      </c>
      <c r="C125" s="210" t="s">
        <v>162</v>
      </c>
      <c r="D125" s="211">
        <v>45561</v>
      </c>
      <c r="E125" s="210">
        <v>3584.65</v>
      </c>
      <c r="F125" s="210">
        <v>3582.0666666666671</v>
      </c>
      <c r="G125" s="212">
        <v>3564.6333333333341</v>
      </c>
      <c r="H125" s="212">
        <v>3544.6166666666672</v>
      </c>
      <c r="I125" s="212">
        <v>3527.1833333333343</v>
      </c>
      <c r="J125" s="212">
        <v>3602.0833333333339</v>
      </c>
      <c r="K125" s="212">
        <v>3619.5166666666673</v>
      </c>
      <c r="L125" s="212">
        <v>3639.5333333333338</v>
      </c>
      <c r="M125" s="213">
        <v>3599.5</v>
      </c>
      <c r="N125" s="213">
        <v>3562.05</v>
      </c>
      <c r="O125" s="213">
        <v>17900100</v>
      </c>
      <c r="P125" s="214">
        <v>-2.0897432741772713E-2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6157.15</v>
      </c>
      <c r="F126" s="210">
        <v>6170.7666666666664</v>
      </c>
      <c r="G126" s="212">
        <v>6119.333333333333</v>
      </c>
      <c r="H126" s="212">
        <v>6081.5166666666664</v>
      </c>
      <c r="I126" s="212">
        <v>6030.083333333333</v>
      </c>
      <c r="J126" s="212">
        <v>6208.583333333333</v>
      </c>
      <c r="K126" s="212">
        <v>6260.0166666666673</v>
      </c>
      <c r="L126" s="212">
        <v>6297.833333333333</v>
      </c>
      <c r="M126" s="213">
        <v>6222.2</v>
      </c>
      <c r="N126" s="213">
        <v>6132.95</v>
      </c>
      <c r="O126" s="213">
        <v>3031350</v>
      </c>
      <c r="P126" s="214">
        <v>-1.3342557817750543E-3</v>
      </c>
    </row>
    <row r="127" spans="1:16" ht="12.75" customHeight="1">
      <c r="A127" s="206">
        <v>117</v>
      </c>
      <c r="B127" s="218" t="s">
        <v>42</v>
      </c>
      <c r="C127" s="210" t="s">
        <v>164</v>
      </c>
      <c r="D127" s="211">
        <v>45561</v>
      </c>
      <c r="E127" s="210">
        <v>5591.15</v>
      </c>
      <c r="F127" s="210">
        <v>5584.25</v>
      </c>
      <c r="G127" s="212">
        <v>5510.6</v>
      </c>
      <c r="H127" s="212">
        <v>5430.05</v>
      </c>
      <c r="I127" s="212">
        <v>5356.4000000000005</v>
      </c>
      <c r="J127" s="212">
        <v>5664.8</v>
      </c>
      <c r="K127" s="212">
        <v>5738.45</v>
      </c>
      <c r="L127" s="212">
        <v>5819</v>
      </c>
      <c r="M127" s="213">
        <v>5657.9</v>
      </c>
      <c r="N127" s="213">
        <v>5503.7</v>
      </c>
      <c r="O127" s="213">
        <v>1160500</v>
      </c>
      <c r="P127" s="214">
        <v>-9.3051050025610375E-3</v>
      </c>
    </row>
    <row r="128" spans="1:16" ht="12.75" customHeight="1">
      <c r="A128" s="206">
        <v>118</v>
      </c>
      <c r="B128" s="218" t="s">
        <v>54</v>
      </c>
      <c r="C128" s="210" t="s">
        <v>165</v>
      </c>
      <c r="D128" s="211">
        <v>45561</v>
      </c>
      <c r="E128" s="210">
        <v>2226.85</v>
      </c>
      <c r="F128" s="210">
        <v>2223.4</v>
      </c>
      <c r="G128" s="212">
        <v>2198.3000000000002</v>
      </c>
      <c r="H128" s="212">
        <v>2169.75</v>
      </c>
      <c r="I128" s="212">
        <v>2144.65</v>
      </c>
      <c r="J128" s="212">
        <v>2251.9500000000003</v>
      </c>
      <c r="K128" s="212">
        <v>2277.0499999999997</v>
      </c>
      <c r="L128" s="212">
        <v>2305.6000000000004</v>
      </c>
      <c r="M128" s="213">
        <v>2248.5</v>
      </c>
      <c r="N128" s="213">
        <v>2194.85</v>
      </c>
      <c r="O128" s="213">
        <v>12572775</v>
      </c>
      <c r="P128" s="214">
        <v>7.8699918233851186E-3</v>
      </c>
    </row>
    <row r="129" spans="1:16" ht="12.75" customHeight="1">
      <c r="A129" s="206">
        <v>119</v>
      </c>
      <c r="B129" s="218" t="s">
        <v>66</v>
      </c>
      <c r="C129" s="210" t="s">
        <v>166</v>
      </c>
      <c r="D129" s="211">
        <v>45561</v>
      </c>
      <c r="E129" s="210">
        <v>2714.2</v>
      </c>
      <c r="F129" s="210">
        <v>2702.0166666666669</v>
      </c>
      <c r="G129" s="212">
        <v>2682.6333333333337</v>
      </c>
      <c r="H129" s="212">
        <v>2651.0666666666666</v>
      </c>
      <c r="I129" s="212">
        <v>2631.6833333333334</v>
      </c>
      <c r="J129" s="212">
        <v>2733.5833333333339</v>
      </c>
      <c r="K129" s="212">
        <v>2752.9666666666672</v>
      </c>
      <c r="L129" s="212">
        <v>2784.5333333333342</v>
      </c>
      <c r="M129" s="213">
        <v>2721.4</v>
      </c>
      <c r="N129" s="213">
        <v>2670.45</v>
      </c>
      <c r="O129" s="213">
        <v>16233700</v>
      </c>
      <c r="P129" s="214">
        <v>4.8964381662189096E-3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325.5</v>
      </c>
      <c r="F130" s="210">
        <v>324.16666666666669</v>
      </c>
      <c r="G130" s="212">
        <v>319.33333333333337</v>
      </c>
      <c r="H130" s="212">
        <v>313.16666666666669</v>
      </c>
      <c r="I130" s="212">
        <v>308.33333333333337</v>
      </c>
      <c r="J130" s="212">
        <v>330.33333333333337</v>
      </c>
      <c r="K130" s="212">
        <v>335.16666666666674</v>
      </c>
      <c r="L130" s="212">
        <v>341.33333333333337</v>
      </c>
      <c r="M130" s="213">
        <v>329</v>
      </c>
      <c r="N130" s="213">
        <v>318</v>
      </c>
      <c r="O130" s="213">
        <v>37128000</v>
      </c>
      <c r="P130" s="214">
        <v>-3.0397994359135067E-2</v>
      </c>
    </row>
    <row r="131" spans="1:16" ht="12.75" customHeight="1">
      <c r="A131" s="206">
        <v>121</v>
      </c>
      <c r="B131" s="218" t="s">
        <v>57</v>
      </c>
      <c r="C131" s="210" t="s">
        <v>168</v>
      </c>
      <c r="D131" s="211">
        <v>45561</v>
      </c>
      <c r="E131" s="210">
        <v>205.56</v>
      </c>
      <c r="F131" s="210">
        <v>205.21333333333334</v>
      </c>
      <c r="G131" s="212">
        <v>203.74666666666667</v>
      </c>
      <c r="H131" s="212">
        <v>201.93333333333334</v>
      </c>
      <c r="I131" s="212">
        <v>200.46666666666667</v>
      </c>
      <c r="J131" s="212">
        <v>207.02666666666667</v>
      </c>
      <c r="K131" s="212">
        <v>208.49333333333331</v>
      </c>
      <c r="L131" s="212">
        <v>210.30666666666667</v>
      </c>
      <c r="M131" s="213">
        <v>206.68</v>
      </c>
      <c r="N131" s="213">
        <v>203.4</v>
      </c>
      <c r="O131" s="213">
        <v>60264000</v>
      </c>
      <c r="P131" s="214">
        <v>-6.036615536862939E-3</v>
      </c>
    </row>
    <row r="132" spans="1:16" ht="12.75" customHeight="1">
      <c r="A132" s="206">
        <v>122</v>
      </c>
      <c r="B132" s="218" t="s">
        <v>54</v>
      </c>
      <c r="C132" s="210" t="s">
        <v>169</v>
      </c>
      <c r="D132" s="211">
        <v>45561</v>
      </c>
      <c r="E132" s="210">
        <v>676</v>
      </c>
      <c r="F132" s="210">
        <v>671.98333333333335</v>
      </c>
      <c r="G132" s="212">
        <v>665.7166666666667</v>
      </c>
      <c r="H132" s="212">
        <v>655.43333333333339</v>
      </c>
      <c r="I132" s="212">
        <v>649.16666666666674</v>
      </c>
      <c r="J132" s="212">
        <v>682.26666666666665</v>
      </c>
      <c r="K132" s="212">
        <v>688.5333333333333</v>
      </c>
      <c r="L132" s="212">
        <v>698.81666666666661</v>
      </c>
      <c r="M132" s="213">
        <v>678.25</v>
      </c>
      <c r="N132" s="213">
        <v>661.7</v>
      </c>
      <c r="O132" s="213">
        <v>14823600</v>
      </c>
      <c r="P132" s="214">
        <v>-1.6480891719745223E-2</v>
      </c>
    </row>
    <row r="133" spans="1:16" ht="12.75" customHeight="1">
      <c r="A133" s="206">
        <v>123</v>
      </c>
      <c r="B133" s="218" t="s">
        <v>57</v>
      </c>
      <c r="C133" s="210" t="s">
        <v>170</v>
      </c>
      <c r="D133" s="211">
        <v>45561</v>
      </c>
      <c r="E133" s="210">
        <v>12189.75</v>
      </c>
      <c r="F133" s="210">
        <v>12195.366666666669</v>
      </c>
      <c r="G133" s="212">
        <v>12146.583333333338</v>
      </c>
      <c r="H133" s="212">
        <v>12103.41666666667</v>
      </c>
      <c r="I133" s="212">
        <v>12054.633333333339</v>
      </c>
      <c r="J133" s="212">
        <v>12238.533333333336</v>
      </c>
      <c r="K133" s="212">
        <v>12287.316666666669</v>
      </c>
      <c r="L133" s="212">
        <v>12330.483333333335</v>
      </c>
      <c r="M133" s="213">
        <v>12244.15</v>
      </c>
      <c r="N133" s="213">
        <v>12152.2</v>
      </c>
      <c r="O133" s="213">
        <v>3390600</v>
      </c>
      <c r="P133" s="214">
        <v>1.0339998212104056E-2</v>
      </c>
    </row>
    <row r="134" spans="1:16" ht="12.75" customHeight="1">
      <c r="A134" s="206">
        <v>124</v>
      </c>
      <c r="B134" s="218" t="s">
        <v>85</v>
      </c>
      <c r="C134" s="210" t="s">
        <v>874</v>
      </c>
      <c r="D134" s="211">
        <v>45561</v>
      </c>
      <c r="E134" s="210">
        <v>1506.45</v>
      </c>
      <c r="F134" s="210">
        <v>1494.1833333333334</v>
      </c>
      <c r="G134" s="212">
        <v>1478.5666666666668</v>
      </c>
      <c r="H134" s="212">
        <v>1450.6833333333334</v>
      </c>
      <c r="I134" s="212">
        <v>1435.0666666666668</v>
      </c>
      <c r="J134" s="212">
        <v>1522.0666666666668</v>
      </c>
      <c r="K134" s="212">
        <v>1537.6833333333336</v>
      </c>
      <c r="L134" s="212">
        <v>1565.5666666666668</v>
      </c>
      <c r="M134" s="213">
        <v>1509.8</v>
      </c>
      <c r="N134" s="213">
        <v>1466.3</v>
      </c>
      <c r="O134" s="213">
        <v>10045700</v>
      </c>
      <c r="P134" s="214">
        <v>1.8451493861329927E-2</v>
      </c>
    </row>
    <row r="135" spans="1:16" ht="12.75" customHeight="1">
      <c r="A135" s="206">
        <v>125</v>
      </c>
      <c r="B135" s="218" t="s">
        <v>42</v>
      </c>
      <c r="C135" s="217" t="s">
        <v>172</v>
      </c>
      <c r="D135" s="211">
        <v>45561</v>
      </c>
      <c r="E135" s="210">
        <v>5276.75</v>
      </c>
      <c r="F135" s="210">
        <v>5295.8833333333332</v>
      </c>
      <c r="G135" s="212">
        <v>5208.2666666666664</v>
      </c>
      <c r="H135" s="212">
        <v>5139.7833333333328</v>
      </c>
      <c r="I135" s="212">
        <v>5052.1666666666661</v>
      </c>
      <c r="J135" s="212">
        <v>5364.3666666666668</v>
      </c>
      <c r="K135" s="212">
        <v>5451.9833333333336</v>
      </c>
      <c r="L135" s="212">
        <v>5520.4666666666672</v>
      </c>
      <c r="M135" s="213">
        <v>5383.5</v>
      </c>
      <c r="N135" s="213">
        <v>5227.3999999999996</v>
      </c>
      <c r="O135" s="213">
        <v>2142000</v>
      </c>
      <c r="P135" s="214">
        <v>-1.0260236918197929E-3</v>
      </c>
    </row>
    <row r="136" spans="1:16" ht="12.75" customHeight="1">
      <c r="A136" s="206">
        <v>126</v>
      </c>
      <c r="B136" s="218" t="s">
        <v>66</v>
      </c>
      <c r="C136" s="217" t="s">
        <v>173</v>
      </c>
      <c r="D136" s="211">
        <v>45561</v>
      </c>
      <c r="E136" s="210">
        <v>2159.9</v>
      </c>
      <c r="F136" s="210">
        <v>2149.0500000000002</v>
      </c>
      <c r="G136" s="212">
        <v>2132.0500000000002</v>
      </c>
      <c r="H136" s="212">
        <v>2104.1999999999998</v>
      </c>
      <c r="I136" s="212">
        <v>2087.1999999999998</v>
      </c>
      <c r="J136" s="212">
        <v>2176.9000000000005</v>
      </c>
      <c r="K136" s="212">
        <v>2193.9000000000005</v>
      </c>
      <c r="L136" s="212">
        <v>2221.7500000000009</v>
      </c>
      <c r="M136" s="213">
        <v>2166.0500000000002</v>
      </c>
      <c r="N136" s="213">
        <v>2121.1999999999998</v>
      </c>
      <c r="O136" s="213">
        <v>1529600</v>
      </c>
      <c r="P136" s="214">
        <v>-6.4951935567679918E-3</v>
      </c>
    </row>
    <row r="137" spans="1:16" ht="12.75" customHeight="1">
      <c r="A137" s="206">
        <v>127</v>
      </c>
      <c r="B137" s="218" t="s">
        <v>82</v>
      </c>
      <c r="C137" s="210" t="s">
        <v>174</v>
      </c>
      <c r="D137" s="211">
        <v>45561</v>
      </c>
      <c r="E137" s="210">
        <v>1126.55</v>
      </c>
      <c r="F137" s="210">
        <v>1126.0333333333335</v>
      </c>
      <c r="G137" s="212">
        <v>1116.0666666666671</v>
      </c>
      <c r="H137" s="212">
        <v>1105.5833333333335</v>
      </c>
      <c r="I137" s="212">
        <v>1095.616666666667</v>
      </c>
      <c r="J137" s="212">
        <v>1136.5166666666671</v>
      </c>
      <c r="K137" s="212">
        <v>1146.4833333333338</v>
      </c>
      <c r="L137" s="212">
        <v>1156.9666666666672</v>
      </c>
      <c r="M137" s="213">
        <v>1136</v>
      </c>
      <c r="N137" s="213">
        <v>1115.55</v>
      </c>
      <c r="O137" s="213">
        <v>9420800</v>
      </c>
      <c r="P137" s="214">
        <v>-2.5326932627048503E-2</v>
      </c>
    </row>
    <row r="138" spans="1:16" ht="12.75" customHeight="1">
      <c r="A138" s="206">
        <v>128</v>
      </c>
      <c r="B138" s="218" t="s">
        <v>54</v>
      </c>
      <c r="C138" s="210" t="s">
        <v>175</v>
      </c>
      <c r="D138" s="211">
        <v>45561</v>
      </c>
      <c r="E138" s="210">
        <v>1851</v>
      </c>
      <c r="F138" s="210">
        <v>1856.7666666666667</v>
      </c>
      <c r="G138" s="212">
        <v>1816.7833333333333</v>
      </c>
      <c r="H138" s="212">
        <v>1782.5666666666666</v>
      </c>
      <c r="I138" s="212">
        <v>1742.5833333333333</v>
      </c>
      <c r="J138" s="212">
        <v>1890.9833333333333</v>
      </c>
      <c r="K138" s="212">
        <v>1930.9666666666665</v>
      </c>
      <c r="L138" s="212">
        <v>1965.1833333333334</v>
      </c>
      <c r="M138" s="213">
        <v>1896.75</v>
      </c>
      <c r="N138" s="213">
        <v>1822.55</v>
      </c>
      <c r="O138" s="213">
        <v>1712000</v>
      </c>
      <c r="P138" s="214">
        <v>0.10938310005184033</v>
      </c>
    </row>
    <row r="139" spans="1:16" ht="12.75" customHeight="1">
      <c r="A139" s="206">
        <v>129</v>
      </c>
      <c r="B139" s="218" t="s">
        <v>85</v>
      </c>
      <c r="C139" s="215" t="s">
        <v>176</v>
      </c>
      <c r="D139" s="211">
        <v>45561</v>
      </c>
      <c r="E139" s="210">
        <v>187.66</v>
      </c>
      <c r="F139" s="210">
        <v>187.70000000000002</v>
      </c>
      <c r="G139" s="212">
        <v>185.80000000000004</v>
      </c>
      <c r="H139" s="212">
        <v>183.94000000000003</v>
      </c>
      <c r="I139" s="212">
        <v>182.04000000000005</v>
      </c>
      <c r="J139" s="212">
        <v>189.56000000000003</v>
      </c>
      <c r="K139" s="212">
        <v>191.46</v>
      </c>
      <c r="L139" s="212">
        <v>193.32000000000002</v>
      </c>
      <c r="M139" s="213">
        <v>189.6</v>
      </c>
      <c r="N139" s="213">
        <v>185.84</v>
      </c>
      <c r="O139" s="213">
        <v>121367400</v>
      </c>
      <c r="P139" s="214">
        <v>2.1146953405017922E-2</v>
      </c>
    </row>
    <row r="140" spans="1:16" ht="12.75" customHeight="1">
      <c r="A140" s="206">
        <v>130</v>
      </c>
      <c r="B140" s="218" t="s">
        <v>54</v>
      </c>
      <c r="C140" s="210" t="s">
        <v>177</v>
      </c>
      <c r="D140" s="211">
        <v>45561</v>
      </c>
      <c r="E140" s="210">
        <v>3008.3</v>
      </c>
      <c r="F140" s="210">
        <v>3018.4333333333329</v>
      </c>
      <c r="G140" s="212">
        <v>2977.3666666666659</v>
      </c>
      <c r="H140" s="212">
        <v>2946.4333333333329</v>
      </c>
      <c r="I140" s="212">
        <v>2905.3666666666659</v>
      </c>
      <c r="J140" s="212">
        <v>3049.3666666666659</v>
      </c>
      <c r="K140" s="212">
        <v>3090.4333333333325</v>
      </c>
      <c r="L140" s="212">
        <v>3121.3666666666659</v>
      </c>
      <c r="M140" s="213">
        <v>3059.5</v>
      </c>
      <c r="N140" s="213">
        <v>2987.5</v>
      </c>
      <c r="O140" s="213">
        <v>3731475</v>
      </c>
      <c r="P140" s="214">
        <v>7.7237281841812102E-3</v>
      </c>
    </row>
    <row r="141" spans="1:16" ht="12.75" customHeight="1">
      <c r="A141" s="206">
        <v>131</v>
      </c>
      <c r="B141" s="218" t="s">
        <v>66</v>
      </c>
      <c r="C141" s="210" t="s">
        <v>178</v>
      </c>
      <c r="D141" s="211">
        <v>45561</v>
      </c>
      <c r="E141" s="210">
        <v>134527</v>
      </c>
      <c r="F141" s="210">
        <v>134249.13333333333</v>
      </c>
      <c r="G141" s="212">
        <v>133118.26666666666</v>
      </c>
      <c r="H141" s="212">
        <v>131709.53333333333</v>
      </c>
      <c r="I141" s="212">
        <v>130578.66666666666</v>
      </c>
      <c r="J141" s="212">
        <v>135657.86666666667</v>
      </c>
      <c r="K141" s="212">
        <v>136788.73333333331</v>
      </c>
      <c r="L141" s="212">
        <v>138197.46666666667</v>
      </c>
      <c r="M141" s="213">
        <v>135380</v>
      </c>
      <c r="N141" s="213">
        <v>132840.4</v>
      </c>
      <c r="O141" s="213">
        <v>68825</v>
      </c>
      <c r="P141" s="214">
        <v>-2.6245048104131297E-2</v>
      </c>
    </row>
    <row r="142" spans="1:16" ht="12.75" customHeight="1">
      <c r="A142" s="206">
        <v>132</v>
      </c>
      <c r="B142" s="218" t="s">
        <v>129</v>
      </c>
      <c r="C142" s="210" t="s">
        <v>179</v>
      </c>
      <c r="D142" s="211">
        <v>45561</v>
      </c>
      <c r="E142" s="210">
        <v>1991.55</v>
      </c>
      <c r="F142" s="210">
        <v>1985.1666666666667</v>
      </c>
      <c r="G142" s="212">
        <v>1975.3333333333335</v>
      </c>
      <c r="H142" s="212">
        <v>1959.1166666666668</v>
      </c>
      <c r="I142" s="212">
        <v>1949.2833333333335</v>
      </c>
      <c r="J142" s="212">
        <v>2001.3833333333334</v>
      </c>
      <c r="K142" s="212">
        <v>2011.2166666666669</v>
      </c>
      <c r="L142" s="212">
        <v>2027.4333333333334</v>
      </c>
      <c r="M142" s="213">
        <v>1995</v>
      </c>
      <c r="N142" s="213">
        <v>1968.95</v>
      </c>
      <c r="O142" s="213">
        <v>3804350</v>
      </c>
      <c r="P142" s="214">
        <v>-1.3407502496077592E-2</v>
      </c>
    </row>
    <row r="143" spans="1:16" ht="12.75" customHeight="1">
      <c r="A143" s="206">
        <v>133</v>
      </c>
      <c r="B143" s="218" t="s">
        <v>85</v>
      </c>
      <c r="C143" s="210" t="s">
        <v>180</v>
      </c>
      <c r="D143" s="211">
        <v>45561</v>
      </c>
      <c r="E143" s="210">
        <v>170.02</v>
      </c>
      <c r="F143" s="210">
        <v>169.21</v>
      </c>
      <c r="G143" s="212">
        <v>167.19000000000003</v>
      </c>
      <c r="H143" s="212">
        <v>164.36</v>
      </c>
      <c r="I143" s="212">
        <v>162.34000000000003</v>
      </c>
      <c r="J143" s="212">
        <v>172.04000000000002</v>
      </c>
      <c r="K143" s="212">
        <v>174.06</v>
      </c>
      <c r="L143" s="212">
        <v>176.89000000000001</v>
      </c>
      <c r="M143" s="213">
        <v>171.23</v>
      </c>
      <c r="N143" s="213">
        <v>166.38</v>
      </c>
      <c r="O143" s="213">
        <v>86805000</v>
      </c>
      <c r="P143" s="214">
        <v>2.5382059800664453E-2</v>
      </c>
    </row>
    <row r="144" spans="1:16" ht="12.75" customHeight="1">
      <c r="A144" s="206">
        <v>134</v>
      </c>
      <c r="B144" s="218" t="s">
        <v>831</v>
      </c>
      <c r="C144" s="210" t="s">
        <v>181</v>
      </c>
      <c r="D144" s="211">
        <v>45561</v>
      </c>
      <c r="E144" s="210">
        <v>7436.95</v>
      </c>
      <c r="F144" s="210">
        <v>7426</v>
      </c>
      <c r="G144" s="212">
        <v>7336</v>
      </c>
      <c r="H144" s="212">
        <v>7235.05</v>
      </c>
      <c r="I144" s="212">
        <v>7145.05</v>
      </c>
      <c r="J144" s="212">
        <v>7526.95</v>
      </c>
      <c r="K144" s="212">
        <v>7616.95</v>
      </c>
      <c r="L144" s="212">
        <v>7717.9</v>
      </c>
      <c r="M144" s="213">
        <v>7516</v>
      </c>
      <c r="N144" s="213">
        <v>7325.05</v>
      </c>
      <c r="O144" s="213">
        <v>1478400</v>
      </c>
      <c r="P144" s="214">
        <v>-1.9240506329113924E-3</v>
      </c>
    </row>
    <row r="145" spans="1:16" ht="12.75" customHeight="1">
      <c r="A145" s="206">
        <v>135</v>
      </c>
      <c r="B145" s="218" t="s">
        <v>57</v>
      </c>
      <c r="C145" s="210" t="s">
        <v>182</v>
      </c>
      <c r="D145" s="211">
        <v>45561</v>
      </c>
      <c r="E145" s="210">
        <v>3357</v>
      </c>
      <c r="F145" s="210">
        <v>3314.9166666666665</v>
      </c>
      <c r="G145" s="212">
        <v>3266.7333333333331</v>
      </c>
      <c r="H145" s="212">
        <v>3176.4666666666667</v>
      </c>
      <c r="I145" s="212">
        <v>3128.2833333333333</v>
      </c>
      <c r="J145" s="212">
        <v>3405.1833333333329</v>
      </c>
      <c r="K145" s="212">
        <v>3453.3666666666663</v>
      </c>
      <c r="L145" s="212">
        <v>3543.6333333333328</v>
      </c>
      <c r="M145" s="213">
        <v>3363.1</v>
      </c>
      <c r="N145" s="213">
        <v>3224.65</v>
      </c>
      <c r="O145" s="213">
        <v>2353575</v>
      </c>
      <c r="P145" s="214">
        <v>-1.4219746390090156E-2</v>
      </c>
    </row>
    <row r="146" spans="1:16" ht="12.75" customHeight="1">
      <c r="A146" s="206">
        <v>136</v>
      </c>
      <c r="B146" s="218" t="s">
        <v>129</v>
      </c>
      <c r="C146" s="210" t="s">
        <v>183</v>
      </c>
      <c r="D146" s="211">
        <v>45561</v>
      </c>
      <c r="E146" s="210">
        <v>2522.75</v>
      </c>
      <c r="F146" s="210">
        <v>2516.7333333333331</v>
      </c>
      <c r="G146" s="212">
        <v>2504.0166666666664</v>
      </c>
      <c r="H146" s="212">
        <v>2485.2833333333333</v>
      </c>
      <c r="I146" s="212">
        <v>2472.5666666666666</v>
      </c>
      <c r="J146" s="212">
        <v>2535.4666666666662</v>
      </c>
      <c r="K146" s="212">
        <v>2548.1833333333325</v>
      </c>
      <c r="L146" s="212">
        <v>2566.9166666666661</v>
      </c>
      <c r="M146" s="213">
        <v>2529.4499999999998</v>
      </c>
      <c r="N146" s="213">
        <v>2498</v>
      </c>
      <c r="O146" s="213">
        <v>6958000</v>
      </c>
      <c r="P146" s="214">
        <v>-4.5210026324825452E-3</v>
      </c>
    </row>
    <row r="147" spans="1:16" ht="12.75" customHeight="1">
      <c r="A147" s="206">
        <v>137</v>
      </c>
      <c r="B147" s="218" t="s">
        <v>185</v>
      </c>
      <c r="C147" s="210" t="s">
        <v>184</v>
      </c>
      <c r="D147" s="211">
        <v>45561</v>
      </c>
      <c r="E147" s="210">
        <v>207.03</v>
      </c>
      <c r="F147" s="210">
        <v>206.86333333333334</v>
      </c>
      <c r="G147" s="212">
        <v>203.92666666666668</v>
      </c>
      <c r="H147" s="212">
        <v>200.82333333333332</v>
      </c>
      <c r="I147" s="212">
        <v>197.88666666666666</v>
      </c>
      <c r="J147" s="212">
        <v>209.9666666666667</v>
      </c>
      <c r="K147" s="212">
        <v>212.90333333333336</v>
      </c>
      <c r="L147" s="212">
        <v>216.00666666666672</v>
      </c>
      <c r="M147" s="213">
        <v>209.8</v>
      </c>
      <c r="N147" s="213">
        <v>203.76</v>
      </c>
      <c r="O147" s="213">
        <v>114345000</v>
      </c>
      <c r="P147" s="214">
        <v>-2.4732069249793899E-3</v>
      </c>
    </row>
    <row r="148" spans="1:16" ht="12.75" customHeight="1">
      <c r="A148" s="206">
        <v>138</v>
      </c>
      <c r="B148" s="218" t="s">
        <v>105</v>
      </c>
      <c r="C148" s="210" t="s">
        <v>186</v>
      </c>
      <c r="D148" s="211">
        <v>45561</v>
      </c>
      <c r="E148" s="210">
        <v>391.1</v>
      </c>
      <c r="F148" s="210">
        <v>390.33333333333331</v>
      </c>
      <c r="G148" s="212">
        <v>386.26666666666665</v>
      </c>
      <c r="H148" s="212">
        <v>381.43333333333334</v>
      </c>
      <c r="I148" s="212">
        <v>377.36666666666667</v>
      </c>
      <c r="J148" s="212">
        <v>395.16666666666663</v>
      </c>
      <c r="K148" s="212">
        <v>399.23333333333335</v>
      </c>
      <c r="L148" s="212">
        <v>404.06666666666661</v>
      </c>
      <c r="M148" s="213">
        <v>394.4</v>
      </c>
      <c r="N148" s="213">
        <v>385.5</v>
      </c>
      <c r="O148" s="213">
        <v>109767000</v>
      </c>
      <c r="P148" s="214">
        <v>4.8886325560956855E-3</v>
      </c>
    </row>
    <row r="149" spans="1:16" ht="12.75" customHeight="1">
      <c r="A149" s="206">
        <v>139</v>
      </c>
      <c r="B149" s="218" t="s">
        <v>85</v>
      </c>
      <c r="C149" s="215" t="s">
        <v>187</v>
      </c>
      <c r="D149" s="211">
        <v>45561</v>
      </c>
      <c r="E149" s="210">
        <v>1748.55</v>
      </c>
      <c r="F149" s="210">
        <v>1748.55</v>
      </c>
      <c r="G149" s="212">
        <v>1733.05</v>
      </c>
      <c r="H149" s="212">
        <v>1717.55</v>
      </c>
      <c r="I149" s="212">
        <v>1702.05</v>
      </c>
      <c r="J149" s="212">
        <v>1764.05</v>
      </c>
      <c r="K149" s="212">
        <v>1779.55</v>
      </c>
      <c r="L149" s="212">
        <v>1795.05</v>
      </c>
      <c r="M149" s="213">
        <v>1764.05</v>
      </c>
      <c r="N149" s="213">
        <v>1733.05</v>
      </c>
      <c r="O149" s="213">
        <v>8386000</v>
      </c>
      <c r="P149" s="214">
        <v>9.8625979937621167E-3</v>
      </c>
    </row>
    <row r="150" spans="1:16" ht="12.75" customHeight="1">
      <c r="A150" s="206">
        <v>140</v>
      </c>
      <c r="B150" s="218" t="s">
        <v>82</v>
      </c>
      <c r="C150" s="217" t="s">
        <v>188</v>
      </c>
      <c r="D150" s="211">
        <v>45561</v>
      </c>
      <c r="E150" s="210">
        <v>10947.7</v>
      </c>
      <c r="F150" s="210">
        <v>10920.4</v>
      </c>
      <c r="G150" s="212">
        <v>10798.8</v>
      </c>
      <c r="H150" s="212">
        <v>10649.9</v>
      </c>
      <c r="I150" s="212">
        <v>10528.3</v>
      </c>
      <c r="J150" s="212">
        <v>11069.3</v>
      </c>
      <c r="K150" s="212">
        <v>11190.900000000001</v>
      </c>
      <c r="L150" s="212">
        <v>11339.8</v>
      </c>
      <c r="M150" s="213">
        <v>11042</v>
      </c>
      <c r="N150" s="213">
        <v>10771.5</v>
      </c>
      <c r="O150" s="213">
        <v>1342700</v>
      </c>
      <c r="P150" s="214">
        <v>-9.4430099594245663E-3</v>
      </c>
    </row>
    <row r="151" spans="1:16" ht="12.75" customHeight="1">
      <c r="A151" s="206">
        <v>141</v>
      </c>
      <c r="B151" s="218" t="s">
        <v>45</v>
      </c>
      <c r="C151" s="210" t="s">
        <v>189</v>
      </c>
      <c r="D151" s="211">
        <v>45561</v>
      </c>
      <c r="E151" s="210">
        <v>299.60000000000002</v>
      </c>
      <c r="F151" s="210">
        <v>301.09999999999997</v>
      </c>
      <c r="G151" s="212">
        <v>293.74999999999994</v>
      </c>
      <c r="H151" s="212">
        <v>287.89999999999998</v>
      </c>
      <c r="I151" s="212">
        <v>280.54999999999995</v>
      </c>
      <c r="J151" s="212">
        <v>306.94999999999993</v>
      </c>
      <c r="K151" s="212">
        <v>314.29999999999995</v>
      </c>
      <c r="L151" s="212">
        <v>320.14999999999992</v>
      </c>
      <c r="M151" s="213">
        <v>308.45</v>
      </c>
      <c r="N151" s="213">
        <v>295.25</v>
      </c>
      <c r="O151" s="213">
        <v>124062400</v>
      </c>
      <c r="P151" s="214">
        <v>4.6551322833423848E-5</v>
      </c>
    </row>
    <row r="152" spans="1:16" ht="12.75" customHeight="1">
      <c r="A152" s="206">
        <v>142</v>
      </c>
      <c r="B152" s="218" t="s">
        <v>42</v>
      </c>
      <c r="C152" s="210" t="s">
        <v>190</v>
      </c>
      <c r="D152" s="211">
        <v>45561</v>
      </c>
      <c r="E152" s="210">
        <v>40472.65</v>
      </c>
      <c r="F152" s="210">
        <v>40405.033333333333</v>
      </c>
      <c r="G152" s="212">
        <v>40191.316666666666</v>
      </c>
      <c r="H152" s="212">
        <v>39909.98333333333</v>
      </c>
      <c r="I152" s="212">
        <v>39696.266666666663</v>
      </c>
      <c r="J152" s="212">
        <v>40686.366666666669</v>
      </c>
      <c r="K152" s="212">
        <v>40900.083333333328</v>
      </c>
      <c r="L152" s="212">
        <v>41181.416666666672</v>
      </c>
      <c r="M152" s="213">
        <v>40618.75</v>
      </c>
      <c r="N152" s="213">
        <v>40123.699999999997</v>
      </c>
      <c r="O152" s="213">
        <v>170520</v>
      </c>
      <c r="P152" s="214">
        <v>-4.5988586774085266E-2</v>
      </c>
    </row>
    <row r="153" spans="1:16" ht="12.75" customHeight="1">
      <c r="A153" s="206">
        <v>143</v>
      </c>
      <c r="B153" s="218" t="s">
        <v>85</v>
      </c>
      <c r="C153" s="210" t="s">
        <v>191</v>
      </c>
      <c r="D153" s="211">
        <v>45561</v>
      </c>
      <c r="E153" s="210">
        <v>1067.6500000000001</v>
      </c>
      <c r="F153" s="210">
        <v>1058.5666666666666</v>
      </c>
      <c r="G153" s="212">
        <v>1044.1333333333332</v>
      </c>
      <c r="H153" s="212">
        <v>1020.6166666666666</v>
      </c>
      <c r="I153" s="212">
        <v>1006.1833333333332</v>
      </c>
      <c r="J153" s="212">
        <v>1082.0833333333333</v>
      </c>
      <c r="K153" s="212">
        <v>1096.5166666666667</v>
      </c>
      <c r="L153" s="212">
        <v>1120.0333333333333</v>
      </c>
      <c r="M153" s="213">
        <v>1073</v>
      </c>
      <c r="N153" s="213">
        <v>1035.05</v>
      </c>
      <c r="O153" s="213">
        <v>9630000</v>
      </c>
      <c r="P153" s="214">
        <v>2.7199999999999998E-2</v>
      </c>
    </row>
    <row r="154" spans="1:16" ht="12.75" customHeight="1">
      <c r="A154" s="206">
        <v>144</v>
      </c>
      <c r="B154" s="218" t="s">
        <v>82</v>
      </c>
      <c r="C154" s="215" t="s">
        <v>192</v>
      </c>
      <c r="D154" s="211">
        <v>45561</v>
      </c>
      <c r="E154" s="210">
        <v>5190.3999999999996</v>
      </c>
      <c r="F154" s="210">
        <v>5198.5</v>
      </c>
      <c r="G154" s="212">
        <v>5134.2</v>
      </c>
      <c r="H154" s="212">
        <v>5078</v>
      </c>
      <c r="I154" s="212">
        <v>5013.7</v>
      </c>
      <c r="J154" s="212">
        <v>5254.7</v>
      </c>
      <c r="K154" s="212">
        <v>5318.9999999999991</v>
      </c>
      <c r="L154" s="212">
        <v>5375.2</v>
      </c>
      <c r="M154" s="213">
        <v>5262.8</v>
      </c>
      <c r="N154" s="213">
        <v>5142.3</v>
      </c>
      <c r="O154" s="213">
        <v>2089800</v>
      </c>
      <c r="P154" s="214">
        <v>-2.3366669782222637E-2</v>
      </c>
    </row>
    <row r="155" spans="1:16" ht="12.75" customHeight="1">
      <c r="A155" s="206">
        <v>145</v>
      </c>
      <c r="B155" s="218" t="s">
        <v>66</v>
      </c>
      <c r="C155" s="210" t="s">
        <v>193</v>
      </c>
      <c r="D155" s="211">
        <v>45561</v>
      </c>
      <c r="E155" s="210">
        <v>344.1</v>
      </c>
      <c r="F155" s="210">
        <v>345.7166666666667</v>
      </c>
      <c r="G155" s="212">
        <v>337.83333333333337</v>
      </c>
      <c r="H155" s="212">
        <v>331.56666666666666</v>
      </c>
      <c r="I155" s="212">
        <v>323.68333333333334</v>
      </c>
      <c r="J155" s="212">
        <v>351.98333333333341</v>
      </c>
      <c r="K155" s="212">
        <v>359.86666666666673</v>
      </c>
      <c r="L155" s="212">
        <v>366.13333333333344</v>
      </c>
      <c r="M155" s="213">
        <v>353.6</v>
      </c>
      <c r="N155" s="213">
        <v>339.45</v>
      </c>
      <c r="O155" s="213">
        <v>33645000</v>
      </c>
      <c r="P155" s="214">
        <v>4.4227188081936687E-2</v>
      </c>
    </row>
    <row r="156" spans="1:16" ht="12.75" customHeight="1">
      <c r="A156" s="206">
        <v>146</v>
      </c>
      <c r="B156" s="218" t="s">
        <v>57</v>
      </c>
      <c r="C156" s="210" t="s">
        <v>194</v>
      </c>
      <c r="D156" s="211">
        <v>45561</v>
      </c>
      <c r="E156" s="210">
        <v>525.70000000000005</v>
      </c>
      <c r="F156" s="210">
        <v>528.58333333333337</v>
      </c>
      <c r="G156" s="212">
        <v>512.26666666666677</v>
      </c>
      <c r="H156" s="212">
        <v>498.83333333333337</v>
      </c>
      <c r="I156" s="212">
        <v>482.51666666666677</v>
      </c>
      <c r="J156" s="212">
        <v>542.01666666666677</v>
      </c>
      <c r="K156" s="212">
        <v>558.33333333333337</v>
      </c>
      <c r="L156" s="212">
        <v>571.76666666666677</v>
      </c>
      <c r="M156" s="213">
        <v>544.9</v>
      </c>
      <c r="N156" s="213">
        <v>515.15</v>
      </c>
      <c r="O156" s="213">
        <v>50463400</v>
      </c>
      <c r="P156" s="214">
        <v>9.5841684781074438E-2</v>
      </c>
    </row>
    <row r="157" spans="1:16" ht="12.75" customHeight="1">
      <c r="A157" s="206">
        <v>147</v>
      </c>
      <c r="B157" s="218" t="s">
        <v>831</v>
      </c>
      <c r="C157" s="210" t="s">
        <v>195</v>
      </c>
      <c r="D157" s="211">
        <v>45561</v>
      </c>
      <c r="E157" s="210">
        <v>3278.05</v>
      </c>
      <c r="F157" s="210">
        <v>3270.0499999999997</v>
      </c>
      <c r="G157" s="212">
        <v>3232.9999999999995</v>
      </c>
      <c r="H157" s="212">
        <v>3187.95</v>
      </c>
      <c r="I157" s="212">
        <v>3150.8999999999996</v>
      </c>
      <c r="J157" s="212">
        <v>3315.0999999999995</v>
      </c>
      <c r="K157" s="212">
        <v>3352.1499999999996</v>
      </c>
      <c r="L157" s="212">
        <v>3397.1999999999994</v>
      </c>
      <c r="M157" s="213">
        <v>3307.1</v>
      </c>
      <c r="N157" s="213">
        <v>3225</v>
      </c>
      <c r="O157" s="213">
        <v>2751500</v>
      </c>
      <c r="P157" s="214">
        <v>-1.6882536846806611E-2</v>
      </c>
    </row>
    <row r="158" spans="1:16" ht="12.75" customHeight="1">
      <c r="A158" s="206">
        <v>148</v>
      </c>
      <c r="B158" s="218" t="s">
        <v>61</v>
      </c>
      <c r="C158" s="210" t="s">
        <v>196</v>
      </c>
      <c r="D158" s="211">
        <v>45561</v>
      </c>
      <c r="E158" s="210">
        <v>4632.55</v>
      </c>
      <c r="F158" s="210">
        <v>4621.55</v>
      </c>
      <c r="G158" s="212">
        <v>4583.1000000000004</v>
      </c>
      <c r="H158" s="212">
        <v>4533.6500000000005</v>
      </c>
      <c r="I158" s="212">
        <v>4495.2000000000007</v>
      </c>
      <c r="J158" s="212">
        <v>4671</v>
      </c>
      <c r="K158" s="212">
        <v>4709.4499999999989</v>
      </c>
      <c r="L158" s="212">
        <v>4758.8999999999996</v>
      </c>
      <c r="M158" s="213">
        <v>4660</v>
      </c>
      <c r="N158" s="213">
        <v>4572.1000000000004</v>
      </c>
      <c r="O158" s="213">
        <v>1854000</v>
      </c>
      <c r="P158" s="214">
        <v>-1.0936249666577753E-2</v>
      </c>
    </row>
    <row r="159" spans="1:16" ht="12.75" customHeight="1">
      <c r="A159" s="206">
        <v>149</v>
      </c>
      <c r="B159" s="218" t="s">
        <v>40</v>
      </c>
      <c r="C159" s="210" t="s">
        <v>197</v>
      </c>
      <c r="D159" s="211">
        <v>45561</v>
      </c>
      <c r="E159" s="210">
        <v>110.1</v>
      </c>
      <c r="F159" s="210">
        <v>109.38</v>
      </c>
      <c r="G159" s="212">
        <v>108.16</v>
      </c>
      <c r="H159" s="212">
        <v>106.22</v>
      </c>
      <c r="I159" s="212">
        <v>105</v>
      </c>
      <c r="J159" s="212">
        <v>111.32</v>
      </c>
      <c r="K159" s="212">
        <v>112.53999999999999</v>
      </c>
      <c r="L159" s="212">
        <v>114.47999999999999</v>
      </c>
      <c r="M159" s="213">
        <v>110.6</v>
      </c>
      <c r="N159" s="213">
        <v>107.44</v>
      </c>
      <c r="O159" s="213">
        <v>321968000</v>
      </c>
      <c r="P159" s="214">
        <v>3.627983623863841E-2</v>
      </c>
    </row>
    <row r="160" spans="1:16" ht="12.75" customHeight="1">
      <c r="A160" s="206">
        <v>150</v>
      </c>
      <c r="B160" s="218" t="s">
        <v>185</v>
      </c>
      <c r="C160" s="217" t="s">
        <v>198</v>
      </c>
      <c r="D160" s="211">
        <v>45561</v>
      </c>
      <c r="E160" s="210">
        <v>6678.05</v>
      </c>
      <c r="F160" s="210">
        <v>6658.1166666666659</v>
      </c>
      <c r="G160" s="212">
        <v>6605.1833333333316</v>
      </c>
      <c r="H160" s="212">
        <v>6532.3166666666657</v>
      </c>
      <c r="I160" s="212">
        <v>6479.3833333333314</v>
      </c>
      <c r="J160" s="212">
        <v>6730.9833333333318</v>
      </c>
      <c r="K160" s="212">
        <v>6783.9166666666661</v>
      </c>
      <c r="L160" s="212">
        <v>6856.7833333333319</v>
      </c>
      <c r="M160" s="213">
        <v>6711.05</v>
      </c>
      <c r="N160" s="213">
        <v>6585.25</v>
      </c>
      <c r="O160" s="213">
        <v>2457000</v>
      </c>
      <c r="P160" s="214">
        <v>-3.3152975897688147E-2</v>
      </c>
    </row>
    <row r="161" spans="1:16" ht="12.75" customHeight="1">
      <c r="A161" s="206">
        <v>151</v>
      </c>
      <c r="B161" s="218" t="s">
        <v>200</v>
      </c>
      <c r="C161" s="210" t="s">
        <v>199</v>
      </c>
      <c r="D161" s="211">
        <v>45561</v>
      </c>
      <c r="E161" s="210">
        <v>329.1</v>
      </c>
      <c r="F161" s="210">
        <v>327.78333333333336</v>
      </c>
      <c r="G161" s="212">
        <v>325.76666666666671</v>
      </c>
      <c r="H161" s="212">
        <v>322.43333333333334</v>
      </c>
      <c r="I161" s="212">
        <v>320.41666666666669</v>
      </c>
      <c r="J161" s="212">
        <v>331.11666666666673</v>
      </c>
      <c r="K161" s="212">
        <v>333.13333333333338</v>
      </c>
      <c r="L161" s="212">
        <v>336.46666666666675</v>
      </c>
      <c r="M161" s="213">
        <v>329.8</v>
      </c>
      <c r="N161" s="213">
        <v>324.45</v>
      </c>
      <c r="O161" s="213">
        <v>76273200</v>
      </c>
      <c r="P161" s="214">
        <v>-2.1069167860278151E-2</v>
      </c>
    </row>
    <row r="162" spans="1:16" ht="12.75" customHeight="1">
      <c r="A162" s="206">
        <v>152</v>
      </c>
      <c r="B162" s="218" t="s">
        <v>47</v>
      </c>
      <c r="C162" s="210" t="s">
        <v>201</v>
      </c>
      <c r="D162" s="211">
        <v>45561</v>
      </c>
      <c r="E162" s="210">
        <v>1560.15</v>
      </c>
      <c r="F162" s="210">
        <v>1554.8</v>
      </c>
      <c r="G162" s="212">
        <v>1543.35</v>
      </c>
      <c r="H162" s="212">
        <v>1526.55</v>
      </c>
      <c r="I162" s="212">
        <v>1515.1</v>
      </c>
      <c r="J162" s="212">
        <v>1571.6</v>
      </c>
      <c r="K162" s="212">
        <v>1583.0500000000002</v>
      </c>
      <c r="L162" s="212">
        <v>1599.85</v>
      </c>
      <c r="M162" s="213">
        <v>1566.25</v>
      </c>
      <c r="N162" s="213">
        <v>1538</v>
      </c>
      <c r="O162" s="213">
        <v>3648755</v>
      </c>
      <c r="P162" s="214">
        <v>1.5403782987880848E-2</v>
      </c>
    </row>
    <row r="163" spans="1:16" ht="12.75" customHeight="1">
      <c r="A163" s="206">
        <v>153</v>
      </c>
      <c r="B163" s="218" t="s">
        <v>61</v>
      </c>
      <c r="C163" s="210" t="s">
        <v>202</v>
      </c>
      <c r="D163" s="211">
        <v>45561</v>
      </c>
      <c r="E163" s="210">
        <v>837.2</v>
      </c>
      <c r="F163" s="210">
        <v>832.80000000000007</v>
      </c>
      <c r="G163" s="212">
        <v>826.60000000000014</v>
      </c>
      <c r="H163" s="212">
        <v>816.00000000000011</v>
      </c>
      <c r="I163" s="212">
        <v>809.80000000000018</v>
      </c>
      <c r="J163" s="212">
        <v>843.40000000000009</v>
      </c>
      <c r="K163" s="212">
        <v>849.60000000000014</v>
      </c>
      <c r="L163" s="212">
        <v>860.2</v>
      </c>
      <c r="M163" s="213">
        <v>839</v>
      </c>
      <c r="N163" s="213">
        <v>822.2</v>
      </c>
      <c r="O163" s="213">
        <v>10340250</v>
      </c>
      <c r="P163" s="214">
        <v>-1.5218975147737391E-2</v>
      </c>
    </row>
    <row r="164" spans="1:16" ht="12.75" customHeight="1">
      <c r="A164" s="206">
        <v>154</v>
      </c>
      <c r="B164" s="218" t="s">
        <v>66</v>
      </c>
      <c r="C164" s="210" t="s">
        <v>203</v>
      </c>
      <c r="D164" s="211">
        <v>45561</v>
      </c>
      <c r="E164" s="210">
        <v>210.29</v>
      </c>
      <c r="F164" s="210">
        <v>209.96333333333334</v>
      </c>
      <c r="G164" s="212">
        <v>208.03666666666669</v>
      </c>
      <c r="H164" s="212">
        <v>205.78333333333336</v>
      </c>
      <c r="I164" s="212">
        <v>203.85666666666671</v>
      </c>
      <c r="J164" s="212">
        <v>212.21666666666667</v>
      </c>
      <c r="K164" s="212">
        <v>214.14333333333335</v>
      </c>
      <c r="L164" s="212">
        <v>216.39666666666665</v>
      </c>
      <c r="M164" s="213">
        <v>211.89</v>
      </c>
      <c r="N164" s="213">
        <v>207.71</v>
      </c>
      <c r="O164" s="213">
        <v>80430000</v>
      </c>
      <c r="P164" s="214">
        <v>-2.0430533142526564E-2</v>
      </c>
    </row>
    <row r="165" spans="1:16" ht="12.75" customHeight="1">
      <c r="A165" s="206">
        <v>155</v>
      </c>
      <c r="B165" s="218" t="s">
        <v>82</v>
      </c>
      <c r="C165" s="210" t="s">
        <v>204</v>
      </c>
      <c r="D165" s="211">
        <v>45561</v>
      </c>
      <c r="E165" s="210">
        <v>592.65</v>
      </c>
      <c r="F165" s="210">
        <v>593.98333333333323</v>
      </c>
      <c r="G165" s="212">
        <v>581.66666666666652</v>
      </c>
      <c r="H165" s="212">
        <v>570.68333333333328</v>
      </c>
      <c r="I165" s="212">
        <v>558.36666666666656</v>
      </c>
      <c r="J165" s="212">
        <v>604.96666666666647</v>
      </c>
      <c r="K165" s="212">
        <v>617.2833333333333</v>
      </c>
      <c r="L165" s="212">
        <v>628.26666666666642</v>
      </c>
      <c r="M165" s="213">
        <v>606.29999999999995</v>
      </c>
      <c r="N165" s="213">
        <v>583</v>
      </c>
      <c r="O165" s="213">
        <v>54026000</v>
      </c>
      <c r="P165" s="214">
        <v>6.669562470383826E-2</v>
      </c>
    </row>
    <row r="166" spans="1:16" ht="12.75" customHeight="1">
      <c r="A166" s="206">
        <v>156</v>
      </c>
      <c r="B166" s="218" t="s">
        <v>129</v>
      </c>
      <c r="C166" s="210" t="s">
        <v>205</v>
      </c>
      <c r="D166" s="211">
        <v>45561</v>
      </c>
      <c r="E166" s="210">
        <v>2930.95</v>
      </c>
      <c r="F166" s="210">
        <v>2930.5333333333328</v>
      </c>
      <c r="G166" s="212">
        <v>2916.8666666666659</v>
      </c>
      <c r="H166" s="212">
        <v>2902.7833333333328</v>
      </c>
      <c r="I166" s="212">
        <v>2889.1166666666659</v>
      </c>
      <c r="J166" s="212">
        <v>2944.6166666666659</v>
      </c>
      <c r="K166" s="212">
        <v>2958.2833333333328</v>
      </c>
      <c r="L166" s="212">
        <v>2972.3666666666659</v>
      </c>
      <c r="M166" s="213">
        <v>2944.2</v>
      </c>
      <c r="N166" s="213">
        <v>2916.45</v>
      </c>
      <c r="O166" s="213">
        <v>57698250</v>
      </c>
      <c r="P166" s="214">
        <v>4.4304210640844308E-3</v>
      </c>
    </row>
    <row r="167" spans="1:16" ht="12.75" customHeight="1">
      <c r="A167" s="206">
        <v>157</v>
      </c>
      <c r="B167" s="218" t="s">
        <v>66</v>
      </c>
      <c r="C167" s="210" t="s">
        <v>206</v>
      </c>
      <c r="D167" s="211">
        <v>45561</v>
      </c>
      <c r="E167" s="210">
        <v>127.65</v>
      </c>
      <c r="F167" s="210">
        <v>127.27000000000002</v>
      </c>
      <c r="G167" s="212">
        <v>125.74000000000004</v>
      </c>
      <c r="H167" s="212">
        <v>123.83000000000001</v>
      </c>
      <c r="I167" s="212">
        <v>122.30000000000003</v>
      </c>
      <c r="J167" s="212">
        <v>129.18000000000006</v>
      </c>
      <c r="K167" s="212">
        <v>130.71000000000004</v>
      </c>
      <c r="L167" s="212">
        <v>132.62000000000006</v>
      </c>
      <c r="M167" s="213">
        <v>128.80000000000001</v>
      </c>
      <c r="N167" s="213">
        <v>125.36</v>
      </c>
      <c r="O167" s="213">
        <v>153668000</v>
      </c>
      <c r="P167" s="214">
        <v>9.0352743413967904E-3</v>
      </c>
    </row>
    <row r="168" spans="1:16" ht="12.75" customHeight="1">
      <c r="A168" s="206">
        <v>158</v>
      </c>
      <c r="B168" s="218" t="s">
        <v>66</v>
      </c>
      <c r="C168" s="215" t="s">
        <v>207</v>
      </c>
      <c r="D168" s="211">
        <v>45561</v>
      </c>
      <c r="E168" s="210">
        <v>803.5</v>
      </c>
      <c r="F168" s="210">
        <v>800.7833333333333</v>
      </c>
      <c r="G168" s="212">
        <v>790.71666666666658</v>
      </c>
      <c r="H168" s="212">
        <v>777.93333333333328</v>
      </c>
      <c r="I168" s="212">
        <v>767.86666666666656</v>
      </c>
      <c r="J168" s="212">
        <v>813.56666666666661</v>
      </c>
      <c r="K168" s="212">
        <v>823.63333333333321</v>
      </c>
      <c r="L168" s="212">
        <v>836.41666666666663</v>
      </c>
      <c r="M168" s="213">
        <v>810.85</v>
      </c>
      <c r="N168" s="213">
        <v>788</v>
      </c>
      <c r="O168" s="213">
        <v>19680800</v>
      </c>
      <c r="P168" s="214">
        <v>-7.7040980961600516E-3</v>
      </c>
    </row>
    <row r="169" spans="1:16" ht="12.75" customHeight="1">
      <c r="A169" s="206">
        <v>159</v>
      </c>
      <c r="B169" s="218" t="s">
        <v>61</v>
      </c>
      <c r="C169" s="210" t="s">
        <v>208</v>
      </c>
      <c r="D169" s="211">
        <v>45561</v>
      </c>
      <c r="E169" s="210">
        <v>1902.6</v>
      </c>
      <c r="F169" s="210">
        <v>1910.6833333333334</v>
      </c>
      <c r="G169" s="212">
        <v>1886.4666666666667</v>
      </c>
      <c r="H169" s="212">
        <v>1870.3333333333333</v>
      </c>
      <c r="I169" s="212">
        <v>1846.1166666666666</v>
      </c>
      <c r="J169" s="212">
        <v>1926.8166666666668</v>
      </c>
      <c r="K169" s="212">
        <v>1951.0333333333335</v>
      </c>
      <c r="L169" s="212">
        <v>1967.166666666667</v>
      </c>
      <c r="M169" s="213">
        <v>1934.9</v>
      </c>
      <c r="N169" s="213">
        <v>1894.55</v>
      </c>
      <c r="O169" s="213">
        <v>7645125</v>
      </c>
      <c r="P169" s="214">
        <v>6.4650895608125744E-2</v>
      </c>
    </row>
    <row r="170" spans="1:16" ht="12.75" customHeight="1">
      <c r="A170" s="206">
        <v>160</v>
      </c>
      <c r="B170" s="218" t="s">
        <v>47</v>
      </c>
      <c r="C170" s="210" t="s">
        <v>209</v>
      </c>
      <c r="D170" s="211">
        <v>45561</v>
      </c>
      <c r="E170" s="210">
        <v>787.45</v>
      </c>
      <c r="F170" s="210">
        <v>784.33333333333337</v>
      </c>
      <c r="G170" s="212">
        <v>777.26666666666677</v>
      </c>
      <c r="H170" s="212">
        <v>767.08333333333337</v>
      </c>
      <c r="I170" s="212">
        <v>760.01666666666677</v>
      </c>
      <c r="J170" s="212">
        <v>794.51666666666677</v>
      </c>
      <c r="K170" s="212">
        <v>801.58333333333337</v>
      </c>
      <c r="L170" s="212">
        <v>811.76666666666677</v>
      </c>
      <c r="M170" s="213">
        <v>791.4</v>
      </c>
      <c r="N170" s="213">
        <v>774.15</v>
      </c>
      <c r="O170" s="213">
        <v>103813500</v>
      </c>
      <c r="P170" s="214">
        <v>1.1095771335071841E-2</v>
      </c>
    </row>
    <row r="171" spans="1:16" ht="12.75" customHeight="1">
      <c r="A171" s="206">
        <v>161</v>
      </c>
      <c r="B171" s="218" t="s">
        <v>40</v>
      </c>
      <c r="C171" s="210" t="s">
        <v>210</v>
      </c>
      <c r="D171" s="211">
        <v>45561</v>
      </c>
      <c r="E171" s="210">
        <v>25882.5</v>
      </c>
      <c r="F171" s="210">
        <v>25740.116666666669</v>
      </c>
      <c r="G171" s="212">
        <v>25546.933333333338</v>
      </c>
      <c r="H171" s="212">
        <v>25211.366666666669</v>
      </c>
      <c r="I171" s="212">
        <v>25018.183333333338</v>
      </c>
      <c r="J171" s="212">
        <v>26075.683333333338</v>
      </c>
      <c r="K171" s="212">
        <v>26268.866666666672</v>
      </c>
      <c r="L171" s="212">
        <v>26604.433333333338</v>
      </c>
      <c r="M171" s="213">
        <v>25933.3</v>
      </c>
      <c r="N171" s="213">
        <v>25404.55</v>
      </c>
      <c r="O171" s="213">
        <v>221725</v>
      </c>
      <c r="P171" s="214">
        <v>-1.3459399332591769E-2</v>
      </c>
    </row>
    <row r="172" spans="1:16" ht="12.75" customHeight="1">
      <c r="A172" s="206">
        <v>162</v>
      </c>
      <c r="B172" s="218" t="s">
        <v>45</v>
      </c>
      <c r="C172" s="210" t="s">
        <v>211</v>
      </c>
      <c r="D172" s="211">
        <v>45561</v>
      </c>
      <c r="E172" s="210">
        <v>6590.1</v>
      </c>
      <c r="F172" s="210">
        <v>6597.5</v>
      </c>
      <c r="G172" s="212">
        <v>6524.6</v>
      </c>
      <c r="H172" s="212">
        <v>6459.1</v>
      </c>
      <c r="I172" s="212">
        <v>6386.2000000000007</v>
      </c>
      <c r="J172" s="212">
        <v>6663</v>
      </c>
      <c r="K172" s="212">
        <v>6735.9</v>
      </c>
      <c r="L172" s="212">
        <v>6801.4</v>
      </c>
      <c r="M172" s="213">
        <v>6670.4</v>
      </c>
      <c r="N172" s="213">
        <v>6532</v>
      </c>
      <c r="O172" s="213">
        <v>2742000</v>
      </c>
      <c r="P172" s="214">
        <v>3.3293765191340231E-2</v>
      </c>
    </row>
    <row r="173" spans="1:16" ht="12.75" customHeight="1">
      <c r="A173" s="206">
        <v>163</v>
      </c>
      <c r="B173" s="218" t="s">
        <v>66</v>
      </c>
      <c r="C173" s="210" t="s">
        <v>212</v>
      </c>
      <c r="D173" s="211">
        <v>45561</v>
      </c>
      <c r="E173" s="210">
        <v>2538.85</v>
      </c>
      <c r="F173" s="210">
        <v>2518.8833333333332</v>
      </c>
      <c r="G173" s="212">
        <v>2493.2166666666662</v>
      </c>
      <c r="H173" s="212">
        <v>2447.583333333333</v>
      </c>
      <c r="I173" s="212">
        <v>2421.9166666666661</v>
      </c>
      <c r="J173" s="212">
        <v>2564.5166666666664</v>
      </c>
      <c r="K173" s="212">
        <v>2590.1833333333334</v>
      </c>
      <c r="L173" s="212">
        <v>2635.8166666666666</v>
      </c>
      <c r="M173" s="213">
        <v>2544.5500000000002</v>
      </c>
      <c r="N173" s="213">
        <v>2473.25</v>
      </c>
      <c r="O173" s="213">
        <v>5738625</v>
      </c>
      <c r="P173" s="214">
        <v>3.4754098360655736E-3</v>
      </c>
    </row>
    <row r="174" spans="1:16" ht="12.75" customHeight="1">
      <c r="A174" s="206">
        <v>164</v>
      </c>
      <c r="B174" s="218" t="s">
        <v>42</v>
      </c>
      <c r="C174" s="210" t="s">
        <v>213</v>
      </c>
      <c r="D174" s="211">
        <v>45561</v>
      </c>
      <c r="E174" s="210">
        <v>3320.95</v>
      </c>
      <c r="F174" s="210">
        <v>3292.9666666666667</v>
      </c>
      <c r="G174" s="212">
        <v>3257.9833333333336</v>
      </c>
      <c r="H174" s="212">
        <v>3195.0166666666669</v>
      </c>
      <c r="I174" s="212">
        <v>3160.0333333333338</v>
      </c>
      <c r="J174" s="212">
        <v>3355.9333333333334</v>
      </c>
      <c r="K174" s="212">
        <v>3390.9166666666661</v>
      </c>
      <c r="L174" s="212">
        <v>3453.8833333333332</v>
      </c>
      <c r="M174" s="213">
        <v>3327.95</v>
      </c>
      <c r="N174" s="213">
        <v>3230</v>
      </c>
      <c r="O174" s="213">
        <v>5950200</v>
      </c>
      <c r="P174" s="214">
        <v>2.5648981280380598E-2</v>
      </c>
    </row>
    <row r="175" spans="1:16" ht="12.75" customHeight="1">
      <c r="A175" s="206">
        <v>165</v>
      </c>
      <c r="B175" s="218" t="s">
        <v>200</v>
      </c>
      <c r="C175" s="210" t="s">
        <v>214</v>
      </c>
      <c r="D175" s="211">
        <v>45561</v>
      </c>
      <c r="E175" s="210">
        <v>1825.4</v>
      </c>
      <c r="F175" s="210">
        <v>1827.8500000000001</v>
      </c>
      <c r="G175" s="212">
        <v>1817.7000000000003</v>
      </c>
      <c r="H175" s="212">
        <v>1810.0000000000002</v>
      </c>
      <c r="I175" s="212">
        <v>1799.8500000000004</v>
      </c>
      <c r="J175" s="212">
        <v>1835.5500000000002</v>
      </c>
      <c r="K175" s="212">
        <v>1845.7000000000003</v>
      </c>
      <c r="L175" s="212">
        <v>1853.4</v>
      </c>
      <c r="M175" s="213">
        <v>1838</v>
      </c>
      <c r="N175" s="213">
        <v>1820.15</v>
      </c>
      <c r="O175" s="213">
        <v>14444150</v>
      </c>
      <c r="P175" s="214">
        <v>7.568544153910008E-3</v>
      </c>
    </row>
    <row r="176" spans="1:16" ht="12.75" customHeight="1">
      <c r="A176" s="206">
        <v>166</v>
      </c>
      <c r="B176" s="218" t="s">
        <v>42</v>
      </c>
      <c r="C176" s="210" t="s">
        <v>215</v>
      </c>
      <c r="D176" s="211">
        <v>45561</v>
      </c>
      <c r="E176" s="210">
        <v>801.5</v>
      </c>
      <c r="F176" s="210">
        <v>794.88333333333333</v>
      </c>
      <c r="G176" s="212">
        <v>786.76666666666665</v>
      </c>
      <c r="H176" s="212">
        <v>772.0333333333333</v>
      </c>
      <c r="I176" s="212">
        <v>763.91666666666663</v>
      </c>
      <c r="J176" s="212">
        <v>809.61666666666667</v>
      </c>
      <c r="K176" s="212">
        <v>817.73333333333323</v>
      </c>
      <c r="L176" s="212">
        <v>832.4666666666667</v>
      </c>
      <c r="M176" s="213">
        <v>803</v>
      </c>
      <c r="N176" s="213">
        <v>780.15</v>
      </c>
      <c r="O176" s="213">
        <v>6024000</v>
      </c>
      <c r="P176" s="214">
        <v>4.9660219550444328E-2</v>
      </c>
    </row>
    <row r="177" spans="1:16" ht="12.75" customHeight="1">
      <c r="A177" s="206">
        <v>167</v>
      </c>
      <c r="B177" s="218" t="s">
        <v>831</v>
      </c>
      <c r="C177" s="217" t="s">
        <v>216</v>
      </c>
      <c r="D177" s="211">
        <v>45561</v>
      </c>
      <c r="E177" s="210">
        <v>897.25</v>
      </c>
      <c r="F177" s="210">
        <v>897.7166666666667</v>
      </c>
      <c r="G177" s="212">
        <v>887.78333333333342</v>
      </c>
      <c r="H177" s="212">
        <v>878.31666666666672</v>
      </c>
      <c r="I177" s="212">
        <v>868.38333333333344</v>
      </c>
      <c r="J177" s="212">
        <v>907.18333333333339</v>
      </c>
      <c r="K177" s="212">
        <v>917.11666666666679</v>
      </c>
      <c r="L177" s="212">
        <v>926.58333333333337</v>
      </c>
      <c r="M177" s="213">
        <v>907.65</v>
      </c>
      <c r="N177" s="213">
        <v>888.25</v>
      </c>
      <c r="O177" s="213">
        <v>6538000</v>
      </c>
      <c r="P177" s="214">
        <v>-8.6429112964366943E-3</v>
      </c>
    </row>
    <row r="178" spans="1:16" ht="12.75" customHeight="1">
      <c r="A178" s="206">
        <v>168</v>
      </c>
      <c r="B178" s="218" t="s">
        <v>77</v>
      </c>
      <c r="C178" s="210" t="s">
        <v>217</v>
      </c>
      <c r="D178" s="211">
        <v>45561</v>
      </c>
      <c r="E178" s="210">
        <v>1055.8499999999999</v>
      </c>
      <c r="F178" s="210">
        <v>1052.7666666666667</v>
      </c>
      <c r="G178" s="212">
        <v>1044.0333333333333</v>
      </c>
      <c r="H178" s="212">
        <v>1032.2166666666667</v>
      </c>
      <c r="I178" s="212">
        <v>1023.4833333333333</v>
      </c>
      <c r="J178" s="212">
        <v>1064.5833333333333</v>
      </c>
      <c r="K178" s="212">
        <v>1073.3166666666664</v>
      </c>
      <c r="L178" s="212">
        <v>1085.1333333333332</v>
      </c>
      <c r="M178" s="213">
        <v>1061.5</v>
      </c>
      <c r="N178" s="213">
        <v>1040.95</v>
      </c>
      <c r="O178" s="213">
        <v>10994500</v>
      </c>
      <c r="P178" s="214">
        <v>3.6652106240899732E-3</v>
      </c>
    </row>
    <row r="179" spans="1:16" ht="12.75" customHeight="1">
      <c r="A179" s="206">
        <v>169</v>
      </c>
      <c r="B179" s="218" t="s">
        <v>57</v>
      </c>
      <c r="C179" s="216" t="s">
        <v>218</v>
      </c>
      <c r="D179" s="211">
        <v>45561</v>
      </c>
      <c r="E179" s="210">
        <v>1929.1</v>
      </c>
      <c r="F179" s="210">
        <v>1929.9166666666667</v>
      </c>
      <c r="G179" s="212">
        <v>1916.2833333333335</v>
      </c>
      <c r="H179" s="212">
        <v>1903.4666666666667</v>
      </c>
      <c r="I179" s="212">
        <v>1889.8333333333335</v>
      </c>
      <c r="J179" s="212">
        <v>1942.7333333333336</v>
      </c>
      <c r="K179" s="212">
        <v>1956.3666666666668</v>
      </c>
      <c r="L179" s="212">
        <v>1969.1833333333336</v>
      </c>
      <c r="M179" s="213">
        <v>1943.55</v>
      </c>
      <c r="N179" s="213">
        <v>1917.1</v>
      </c>
      <c r="O179" s="213">
        <v>6416500</v>
      </c>
      <c r="P179" s="214">
        <v>8.3287499017836095E-3</v>
      </c>
    </row>
    <row r="180" spans="1:16" ht="12.75" customHeight="1">
      <c r="A180" s="206">
        <v>170</v>
      </c>
      <c r="B180" s="218" t="s">
        <v>54</v>
      </c>
      <c r="C180" s="210" t="s">
        <v>219</v>
      </c>
      <c r="D180" s="211">
        <v>45561</v>
      </c>
      <c r="E180" s="210">
        <v>1195.9000000000001</v>
      </c>
      <c r="F180" s="210">
        <v>1189.1333333333334</v>
      </c>
      <c r="G180" s="212">
        <v>1179.2666666666669</v>
      </c>
      <c r="H180" s="212">
        <v>1162.6333333333334</v>
      </c>
      <c r="I180" s="212">
        <v>1152.7666666666669</v>
      </c>
      <c r="J180" s="212">
        <v>1205.7666666666669</v>
      </c>
      <c r="K180" s="212">
        <v>1215.6333333333332</v>
      </c>
      <c r="L180" s="212">
        <v>1232.2666666666669</v>
      </c>
      <c r="M180" s="213">
        <v>1199</v>
      </c>
      <c r="N180" s="213">
        <v>1172.5</v>
      </c>
      <c r="O180" s="213">
        <v>13089936</v>
      </c>
      <c r="P180" s="214">
        <v>2.724605281542546E-3</v>
      </c>
    </row>
    <row r="181" spans="1:16" ht="12.75" customHeight="1">
      <c r="A181" s="206">
        <v>171</v>
      </c>
      <c r="B181" s="218" t="s">
        <v>185</v>
      </c>
      <c r="C181" s="210" t="s">
        <v>220</v>
      </c>
      <c r="D181" s="211">
        <v>45561</v>
      </c>
      <c r="E181" s="210">
        <v>1041.2</v>
      </c>
      <c r="F181" s="210">
        <v>1038.7166666666669</v>
      </c>
      <c r="G181" s="212">
        <v>1030.5333333333338</v>
      </c>
      <c r="H181" s="212">
        <v>1019.8666666666668</v>
      </c>
      <c r="I181" s="212">
        <v>1011.6833333333336</v>
      </c>
      <c r="J181" s="212">
        <v>1049.3833333333339</v>
      </c>
      <c r="K181" s="212">
        <v>1057.5666666666668</v>
      </c>
      <c r="L181" s="212">
        <v>1068.233333333334</v>
      </c>
      <c r="M181" s="213">
        <v>1046.9000000000001</v>
      </c>
      <c r="N181" s="213">
        <v>1028.05</v>
      </c>
      <c r="O181" s="213">
        <v>91692150</v>
      </c>
      <c r="P181" s="214">
        <v>-6.7028920745004113E-3</v>
      </c>
    </row>
    <row r="182" spans="1:16" ht="12.75" customHeight="1">
      <c r="A182" s="206">
        <v>172</v>
      </c>
      <c r="B182" s="218" t="s">
        <v>129</v>
      </c>
      <c r="C182" s="210" t="s">
        <v>221</v>
      </c>
      <c r="D182" s="211">
        <v>45561</v>
      </c>
      <c r="E182" s="210">
        <v>418.6</v>
      </c>
      <c r="F182" s="210">
        <v>416.75</v>
      </c>
      <c r="G182" s="212">
        <v>413.75</v>
      </c>
      <c r="H182" s="212">
        <v>408.9</v>
      </c>
      <c r="I182" s="212">
        <v>405.9</v>
      </c>
      <c r="J182" s="212">
        <v>421.6</v>
      </c>
      <c r="K182" s="212">
        <v>424.6</v>
      </c>
      <c r="L182" s="212">
        <v>429.45000000000005</v>
      </c>
      <c r="M182" s="213">
        <v>419.75</v>
      </c>
      <c r="N182" s="213">
        <v>411.9</v>
      </c>
      <c r="O182" s="213">
        <v>81352350</v>
      </c>
      <c r="P182" s="214">
        <v>-6.7577590611659607E-3</v>
      </c>
    </row>
    <row r="183" spans="1:16" ht="12.75" customHeight="1">
      <c r="A183" s="206">
        <v>173</v>
      </c>
      <c r="B183" s="218" t="s">
        <v>85</v>
      </c>
      <c r="C183" s="210" t="s">
        <v>222</v>
      </c>
      <c r="D183" s="211">
        <v>45561</v>
      </c>
      <c r="E183" s="210">
        <v>149.87</v>
      </c>
      <c r="F183" s="210">
        <v>149.92999999999998</v>
      </c>
      <c r="G183" s="212">
        <v>148.15999999999997</v>
      </c>
      <c r="H183" s="212">
        <v>146.44999999999999</v>
      </c>
      <c r="I183" s="212">
        <v>144.67999999999998</v>
      </c>
      <c r="J183" s="212">
        <v>151.63999999999996</v>
      </c>
      <c r="K183" s="212">
        <v>153.41</v>
      </c>
      <c r="L183" s="212">
        <v>155.11999999999995</v>
      </c>
      <c r="M183" s="213">
        <v>151.69999999999999</v>
      </c>
      <c r="N183" s="213">
        <v>148.22</v>
      </c>
      <c r="O183" s="213">
        <v>288029500</v>
      </c>
      <c r="P183" s="214">
        <v>1.2078695114409401E-2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4455.8999999999996</v>
      </c>
      <c r="F184" s="210">
        <v>4464.2499999999991</v>
      </c>
      <c r="G184" s="212">
        <v>4430.0499999999984</v>
      </c>
      <c r="H184" s="212">
        <v>4404.1999999999989</v>
      </c>
      <c r="I184" s="212">
        <v>4369.9999999999982</v>
      </c>
      <c r="J184" s="212">
        <v>4490.0999999999985</v>
      </c>
      <c r="K184" s="212">
        <v>4524.2999999999993</v>
      </c>
      <c r="L184" s="212">
        <v>4550.1499999999987</v>
      </c>
      <c r="M184" s="213">
        <v>4498.45</v>
      </c>
      <c r="N184" s="213">
        <v>4438.3999999999996</v>
      </c>
      <c r="O184" s="213">
        <v>13966575</v>
      </c>
      <c r="P184" s="214">
        <v>-7.5605904224231198E-3</v>
      </c>
    </row>
    <row r="185" spans="1:16" ht="12.75" customHeight="1">
      <c r="A185" s="206">
        <v>175</v>
      </c>
      <c r="B185" s="218" t="s">
        <v>57</v>
      </c>
      <c r="C185" s="210" t="s">
        <v>224</v>
      </c>
      <c r="D185" s="211">
        <v>45561</v>
      </c>
      <c r="E185" s="210">
        <v>1585.35</v>
      </c>
      <c r="F185" s="210">
        <v>1603.9333333333334</v>
      </c>
      <c r="G185" s="212">
        <v>1562.9666666666667</v>
      </c>
      <c r="H185" s="212">
        <v>1540.5833333333333</v>
      </c>
      <c r="I185" s="212">
        <v>1499.6166666666666</v>
      </c>
      <c r="J185" s="212">
        <v>1626.3166666666668</v>
      </c>
      <c r="K185" s="212">
        <v>1667.2833333333335</v>
      </c>
      <c r="L185" s="212">
        <v>1689.666666666667</v>
      </c>
      <c r="M185" s="213">
        <v>1644.9</v>
      </c>
      <c r="N185" s="213">
        <v>1581.55</v>
      </c>
      <c r="O185" s="213">
        <v>13870800</v>
      </c>
      <c r="P185" s="214">
        <v>7.6407319458024869E-2</v>
      </c>
    </row>
    <row r="186" spans="1:16" ht="12.75" customHeight="1">
      <c r="A186" s="206">
        <v>176</v>
      </c>
      <c r="B186" s="218" t="s">
        <v>42</v>
      </c>
      <c r="C186" s="210" t="s">
        <v>225</v>
      </c>
      <c r="D186" s="211">
        <v>45561</v>
      </c>
      <c r="E186" s="210">
        <v>3694</v>
      </c>
      <c r="F186" s="210">
        <v>3697.9666666666667</v>
      </c>
      <c r="G186" s="212">
        <v>3666.0333333333333</v>
      </c>
      <c r="H186" s="212">
        <v>3638.0666666666666</v>
      </c>
      <c r="I186" s="212">
        <v>3606.1333333333332</v>
      </c>
      <c r="J186" s="212">
        <v>3725.9333333333334</v>
      </c>
      <c r="K186" s="212">
        <v>3757.8666666666668</v>
      </c>
      <c r="L186" s="212">
        <v>3785.8333333333335</v>
      </c>
      <c r="M186" s="213">
        <v>3729.9</v>
      </c>
      <c r="N186" s="213">
        <v>3670</v>
      </c>
      <c r="O186" s="213">
        <v>8161825</v>
      </c>
      <c r="P186" s="214">
        <v>-9.5563719764700881E-3</v>
      </c>
    </row>
    <row r="187" spans="1:16" ht="12.75" customHeight="1">
      <c r="A187" s="206">
        <v>177</v>
      </c>
      <c r="B187" s="218" t="s">
        <v>45</v>
      </c>
      <c r="C187" s="210" t="s">
        <v>226</v>
      </c>
      <c r="D187" s="211">
        <v>45561</v>
      </c>
      <c r="E187" s="210">
        <v>3442.45</v>
      </c>
      <c r="F187" s="210">
        <v>3424.8166666666671</v>
      </c>
      <c r="G187" s="212">
        <v>3397.6333333333341</v>
      </c>
      <c r="H187" s="212">
        <v>3352.8166666666671</v>
      </c>
      <c r="I187" s="212">
        <v>3325.6333333333341</v>
      </c>
      <c r="J187" s="212">
        <v>3469.6333333333341</v>
      </c>
      <c r="K187" s="212">
        <v>3496.8166666666675</v>
      </c>
      <c r="L187" s="212">
        <v>3541.6333333333341</v>
      </c>
      <c r="M187" s="213">
        <v>3452</v>
      </c>
      <c r="N187" s="213">
        <v>3380</v>
      </c>
      <c r="O187" s="213">
        <v>1808750</v>
      </c>
      <c r="P187" s="214">
        <v>-8.6325020553576319E-3</v>
      </c>
    </row>
    <row r="188" spans="1:16" ht="12.75" customHeight="1">
      <c r="A188" s="206">
        <v>178</v>
      </c>
      <c r="B188" s="218" t="s">
        <v>54</v>
      </c>
      <c r="C188" s="210" t="s">
        <v>227</v>
      </c>
      <c r="D188" s="211">
        <v>45561</v>
      </c>
      <c r="E188" s="210">
        <v>7154.9</v>
      </c>
      <c r="F188" s="210">
        <v>7133.3833333333341</v>
      </c>
      <c r="G188" s="212">
        <v>7091.5166666666682</v>
      </c>
      <c r="H188" s="212">
        <v>7028.1333333333341</v>
      </c>
      <c r="I188" s="212">
        <v>6986.2666666666682</v>
      </c>
      <c r="J188" s="212">
        <v>7196.7666666666682</v>
      </c>
      <c r="K188" s="212">
        <v>7238.633333333335</v>
      </c>
      <c r="L188" s="212">
        <v>7302.0166666666682</v>
      </c>
      <c r="M188" s="213">
        <v>7175.25</v>
      </c>
      <c r="N188" s="213">
        <v>7070</v>
      </c>
      <c r="O188" s="213">
        <v>3323200</v>
      </c>
      <c r="P188" s="214">
        <v>1.1013081837541832E-2</v>
      </c>
    </row>
    <row r="189" spans="1:16" ht="12.75" customHeight="1">
      <c r="A189" s="206">
        <v>179</v>
      </c>
      <c r="B189" s="218" t="s">
        <v>57</v>
      </c>
      <c r="C189" s="210" t="s">
        <v>228</v>
      </c>
      <c r="D189" s="211">
        <v>45561</v>
      </c>
      <c r="E189" s="210">
        <v>2769.3</v>
      </c>
      <c r="F189" s="210">
        <v>2756.1166666666668</v>
      </c>
      <c r="G189" s="212">
        <v>2737.3333333333335</v>
      </c>
      <c r="H189" s="212">
        <v>2705.3666666666668</v>
      </c>
      <c r="I189" s="212">
        <v>2686.5833333333335</v>
      </c>
      <c r="J189" s="212">
        <v>2788.0833333333335</v>
      </c>
      <c r="K189" s="212">
        <v>2806.8666666666663</v>
      </c>
      <c r="L189" s="212">
        <v>2838.8333333333335</v>
      </c>
      <c r="M189" s="213">
        <v>2774.9</v>
      </c>
      <c r="N189" s="213">
        <v>2724.15</v>
      </c>
      <c r="O189" s="213">
        <v>7528850</v>
      </c>
      <c r="P189" s="214">
        <v>-1.555992860738639E-2</v>
      </c>
    </row>
    <row r="190" spans="1:16" ht="12.75" customHeight="1">
      <c r="A190" s="206">
        <v>180</v>
      </c>
      <c r="B190" s="218" t="s">
        <v>47</v>
      </c>
      <c r="C190" s="210" t="s">
        <v>229</v>
      </c>
      <c r="D190" s="211">
        <v>45561</v>
      </c>
      <c r="E190" s="210">
        <v>2071.15</v>
      </c>
      <c r="F190" s="210">
        <v>2054.2666666666664</v>
      </c>
      <c r="G190" s="212">
        <v>2026.5333333333328</v>
      </c>
      <c r="H190" s="212">
        <v>1981.9166666666665</v>
      </c>
      <c r="I190" s="212">
        <v>1954.1833333333329</v>
      </c>
      <c r="J190" s="212">
        <v>2098.8833333333328</v>
      </c>
      <c r="K190" s="212">
        <v>2126.6166666666663</v>
      </c>
      <c r="L190" s="212">
        <v>2171.2333333333327</v>
      </c>
      <c r="M190" s="213">
        <v>2082</v>
      </c>
      <c r="N190" s="213">
        <v>2009.65</v>
      </c>
      <c r="O190" s="213">
        <v>1858400</v>
      </c>
      <c r="P190" s="214">
        <v>-7.9009182148195595E-3</v>
      </c>
    </row>
    <row r="191" spans="1:16" ht="12.75" customHeight="1">
      <c r="A191" s="206">
        <v>181</v>
      </c>
      <c r="B191" s="218" t="s">
        <v>831</v>
      </c>
      <c r="C191" s="210" t="s">
        <v>230</v>
      </c>
      <c r="D191" s="211">
        <v>45561</v>
      </c>
      <c r="E191" s="210">
        <v>11517.75</v>
      </c>
      <c r="F191" s="210">
        <v>11465</v>
      </c>
      <c r="G191" s="212">
        <v>11385</v>
      </c>
      <c r="H191" s="212">
        <v>11252.25</v>
      </c>
      <c r="I191" s="212">
        <v>11172.25</v>
      </c>
      <c r="J191" s="212">
        <v>11597.75</v>
      </c>
      <c r="K191" s="212">
        <v>11677.75</v>
      </c>
      <c r="L191" s="212">
        <v>11810.5</v>
      </c>
      <c r="M191" s="213">
        <v>11545</v>
      </c>
      <c r="N191" s="213">
        <v>11332.25</v>
      </c>
      <c r="O191" s="213">
        <v>2118300</v>
      </c>
      <c r="P191" s="214">
        <v>-2.1886687906912314E-2</v>
      </c>
    </row>
    <row r="192" spans="1:16" ht="12.75" customHeight="1">
      <c r="A192" s="206">
        <v>182</v>
      </c>
      <c r="B192" s="218" t="s">
        <v>129</v>
      </c>
      <c r="C192" s="210" t="s">
        <v>231</v>
      </c>
      <c r="D192" s="211">
        <v>45561</v>
      </c>
      <c r="E192" s="210">
        <v>607.1</v>
      </c>
      <c r="F192" s="210">
        <v>607.69999999999993</v>
      </c>
      <c r="G192" s="212">
        <v>601.89999999999986</v>
      </c>
      <c r="H192" s="212">
        <v>596.69999999999993</v>
      </c>
      <c r="I192" s="212">
        <v>590.89999999999986</v>
      </c>
      <c r="J192" s="212">
        <v>612.89999999999986</v>
      </c>
      <c r="K192" s="212">
        <v>618.69999999999982</v>
      </c>
      <c r="L192" s="212">
        <v>623.89999999999986</v>
      </c>
      <c r="M192" s="213">
        <v>613.5</v>
      </c>
      <c r="N192" s="213">
        <v>602.5</v>
      </c>
      <c r="O192" s="213">
        <v>37013600</v>
      </c>
      <c r="P192" s="214">
        <v>-8.8421638933370468E-3</v>
      </c>
    </row>
    <row r="193" spans="1:16" ht="12.75" customHeight="1">
      <c r="A193" s="206">
        <v>183</v>
      </c>
      <c r="B193" s="218" t="s">
        <v>40</v>
      </c>
      <c r="C193" s="210" t="s">
        <v>232</v>
      </c>
      <c r="D193" s="211">
        <v>45561</v>
      </c>
      <c r="E193" s="210">
        <v>461.55</v>
      </c>
      <c r="F193" s="210">
        <v>458.8</v>
      </c>
      <c r="G193" s="212">
        <v>455</v>
      </c>
      <c r="H193" s="212">
        <v>448.45</v>
      </c>
      <c r="I193" s="212">
        <v>444.65</v>
      </c>
      <c r="J193" s="212">
        <v>465.35</v>
      </c>
      <c r="K193" s="212">
        <v>469.15000000000009</v>
      </c>
      <c r="L193" s="212">
        <v>475.70000000000005</v>
      </c>
      <c r="M193" s="213">
        <v>462.6</v>
      </c>
      <c r="N193" s="213">
        <v>452.25</v>
      </c>
      <c r="O193" s="213">
        <v>135771300</v>
      </c>
      <c r="P193" s="214">
        <v>2.5003906860446946E-2</v>
      </c>
    </row>
    <row r="194" spans="1:16" ht="12.75" customHeight="1">
      <c r="A194" s="206">
        <v>184</v>
      </c>
      <c r="B194" s="218" t="s">
        <v>85</v>
      </c>
      <c r="C194" s="210" t="s">
        <v>233</v>
      </c>
      <c r="D194" s="211">
        <v>45561</v>
      </c>
      <c r="E194" s="210">
        <v>1812.2</v>
      </c>
      <c r="F194" s="210">
        <v>1801.3000000000002</v>
      </c>
      <c r="G194" s="212">
        <v>1784.9500000000003</v>
      </c>
      <c r="H194" s="212">
        <v>1757.7</v>
      </c>
      <c r="I194" s="212">
        <v>1741.3500000000001</v>
      </c>
      <c r="J194" s="212">
        <v>1828.5500000000004</v>
      </c>
      <c r="K194" s="212">
        <v>1844.9000000000003</v>
      </c>
      <c r="L194" s="212">
        <v>1872.1500000000005</v>
      </c>
      <c r="M194" s="213">
        <v>1817.65</v>
      </c>
      <c r="N194" s="213">
        <v>1774.05</v>
      </c>
      <c r="O194" s="213">
        <v>8076600</v>
      </c>
      <c r="P194" s="214">
        <v>-3.2626661875673736E-2</v>
      </c>
    </row>
    <row r="195" spans="1:16" ht="12.75" customHeight="1">
      <c r="A195" s="206">
        <v>185</v>
      </c>
      <c r="B195" s="218" t="s">
        <v>42</v>
      </c>
      <c r="C195" s="210" t="s">
        <v>234</v>
      </c>
      <c r="D195" s="211">
        <v>45561</v>
      </c>
      <c r="E195" s="210">
        <v>517</v>
      </c>
      <c r="F195" s="210">
        <v>519.03333333333342</v>
      </c>
      <c r="G195" s="212">
        <v>514.16666666666686</v>
      </c>
      <c r="H195" s="212">
        <v>511.33333333333348</v>
      </c>
      <c r="I195" s="212">
        <v>506.46666666666692</v>
      </c>
      <c r="J195" s="212">
        <v>521.86666666666679</v>
      </c>
      <c r="K195" s="212">
        <v>526.73333333333335</v>
      </c>
      <c r="L195" s="212">
        <v>529.56666666666672</v>
      </c>
      <c r="M195" s="213">
        <v>523.9</v>
      </c>
      <c r="N195" s="213">
        <v>516.20000000000005</v>
      </c>
      <c r="O195" s="213">
        <v>58711500</v>
      </c>
      <c r="P195" s="214">
        <v>4.4094110115236874E-2</v>
      </c>
    </row>
    <row r="196" spans="1:16" ht="12.75" customHeight="1">
      <c r="A196" s="206"/>
      <c r="B196" s="218"/>
      <c r="C196" s="210" t="s">
        <v>236</v>
      </c>
      <c r="D196" s="211">
        <v>45561</v>
      </c>
      <c r="E196" s="210">
        <v>1109.2</v>
      </c>
      <c r="F196" s="210">
        <v>1104.4666666666667</v>
      </c>
      <c r="G196" s="212">
        <v>1096.3833333333334</v>
      </c>
      <c r="H196" s="212">
        <v>1083.5666666666668</v>
      </c>
      <c r="I196" s="212">
        <v>1075.4833333333336</v>
      </c>
      <c r="J196" s="212">
        <v>1117.2833333333333</v>
      </c>
      <c r="K196" s="212">
        <v>1125.3666666666663</v>
      </c>
      <c r="L196" s="212">
        <v>1138.1833333333332</v>
      </c>
      <c r="M196" s="213">
        <v>1112.55</v>
      </c>
      <c r="N196" s="213">
        <v>1091.6500000000001</v>
      </c>
      <c r="O196" s="213">
        <v>17413200</v>
      </c>
      <c r="P196" s="214">
        <v>-1.7019763247472439E-2</v>
      </c>
    </row>
    <row r="197" spans="1:16" ht="12.75" customHeight="1">
      <c r="A197" s="206"/>
      <c r="B197" s="43"/>
      <c r="C197" s="200"/>
      <c r="D197" s="201"/>
      <c r="E197" s="202"/>
      <c r="F197" s="202"/>
      <c r="G197" s="203"/>
      <c r="H197" s="203"/>
      <c r="I197" s="203"/>
      <c r="J197" s="203"/>
      <c r="K197" s="203"/>
      <c r="L197" s="203"/>
      <c r="M197" s="200"/>
      <c r="N197" s="200"/>
      <c r="O197" s="204"/>
      <c r="P197" s="205"/>
    </row>
    <row r="198" spans="1:16" ht="12.75" customHeight="1">
      <c r="A198" s="200"/>
      <c r="B198" s="43"/>
      <c r="C198" s="37"/>
      <c r="D198" s="38"/>
      <c r="E198" s="39"/>
      <c r="F198" s="39"/>
      <c r="G198" s="40"/>
      <c r="H198" s="40"/>
      <c r="I198" s="40"/>
      <c r="J198" s="40"/>
      <c r="K198" s="40"/>
      <c r="L198" s="40"/>
      <c r="M198" s="37"/>
      <c r="N198" s="37"/>
      <c r="O198" s="41"/>
      <c r="P198" s="42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1"/>
      <c r="M199" s="1"/>
      <c r="N199" s="1"/>
      <c r="O199" s="1"/>
      <c r="P199" s="1"/>
    </row>
    <row r="200" spans="1:16" ht="12.75" customHeight="1">
      <c r="A200" s="200"/>
      <c r="B200" s="4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44" t="s">
        <v>237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24" t="s">
        <v>242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5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7" t="s">
        <v>16</v>
      </c>
      <c r="B8" s="369"/>
      <c r="C8" s="372" t="s">
        <v>20</v>
      </c>
      <c r="D8" s="372" t="s">
        <v>21</v>
      </c>
      <c r="E8" s="364" t="s">
        <v>22</v>
      </c>
      <c r="F8" s="365"/>
      <c r="G8" s="366"/>
      <c r="H8" s="364" t="s">
        <v>23</v>
      </c>
      <c r="I8" s="365"/>
      <c r="J8" s="366"/>
      <c r="K8" s="26"/>
      <c r="L8" s="48"/>
      <c r="M8" s="48"/>
      <c r="N8" s="1"/>
      <c r="O8" s="1"/>
    </row>
    <row r="9" spans="1:15" ht="36" customHeight="1">
      <c r="A9" s="368"/>
      <c r="B9" s="371"/>
      <c r="C9" s="371"/>
      <c r="D9" s="3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24936.400000000001</v>
      </c>
      <c r="D10" s="34">
        <v>24882.350000000002</v>
      </c>
      <c r="E10" s="34">
        <v>24807.200000000004</v>
      </c>
      <c r="F10" s="34">
        <v>24678.000000000004</v>
      </c>
      <c r="G10" s="34">
        <v>24602.850000000006</v>
      </c>
      <c r="H10" s="34">
        <v>25011.550000000003</v>
      </c>
      <c r="I10" s="34">
        <v>25086.700000000004</v>
      </c>
      <c r="J10" s="34">
        <v>25215.9</v>
      </c>
      <c r="K10" s="34">
        <v>24957.5</v>
      </c>
      <c r="L10" s="34">
        <v>24753.15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51117.8</v>
      </c>
      <c r="D11" s="34">
        <v>50893.316666666673</v>
      </c>
      <c r="E11" s="34">
        <v>50593.883333333346</v>
      </c>
      <c r="F11" s="34">
        <v>50069.966666666674</v>
      </c>
      <c r="G11" s="34">
        <v>49770.533333333347</v>
      </c>
      <c r="H11" s="34">
        <v>51417.233333333344</v>
      </c>
      <c r="I11" s="34">
        <v>51716.666666666679</v>
      </c>
      <c r="J11" s="34">
        <v>52240.583333333343</v>
      </c>
      <c r="K11" s="34">
        <v>51192.75</v>
      </c>
      <c r="L11" s="34">
        <v>50369.4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6920.3</v>
      </c>
      <c r="D12" s="36">
        <v>6914.8</v>
      </c>
      <c r="E12" s="36">
        <v>6842.3</v>
      </c>
      <c r="F12" s="36">
        <v>6764.3</v>
      </c>
      <c r="G12" s="36">
        <v>6691.8</v>
      </c>
      <c r="H12" s="36">
        <v>6992.8</v>
      </c>
      <c r="I12" s="36">
        <v>7065.3</v>
      </c>
      <c r="J12" s="36">
        <v>7143.3</v>
      </c>
      <c r="K12" s="36">
        <v>6987.3</v>
      </c>
      <c r="L12" s="36">
        <v>6836.8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9154.6</v>
      </c>
      <c r="D13" s="36">
        <v>9137.85</v>
      </c>
      <c r="E13" s="36">
        <v>9108.6</v>
      </c>
      <c r="F13" s="36">
        <v>9062.6</v>
      </c>
      <c r="G13" s="36">
        <v>9033.35</v>
      </c>
      <c r="H13" s="36">
        <v>9183.85</v>
      </c>
      <c r="I13" s="36">
        <v>9213.1</v>
      </c>
      <c r="J13" s="36">
        <v>9259.1</v>
      </c>
      <c r="K13" s="36">
        <v>9167.1</v>
      </c>
      <c r="L13" s="36">
        <v>9091.85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41919.050000000003</v>
      </c>
      <c r="D14" s="36">
        <v>42053.450000000004</v>
      </c>
      <c r="E14" s="36">
        <v>41675.250000000007</v>
      </c>
      <c r="F14" s="36">
        <v>41431.450000000004</v>
      </c>
      <c r="G14" s="36">
        <v>41053.250000000007</v>
      </c>
      <c r="H14" s="36">
        <v>42297.250000000007</v>
      </c>
      <c r="I14" s="36">
        <v>42675.450000000004</v>
      </c>
      <c r="J14" s="36">
        <v>42919.250000000007</v>
      </c>
      <c r="K14" s="36">
        <v>42431.65</v>
      </c>
      <c r="L14" s="36">
        <v>41809.65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10895.15</v>
      </c>
      <c r="D15" s="36">
        <v>10898.533333333333</v>
      </c>
      <c r="E15" s="36">
        <v>10779.466666666665</v>
      </c>
      <c r="F15" s="36">
        <v>10663.783333333333</v>
      </c>
      <c r="G15" s="36">
        <v>10544.716666666665</v>
      </c>
      <c r="H15" s="36">
        <v>11014.216666666665</v>
      </c>
      <c r="I15" s="36">
        <v>11133.283333333331</v>
      </c>
      <c r="J15" s="36">
        <v>11248.966666666665</v>
      </c>
      <c r="K15" s="36">
        <v>11017.6</v>
      </c>
      <c r="L15" s="36">
        <v>10782.85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16328.9</v>
      </c>
      <c r="D16" s="36">
        <v>16321.933333333334</v>
      </c>
      <c r="E16" s="36">
        <v>16247.166666666668</v>
      </c>
      <c r="F16" s="36">
        <v>16165.433333333334</v>
      </c>
      <c r="G16" s="36">
        <v>16090.666666666668</v>
      </c>
      <c r="H16" s="36">
        <v>16403.666666666668</v>
      </c>
      <c r="I16" s="36">
        <v>16478.433333333334</v>
      </c>
      <c r="J16" s="36">
        <v>16560.166666666668</v>
      </c>
      <c r="K16" s="36">
        <v>16396.7</v>
      </c>
      <c r="L16" s="36">
        <v>16240.2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7600.9</v>
      </c>
      <c r="D17" s="36">
        <v>7554.1500000000005</v>
      </c>
      <c r="E17" s="36">
        <v>7478.3000000000011</v>
      </c>
      <c r="F17" s="36">
        <v>7355.7000000000007</v>
      </c>
      <c r="G17" s="36">
        <v>7279.8500000000013</v>
      </c>
      <c r="H17" s="36">
        <v>7676.7500000000009</v>
      </c>
      <c r="I17" s="36">
        <v>7752.6000000000013</v>
      </c>
      <c r="J17" s="36">
        <v>7875.2000000000007</v>
      </c>
      <c r="K17" s="31">
        <v>7630</v>
      </c>
      <c r="L17" s="31">
        <v>7431.55</v>
      </c>
      <c r="M17" s="31">
        <v>1.97525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2458.6999999999998</v>
      </c>
      <c r="D18" s="36">
        <v>2437.0333333333333</v>
      </c>
      <c r="E18" s="36">
        <v>2409.0666666666666</v>
      </c>
      <c r="F18" s="36">
        <v>2359.4333333333334</v>
      </c>
      <c r="G18" s="36">
        <v>2331.4666666666667</v>
      </c>
      <c r="H18" s="36">
        <v>2486.6666666666665</v>
      </c>
      <c r="I18" s="36">
        <v>2514.6333333333328</v>
      </c>
      <c r="J18" s="36">
        <v>2564.2666666666664</v>
      </c>
      <c r="K18" s="31">
        <v>2465</v>
      </c>
      <c r="L18" s="31">
        <v>2387.4</v>
      </c>
      <c r="M18" s="31">
        <v>4.5253800000000002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1398.5</v>
      </c>
      <c r="D19" s="36">
        <v>1400.9333333333334</v>
      </c>
      <c r="E19" s="36">
        <v>1380.0166666666669</v>
      </c>
      <c r="F19" s="36">
        <v>1361.5333333333335</v>
      </c>
      <c r="G19" s="36">
        <v>1340.616666666667</v>
      </c>
      <c r="H19" s="36">
        <v>1419.4166666666667</v>
      </c>
      <c r="I19" s="36">
        <v>1440.3333333333333</v>
      </c>
      <c r="J19" s="36">
        <v>1458.8166666666666</v>
      </c>
      <c r="K19" s="31">
        <v>1421.85</v>
      </c>
      <c r="L19" s="31">
        <v>1382.45</v>
      </c>
      <c r="M19" s="31">
        <v>3.1335500000000001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714.2</v>
      </c>
      <c r="D20" s="36">
        <v>709.26666666666677</v>
      </c>
      <c r="E20" s="36">
        <v>701.78333333333353</v>
      </c>
      <c r="F20" s="36">
        <v>689.36666666666679</v>
      </c>
      <c r="G20" s="36">
        <v>681.88333333333355</v>
      </c>
      <c r="H20" s="36">
        <v>721.68333333333351</v>
      </c>
      <c r="I20" s="36">
        <v>729.16666666666686</v>
      </c>
      <c r="J20" s="36">
        <v>741.58333333333348</v>
      </c>
      <c r="K20" s="31">
        <v>716.75</v>
      </c>
      <c r="L20" s="31">
        <v>696.85</v>
      </c>
      <c r="M20" s="31">
        <v>38.564450000000001</v>
      </c>
      <c r="N20" s="1"/>
      <c r="O20" s="1"/>
    </row>
    <row r="21" spans="1:15" ht="12.75" customHeight="1">
      <c r="A21" s="51">
        <v>12</v>
      </c>
      <c r="B21" s="53" t="s">
        <v>816</v>
      </c>
      <c r="C21" s="31">
        <v>1007.05</v>
      </c>
      <c r="D21" s="36">
        <v>994.83333333333337</v>
      </c>
      <c r="E21" s="36">
        <v>980.51666666666677</v>
      </c>
      <c r="F21" s="36">
        <v>953.98333333333335</v>
      </c>
      <c r="G21" s="36">
        <v>939.66666666666674</v>
      </c>
      <c r="H21" s="36">
        <v>1021.3666666666668</v>
      </c>
      <c r="I21" s="36">
        <v>1035.6833333333334</v>
      </c>
      <c r="J21" s="36">
        <v>1062.2166666666667</v>
      </c>
      <c r="K21" s="31">
        <v>1009.15</v>
      </c>
      <c r="L21" s="31">
        <v>968.3</v>
      </c>
      <c r="M21" s="31">
        <v>27.22062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2964.15</v>
      </c>
      <c r="D22" s="36">
        <v>2954.65</v>
      </c>
      <c r="E22" s="36">
        <v>2936.8</v>
      </c>
      <c r="F22" s="36">
        <v>2909.4500000000003</v>
      </c>
      <c r="G22" s="36">
        <v>2891.6000000000004</v>
      </c>
      <c r="H22" s="36">
        <v>2982</v>
      </c>
      <c r="I22" s="36">
        <v>2999.8499999999995</v>
      </c>
      <c r="J22" s="36">
        <v>3027.2</v>
      </c>
      <c r="K22" s="31">
        <v>2972.5</v>
      </c>
      <c r="L22" s="31">
        <v>2927.3</v>
      </c>
      <c r="M22" s="31">
        <v>15.235810000000001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1865.75</v>
      </c>
      <c r="D23" s="36">
        <v>1856.9333333333334</v>
      </c>
      <c r="E23" s="36">
        <v>1831.2166666666667</v>
      </c>
      <c r="F23" s="36">
        <v>1796.6833333333334</v>
      </c>
      <c r="G23" s="36">
        <v>1770.9666666666667</v>
      </c>
      <c r="H23" s="36">
        <v>1891.4666666666667</v>
      </c>
      <c r="I23" s="36">
        <v>1917.1833333333334</v>
      </c>
      <c r="J23" s="36">
        <v>1951.7166666666667</v>
      </c>
      <c r="K23" s="31">
        <v>1882.65</v>
      </c>
      <c r="L23" s="31">
        <v>1822.4</v>
      </c>
      <c r="M23" s="31">
        <v>7.1780200000000001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1435.9</v>
      </c>
      <c r="D24" s="36">
        <v>1429.5</v>
      </c>
      <c r="E24" s="36">
        <v>1417.4</v>
      </c>
      <c r="F24" s="36">
        <v>1398.9</v>
      </c>
      <c r="G24" s="36">
        <v>1386.8000000000002</v>
      </c>
      <c r="H24" s="36">
        <v>1448</v>
      </c>
      <c r="I24" s="36">
        <v>1460.1</v>
      </c>
      <c r="J24" s="36">
        <v>1478.6</v>
      </c>
      <c r="K24" s="31">
        <v>1441.6</v>
      </c>
      <c r="L24" s="31">
        <v>1411</v>
      </c>
      <c r="M24" s="31">
        <v>16.213709999999999</v>
      </c>
      <c r="N24" s="1"/>
      <c r="O24" s="1"/>
    </row>
    <row r="25" spans="1:15" ht="12.75" customHeight="1">
      <c r="A25" s="51">
        <v>16</v>
      </c>
      <c r="B25" s="53" t="s">
        <v>784</v>
      </c>
      <c r="C25" s="31">
        <v>635.20000000000005</v>
      </c>
      <c r="D25" s="36">
        <v>633.73333333333335</v>
      </c>
      <c r="E25" s="36">
        <v>622.4666666666667</v>
      </c>
      <c r="F25" s="36">
        <v>609.73333333333335</v>
      </c>
      <c r="G25" s="36">
        <v>598.4666666666667</v>
      </c>
      <c r="H25" s="36">
        <v>646.4666666666667</v>
      </c>
      <c r="I25" s="36">
        <v>657.73333333333335</v>
      </c>
      <c r="J25" s="36">
        <v>670.4666666666667</v>
      </c>
      <c r="K25" s="31">
        <v>645</v>
      </c>
      <c r="L25" s="31">
        <v>621</v>
      </c>
      <c r="M25" s="31">
        <v>39.595570000000002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814.75</v>
      </c>
      <c r="D26" s="36">
        <v>817.81666666666661</v>
      </c>
      <c r="E26" s="36">
        <v>805.23333333333323</v>
      </c>
      <c r="F26" s="36">
        <v>795.71666666666658</v>
      </c>
      <c r="G26" s="36">
        <v>783.13333333333321</v>
      </c>
      <c r="H26" s="36">
        <v>827.33333333333326</v>
      </c>
      <c r="I26" s="36">
        <v>839.91666666666674</v>
      </c>
      <c r="J26" s="36">
        <v>849.43333333333328</v>
      </c>
      <c r="K26" s="31">
        <v>830.4</v>
      </c>
      <c r="L26" s="31">
        <v>808.3</v>
      </c>
      <c r="M26" s="31">
        <v>6.4757999999999996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360.45</v>
      </c>
      <c r="D27" s="36">
        <v>359.76666666666665</v>
      </c>
      <c r="E27" s="36">
        <v>356.08333333333331</v>
      </c>
      <c r="F27" s="36">
        <v>351.71666666666664</v>
      </c>
      <c r="G27" s="36">
        <v>348.0333333333333</v>
      </c>
      <c r="H27" s="36">
        <v>364.13333333333333</v>
      </c>
      <c r="I27" s="36">
        <v>367.81666666666672</v>
      </c>
      <c r="J27" s="36">
        <v>372.18333333333334</v>
      </c>
      <c r="K27" s="31">
        <v>363.45</v>
      </c>
      <c r="L27" s="31">
        <v>355.4</v>
      </c>
      <c r="M27" s="31">
        <v>17.24586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216.75</v>
      </c>
      <c r="D28" s="36">
        <v>216.13333333333333</v>
      </c>
      <c r="E28" s="36">
        <v>214.26666666666665</v>
      </c>
      <c r="F28" s="36">
        <v>211.78333333333333</v>
      </c>
      <c r="G28" s="36">
        <v>209.91666666666666</v>
      </c>
      <c r="H28" s="36">
        <v>218.61666666666665</v>
      </c>
      <c r="I28" s="36">
        <v>220.48333333333332</v>
      </c>
      <c r="J28" s="36">
        <v>222.96666666666664</v>
      </c>
      <c r="K28" s="31">
        <v>218</v>
      </c>
      <c r="L28" s="31">
        <v>213.65</v>
      </c>
      <c r="M28" s="31">
        <v>33.894069999999999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313.3</v>
      </c>
      <c r="D29" s="36">
        <v>310.26666666666665</v>
      </c>
      <c r="E29" s="36">
        <v>306.0333333333333</v>
      </c>
      <c r="F29" s="36">
        <v>298.76666666666665</v>
      </c>
      <c r="G29" s="36">
        <v>294.5333333333333</v>
      </c>
      <c r="H29" s="36">
        <v>317.5333333333333</v>
      </c>
      <c r="I29" s="36">
        <v>321.76666666666665</v>
      </c>
      <c r="J29" s="36">
        <v>329.0333333333333</v>
      </c>
      <c r="K29" s="31">
        <v>314.5</v>
      </c>
      <c r="L29" s="31">
        <v>303</v>
      </c>
      <c r="M29" s="31">
        <v>30.13692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6268.05</v>
      </c>
      <c r="D30" s="36">
        <v>6287.8500000000013</v>
      </c>
      <c r="E30" s="36">
        <v>6230.6000000000022</v>
      </c>
      <c r="F30" s="36">
        <v>6193.1500000000005</v>
      </c>
      <c r="G30" s="36">
        <v>6135.9000000000015</v>
      </c>
      <c r="H30" s="36">
        <v>6325.3000000000029</v>
      </c>
      <c r="I30" s="36">
        <v>6382.5500000000011</v>
      </c>
      <c r="J30" s="36">
        <v>6420.0000000000036</v>
      </c>
      <c r="K30" s="31">
        <v>6345.1</v>
      </c>
      <c r="L30" s="31">
        <v>6250.4</v>
      </c>
      <c r="M30" s="31">
        <v>1.0625500000000001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630.15</v>
      </c>
      <c r="D31" s="36">
        <v>625.4666666666667</v>
      </c>
      <c r="E31" s="36">
        <v>619.43333333333339</v>
      </c>
      <c r="F31" s="36">
        <v>608.7166666666667</v>
      </c>
      <c r="G31" s="36">
        <v>602.68333333333339</v>
      </c>
      <c r="H31" s="36">
        <v>636.18333333333339</v>
      </c>
      <c r="I31" s="36">
        <v>642.2166666666667</v>
      </c>
      <c r="J31" s="36">
        <v>652.93333333333339</v>
      </c>
      <c r="K31" s="31">
        <v>631.5</v>
      </c>
      <c r="L31" s="31">
        <v>614.75</v>
      </c>
      <c r="M31" s="31">
        <v>16.750419999999998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6860.7</v>
      </c>
      <c r="D32" s="36">
        <v>6869.7166666666672</v>
      </c>
      <c r="E32" s="36">
        <v>6811.4333333333343</v>
      </c>
      <c r="F32" s="36">
        <v>6762.166666666667</v>
      </c>
      <c r="G32" s="36">
        <v>6703.8833333333341</v>
      </c>
      <c r="H32" s="36">
        <v>6918.9833333333345</v>
      </c>
      <c r="I32" s="36">
        <v>6977.2666666666673</v>
      </c>
      <c r="J32" s="36">
        <v>7026.5333333333347</v>
      </c>
      <c r="K32" s="31">
        <v>6928</v>
      </c>
      <c r="L32" s="31">
        <v>6820.45</v>
      </c>
      <c r="M32" s="31">
        <v>3.0440900000000002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512.35</v>
      </c>
      <c r="D33" s="36">
        <v>508.14999999999992</v>
      </c>
      <c r="E33" s="36">
        <v>503.29999999999984</v>
      </c>
      <c r="F33" s="36">
        <v>494.24999999999994</v>
      </c>
      <c r="G33" s="36">
        <v>489.39999999999986</v>
      </c>
      <c r="H33" s="36">
        <v>517.19999999999982</v>
      </c>
      <c r="I33" s="36">
        <v>522.04999999999984</v>
      </c>
      <c r="J33" s="36">
        <v>531.0999999999998</v>
      </c>
      <c r="K33" s="31">
        <v>513</v>
      </c>
      <c r="L33" s="31">
        <v>499.1</v>
      </c>
      <c r="M33" s="31">
        <v>20.01905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243.9</v>
      </c>
      <c r="D34" s="36">
        <v>244.61666666666667</v>
      </c>
      <c r="E34" s="36">
        <v>241.38333333333335</v>
      </c>
      <c r="F34" s="36">
        <v>238.86666666666667</v>
      </c>
      <c r="G34" s="36">
        <v>235.63333333333335</v>
      </c>
      <c r="H34" s="36">
        <v>247.13333333333335</v>
      </c>
      <c r="I34" s="36">
        <v>250.3666666666667</v>
      </c>
      <c r="J34" s="36">
        <v>252.88333333333335</v>
      </c>
      <c r="K34" s="31">
        <v>247.85</v>
      </c>
      <c r="L34" s="31">
        <v>242.1</v>
      </c>
      <c r="M34" s="31">
        <v>64.077089999999998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3280.75</v>
      </c>
      <c r="D35" s="36">
        <v>3284.25</v>
      </c>
      <c r="E35" s="36">
        <v>3254.5</v>
      </c>
      <c r="F35" s="36">
        <v>3228.25</v>
      </c>
      <c r="G35" s="36">
        <v>3198.5</v>
      </c>
      <c r="H35" s="36">
        <v>3310.5</v>
      </c>
      <c r="I35" s="36">
        <v>3340.25</v>
      </c>
      <c r="J35" s="36">
        <v>3366.5</v>
      </c>
      <c r="K35" s="31">
        <v>3314</v>
      </c>
      <c r="L35" s="31">
        <v>3258</v>
      </c>
      <c r="M35" s="31">
        <v>12.72289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1916.55</v>
      </c>
      <c r="D36" s="36">
        <v>1905.7833333333335</v>
      </c>
      <c r="E36" s="36">
        <v>1888.2666666666671</v>
      </c>
      <c r="F36" s="36">
        <v>1859.9833333333336</v>
      </c>
      <c r="G36" s="36">
        <v>1842.4666666666672</v>
      </c>
      <c r="H36" s="36">
        <v>1934.0666666666671</v>
      </c>
      <c r="I36" s="36">
        <v>1951.5833333333335</v>
      </c>
      <c r="J36" s="36">
        <v>1979.866666666667</v>
      </c>
      <c r="K36" s="31">
        <v>1923.3</v>
      </c>
      <c r="L36" s="31">
        <v>1877.5</v>
      </c>
      <c r="M36" s="31">
        <v>4.8457999999999997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1518.5</v>
      </c>
      <c r="D37" s="36">
        <v>1523.75</v>
      </c>
      <c r="E37" s="36">
        <v>1507.5</v>
      </c>
      <c r="F37" s="36">
        <v>1496.5</v>
      </c>
      <c r="G37" s="36">
        <v>1480.25</v>
      </c>
      <c r="H37" s="36">
        <v>1534.75</v>
      </c>
      <c r="I37" s="36">
        <v>1551</v>
      </c>
      <c r="J37" s="36">
        <v>1562</v>
      </c>
      <c r="K37" s="31">
        <v>1540</v>
      </c>
      <c r="L37" s="31">
        <v>1512.75</v>
      </c>
      <c r="M37" s="31">
        <v>8.4171300000000002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5361.4</v>
      </c>
      <c r="D38" s="36">
        <v>5324.1500000000005</v>
      </c>
      <c r="E38" s="36">
        <v>5253.3000000000011</v>
      </c>
      <c r="F38" s="36">
        <v>5145.2000000000007</v>
      </c>
      <c r="G38" s="36">
        <v>5074.3500000000013</v>
      </c>
      <c r="H38" s="36">
        <v>5432.2500000000009</v>
      </c>
      <c r="I38" s="36">
        <v>5503.1000000000013</v>
      </c>
      <c r="J38" s="36">
        <v>5611.2000000000007</v>
      </c>
      <c r="K38" s="31">
        <v>5395</v>
      </c>
      <c r="L38" s="31">
        <v>5216.05</v>
      </c>
      <c r="M38" s="31">
        <v>5.94876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1170.8499999999999</v>
      </c>
      <c r="D39" s="36">
        <v>1163.8166666666666</v>
      </c>
      <c r="E39" s="36">
        <v>1152.0333333333333</v>
      </c>
      <c r="F39" s="36">
        <v>1133.2166666666667</v>
      </c>
      <c r="G39" s="36">
        <v>1121.4333333333334</v>
      </c>
      <c r="H39" s="36">
        <v>1182.6333333333332</v>
      </c>
      <c r="I39" s="36">
        <v>1194.4166666666665</v>
      </c>
      <c r="J39" s="36">
        <v>1213.2333333333331</v>
      </c>
      <c r="K39" s="31">
        <v>1175.5999999999999</v>
      </c>
      <c r="L39" s="31">
        <v>1145</v>
      </c>
      <c r="M39" s="31">
        <v>77.009399999999999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10847.6</v>
      </c>
      <c r="D40" s="36">
        <v>10843.333333333334</v>
      </c>
      <c r="E40" s="36">
        <v>10784.266666666668</v>
      </c>
      <c r="F40" s="36">
        <v>10720.933333333334</v>
      </c>
      <c r="G40" s="36">
        <v>10661.866666666669</v>
      </c>
      <c r="H40" s="36">
        <v>10906.666666666668</v>
      </c>
      <c r="I40" s="36">
        <v>10965.733333333334</v>
      </c>
      <c r="J40" s="36">
        <v>11029.066666666668</v>
      </c>
      <c r="K40" s="31">
        <v>10902.4</v>
      </c>
      <c r="L40" s="31">
        <v>10780</v>
      </c>
      <c r="M40" s="31">
        <v>1.93055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7347.45</v>
      </c>
      <c r="D41" s="36">
        <v>7329.4000000000005</v>
      </c>
      <c r="E41" s="36">
        <v>7280.8500000000013</v>
      </c>
      <c r="F41" s="36">
        <v>7214.2500000000009</v>
      </c>
      <c r="G41" s="36">
        <v>7165.7000000000016</v>
      </c>
      <c r="H41" s="36">
        <v>7396.0000000000009</v>
      </c>
      <c r="I41" s="36">
        <v>7444.55</v>
      </c>
      <c r="J41" s="36">
        <v>7511.1500000000005</v>
      </c>
      <c r="K41" s="31">
        <v>7377.95</v>
      </c>
      <c r="L41" s="31">
        <v>7262.8</v>
      </c>
      <c r="M41" s="31">
        <v>8.7893799999999995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1860.45</v>
      </c>
      <c r="D42" s="36">
        <v>1857.75</v>
      </c>
      <c r="E42" s="36">
        <v>1841.75</v>
      </c>
      <c r="F42" s="36">
        <v>1823.05</v>
      </c>
      <c r="G42" s="36">
        <v>1807.05</v>
      </c>
      <c r="H42" s="36">
        <v>1876.45</v>
      </c>
      <c r="I42" s="36">
        <v>1892.45</v>
      </c>
      <c r="J42" s="36">
        <v>1911.15</v>
      </c>
      <c r="K42" s="31">
        <v>1873.75</v>
      </c>
      <c r="L42" s="31">
        <v>1839.05</v>
      </c>
      <c r="M42" s="31">
        <v>15.76721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10357.1</v>
      </c>
      <c r="D43" s="36">
        <v>10459.516666666668</v>
      </c>
      <c r="E43" s="36">
        <v>10157.683333333336</v>
      </c>
      <c r="F43" s="36">
        <v>9958.2666666666682</v>
      </c>
      <c r="G43" s="36">
        <v>9656.4333333333361</v>
      </c>
      <c r="H43" s="36">
        <v>10658.933333333336</v>
      </c>
      <c r="I43" s="36">
        <v>10960.766666666668</v>
      </c>
      <c r="J43" s="36">
        <v>11160.183333333336</v>
      </c>
      <c r="K43" s="31">
        <v>10761.35</v>
      </c>
      <c r="L43" s="31">
        <v>10260.1</v>
      </c>
      <c r="M43" s="31">
        <v>0.72040999999999999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2972.7</v>
      </c>
      <c r="D44" s="36">
        <v>2961.9666666666667</v>
      </c>
      <c r="E44" s="36">
        <v>2938.4833333333336</v>
      </c>
      <c r="F44" s="36">
        <v>2904.2666666666669</v>
      </c>
      <c r="G44" s="36">
        <v>2880.7833333333338</v>
      </c>
      <c r="H44" s="36">
        <v>2996.1833333333334</v>
      </c>
      <c r="I44" s="36">
        <v>3019.6666666666661</v>
      </c>
      <c r="J44" s="36">
        <v>3053.8833333333332</v>
      </c>
      <c r="K44" s="31">
        <v>2985.45</v>
      </c>
      <c r="L44" s="31">
        <v>2927.75</v>
      </c>
      <c r="M44" s="31">
        <v>1.18553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195.41</v>
      </c>
      <c r="D45" s="36">
        <v>195.16333333333333</v>
      </c>
      <c r="E45" s="36">
        <v>193.90666666666667</v>
      </c>
      <c r="F45" s="36">
        <v>192.40333333333334</v>
      </c>
      <c r="G45" s="36">
        <v>191.14666666666668</v>
      </c>
      <c r="H45" s="36">
        <v>196.66666666666666</v>
      </c>
      <c r="I45" s="36">
        <v>197.92333333333332</v>
      </c>
      <c r="J45" s="36">
        <v>199.42666666666665</v>
      </c>
      <c r="K45" s="31">
        <v>196.42</v>
      </c>
      <c r="L45" s="31">
        <v>193.66</v>
      </c>
      <c r="M45" s="31">
        <v>59.574399999999997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235.55</v>
      </c>
      <c r="D46" s="36">
        <v>234.75</v>
      </c>
      <c r="E46" s="36">
        <v>232.3</v>
      </c>
      <c r="F46" s="36">
        <v>229.05</v>
      </c>
      <c r="G46" s="36">
        <v>226.60000000000002</v>
      </c>
      <c r="H46" s="36">
        <v>238</v>
      </c>
      <c r="I46" s="36">
        <v>240.45</v>
      </c>
      <c r="J46" s="36">
        <v>243.7</v>
      </c>
      <c r="K46" s="31">
        <v>237.2</v>
      </c>
      <c r="L46" s="31">
        <v>231.5</v>
      </c>
      <c r="M46" s="31">
        <v>159.82999000000001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113.43</v>
      </c>
      <c r="D47" s="36">
        <v>113.77333333333333</v>
      </c>
      <c r="E47" s="36">
        <v>111.96666666666665</v>
      </c>
      <c r="F47" s="36">
        <v>110.50333333333333</v>
      </c>
      <c r="G47" s="36">
        <v>108.69666666666666</v>
      </c>
      <c r="H47" s="36">
        <v>115.23666666666665</v>
      </c>
      <c r="I47" s="36">
        <v>117.04333333333332</v>
      </c>
      <c r="J47" s="36">
        <v>118.50666666666665</v>
      </c>
      <c r="K47" s="31">
        <v>115.58</v>
      </c>
      <c r="L47" s="31">
        <v>112.31</v>
      </c>
      <c r="M47" s="31">
        <v>83.678489999999996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1428.65</v>
      </c>
      <c r="D48" s="36">
        <v>1413.8333333333333</v>
      </c>
      <c r="E48" s="36">
        <v>1395.8166666666666</v>
      </c>
      <c r="F48" s="36">
        <v>1362.9833333333333</v>
      </c>
      <c r="G48" s="36">
        <v>1344.9666666666667</v>
      </c>
      <c r="H48" s="36">
        <v>1446.6666666666665</v>
      </c>
      <c r="I48" s="36">
        <v>1464.6833333333334</v>
      </c>
      <c r="J48" s="36">
        <v>1497.5166666666664</v>
      </c>
      <c r="K48" s="31">
        <v>1431.85</v>
      </c>
      <c r="L48" s="31">
        <v>1381</v>
      </c>
      <c r="M48" s="31">
        <v>3.78138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602.35</v>
      </c>
      <c r="D49" s="36">
        <v>600.33333333333337</v>
      </c>
      <c r="E49" s="36">
        <v>595.66666666666674</v>
      </c>
      <c r="F49" s="36">
        <v>588.98333333333335</v>
      </c>
      <c r="G49" s="36">
        <v>584.31666666666672</v>
      </c>
      <c r="H49" s="36">
        <v>607.01666666666677</v>
      </c>
      <c r="I49" s="36">
        <v>611.68333333333351</v>
      </c>
      <c r="J49" s="36">
        <v>618.36666666666679</v>
      </c>
      <c r="K49" s="31">
        <v>605</v>
      </c>
      <c r="L49" s="31">
        <v>593.65</v>
      </c>
      <c r="M49" s="31">
        <v>13.390409999999999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1237.1500000000001</v>
      </c>
      <c r="D50" s="36">
        <v>1250.95</v>
      </c>
      <c r="E50" s="36">
        <v>1212.2</v>
      </c>
      <c r="F50" s="36">
        <v>1187.25</v>
      </c>
      <c r="G50" s="36">
        <v>1148.5</v>
      </c>
      <c r="H50" s="36">
        <v>1275.9000000000001</v>
      </c>
      <c r="I50" s="36">
        <v>1314.65</v>
      </c>
      <c r="J50" s="36">
        <v>1339.6000000000001</v>
      </c>
      <c r="K50" s="31">
        <v>1289.7</v>
      </c>
      <c r="L50" s="31">
        <v>1226</v>
      </c>
      <c r="M50" s="31">
        <v>11.125299999999999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281.55</v>
      </c>
      <c r="D51" s="36">
        <v>280.59999999999997</v>
      </c>
      <c r="E51" s="36">
        <v>276.69999999999993</v>
      </c>
      <c r="F51" s="36">
        <v>271.84999999999997</v>
      </c>
      <c r="G51" s="36">
        <v>267.94999999999993</v>
      </c>
      <c r="H51" s="36">
        <v>285.44999999999993</v>
      </c>
      <c r="I51" s="36">
        <v>289.34999999999991</v>
      </c>
      <c r="J51" s="36">
        <v>294.19999999999993</v>
      </c>
      <c r="K51" s="31">
        <v>284.5</v>
      </c>
      <c r="L51" s="31">
        <v>275.75</v>
      </c>
      <c r="M51" s="31">
        <v>291.70062999999999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1555.15</v>
      </c>
      <c r="D52" s="36">
        <v>1546.9833333333333</v>
      </c>
      <c r="E52" s="36">
        <v>1532.9166666666667</v>
      </c>
      <c r="F52" s="36">
        <v>1510.6833333333334</v>
      </c>
      <c r="G52" s="36">
        <v>1496.6166666666668</v>
      </c>
      <c r="H52" s="36">
        <v>1569.2166666666667</v>
      </c>
      <c r="I52" s="36">
        <v>1583.2833333333333</v>
      </c>
      <c r="J52" s="36">
        <v>1605.5166666666667</v>
      </c>
      <c r="K52" s="31">
        <v>1561.05</v>
      </c>
      <c r="L52" s="31">
        <v>1524.75</v>
      </c>
      <c r="M52" s="31">
        <v>9.5099599999999995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262.05</v>
      </c>
      <c r="D53" s="36">
        <v>262.01666666666665</v>
      </c>
      <c r="E53" s="36">
        <v>258.23333333333329</v>
      </c>
      <c r="F53" s="36">
        <v>254.41666666666663</v>
      </c>
      <c r="G53" s="36">
        <v>250.63333333333327</v>
      </c>
      <c r="H53" s="36">
        <v>265.83333333333331</v>
      </c>
      <c r="I53" s="36">
        <v>269.61666666666662</v>
      </c>
      <c r="J53" s="36">
        <v>273.43333333333334</v>
      </c>
      <c r="K53" s="31">
        <v>265.8</v>
      </c>
      <c r="L53" s="31">
        <v>258.2</v>
      </c>
      <c r="M53" s="31">
        <v>174.26761999999999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347.8</v>
      </c>
      <c r="D54" s="36">
        <v>349.48333333333335</v>
      </c>
      <c r="E54" s="36">
        <v>345.41666666666669</v>
      </c>
      <c r="F54" s="36">
        <v>343.03333333333336</v>
      </c>
      <c r="G54" s="36">
        <v>338.9666666666667</v>
      </c>
      <c r="H54" s="36">
        <v>351.86666666666667</v>
      </c>
      <c r="I54" s="36">
        <v>355.93333333333328</v>
      </c>
      <c r="J54" s="36">
        <v>358.31666666666666</v>
      </c>
      <c r="K54" s="31">
        <v>353.55</v>
      </c>
      <c r="L54" s="31">
        <v>347.1</v>
      </c>
      <c r="M54" s="31">
        <v>92.002700000000004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1542.65</v>
      </c>
      <c r="D55" s="36">
        <v>1537.55</v>
      </c>
      <c r="E55" s="36">
        <v>1528.35</v>
      </c>
      <c r="F55" s="36">
        <v>1514.05</v>
      </c>
      <c r="G55" s="36">
        <v>1504.85</v>
      </c>
      <c r="H55" s="36">
        <v>1551.85</v>
      </c>
      <c r="I55" s="36">
        <v>1561.0500000000002</v>
      </c>
      <c r="J55" s="36">
        <v>1575.35</v>
      </c>
      <c r="K55" s="31">
        <v>1546.75</v>
      </c>
      <c r="L55" s="31">
        <v>1523.25</v>
      </c>
      <c r="M55" s="31">
        <v>39.125079999999997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377.6</v>
      </c>
      <c r="D56" s="36">
        <v>374.4666666666667</v>
      </c>
      <c r="E56" s="36">
        <v>369.28333333333342</v>
      </c>
      <c r="F56" s="36">
        <v>360.9666666666667</v>
      </c>
      <c r="G56" s="36">
        <v>355.78333333333342</v>
      </c>
      <c r="H56" s="36">
        <v>382.78333333333342</v>
      </c>
      <c r="I56" s="36">
        <v>387.9666666666667</v>
      </c>
      <c r="J56" s="36">
        <v>396.28333333333342</v>
      </c>
      <c r="K56" s="31">
        <v>379.65</v>
      </c>
      <c r="L56" s="31">
        <v>366.15</v>
      </c>
      <c r="M56" s="31">
        <v>63.953119999999998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33105.699999999997</v>
      </c>
      <c r="D57" s="36">
        <v>32811.5</v>
      </c>
      <c r="E57" s="36">
        <v>32448.949999999997</v>
      </c>
      <c r="F57" s="36">
        <v>31792.199999999997</v>
      </c>
      <c r="G57" s="36">
        <v>31429.649999999994</v>
      </c>
      <c r="H57" s="36">
        <v>33468.25</v>
      </c>
      <c r="I57" s="36">
        <v>33830.800000000003</v>
      </c>
      <c r="J57" s="36">
        <v>34487.550000000003</v>
      </c>
      <c r="K57" s="31">
        <v>33174.050000000003</v>
      </c>
      <c r="L57" s="31">
        <v>32154.75</v>
      </c>
      <c r="M57" s="31">
        <v>0.65068000000000004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5939.45</v>
      </c>
      <c r="D58" s="36">
        <v>5915.6166666666659</v>
      </c>
      <c r="E58" s="36">
        <v>5870.0333333333319</v>
      </c>
      <c r="F58" s="36">
        <v>5800.6166666666659</v>
      </c>
      <c r="G58" s="36">
        <v>5755.0333333333319</v>
      </c>
      <c r="H58" s="36">
        <v>5985.0333333333319</v>
      </c>
      <c r="I58" s="36">
        <v>6030.6166666666659</v>
      </c>
      <c r="J58" s="36">
        <v>6100.0333333333319</v>
      </c>
      <c r="K58" s="31">
        <v>5961.2</v>
      </c>
      <c r="L58" s="31">
        <v>5846.2</v>
      </c>
      <c r="M58" s="31">
        <v>3.2118699999999998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664.15</v>
      </c>
      <c r="D59" s="36">
        <v>667.30000000000007</v>
      </c>
      <c r="E59" s="36">
        <v>655.60000000000014</v>
      </c>
      <c r="F59" s="36">
        <v>647.05000000000007</v>
      </c>
      <c r="G59" s="36">
        <v>635.35000000000014</v>
      </c>
      <c r="H59" s="36">
        <v>675.85000000000014</v>
      </c>
      <c r="I59" s="36">
        <v>687.55000000000018</v>
      </c>
      <c r="J59" s="36">
        <v>696.10000000000014</v>
      </c>
      <c r="K59" s="31">
        <v>679</v>
      </c>
      <c r="L59" s="31">
        <v>658.75</v>
      </c>
      <c r="M59" s="31">
        <v>14.780939999999999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104.02</v>
      </c>
      <c r="D60" s="36">
        <v>103.01666666666667</v>
      </c>
      <c r="E60" s="36">
        <v>101.69333333333333</v>
      </c>
      <c r="F60" s="36">
        <v>99.36666666666666</v>
      </c>
      <c r="G60" s="36">
        <v>98.043333333333322</v>
      </c>
      <c r="H60" s="36">
        <v>105.34333333333333</v>
      </c>
      <c r="I60" s="36">
        <v>106.66666666666669</v>
      </c>
      <c r="J60" s="36">
        <v>108.99333333333334</v>
      </c>
      <c r="K60" s="31">
        <v>104.34</v>
      </c>
      <c r="L60" s="31">
        <v>100.69</v>
      </c>
      <c r="M60" s="31">
        <v>455.6558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1538.25</v>
      </c>
      <c r="D61" s="36">
        <v>1530.7666666666664</v>
      </c>
      <c r="E61" s="36">
        <v>1518.8333333333328</v>
      </c>
      <c r="F61" s="36">
        <v>1499.4166666666663</v>
      </c>
      <c r="G61" s="36">
        <v>1487.4833333333327</v>
      </c>
      <c r="H61" s="36">
        <v>1550.1833333333329</v>
      </c>
      <c r="I61" s="36">
        <v>1562.1166666666663</v>
      </c>
      <c r="J61" s="36">
        <v>1581.5333333333331</v>
      </c>
      <c r="K61" s="31">
        <v>1542.7</v>
      </c>
      <c r="L61" s="31">
        <v>1511.35</v>
      </c>
      <c r="M61" s="31">
        <v>16.828959999999999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1620.15</v>
      </c>
      <c r="D62" s="36">
        <v>1622.3166666666666</v>
      </c>
      <c r="E62" s="36">
        <v>1607.8333333333333</v>
      </c>
      <c r="F62" s="36">
        <v>1595.5166666666667</v>
      </c>
      <c r="G62" s="36">
        <v>1581.0333333333333</v>
      </c>
      <c r="H62" s="36">
        <v>1634.6333333333332</v>
      </c>
      <c r="I62" s="36">
        <v>1649.1166666666668</v>
      </c>
      <c r="J62" s="36">
        <v>1661.4333333333332</v>
      </c>
      <c r="K62" s="31">
        <v>1636.8</v>
      </c>
      <c r="L62" s="31">
        <v>1610</v>
      </c>
      <c r="M62" s="31">
        <v>10.03511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484.45</v>
      </c>
      <c r="D63" s="36">
        <v>483.66666666666669</v>
      </c>
      <c r="E63" s="36">
        <v>478.83333333333337</v>
      </c>
      <c r="F63" s="36">
        <v>473.2166666666667</v>
      </c>
      <c r="G63" s="36">
        <v>468.38333333333338</v>
      </c>
      <c r="H63" s="36">
        <v>489.28333333333336</v>
      </c>
      <c r="I63" s="36">
        <v>494.11666666666673</v>
      </c>
      <c r="J63" s="36">
        <v>499.73333333333335</v>
      </c>
      <c r="K63" s="31">
        <v>488.5</v>
      </c>
      <c r="L63" s="31">
        <v>478.05</v>
      </c>
      <c r="M63" s="31">
        <v>101.89742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6490.75</v>
      </c>
      <c r="D64" s="36">
        <v>6538.3</v>
      </c>
      <c r="E64" s="36">
        <v>6383.6</v>
      </c>
      <c r="F64" s="36">
        <v>6276.45</v>
      </c>
      <c r="G64" s="36">
        <v>6121.75</v>
      </c>
      <c r="H64" s="36">
        <v>6645.4500000000007</v>
      </c>
      <c r="I64" s="36">
        <v>6800.15</v>
      </c>
      <c r="J64" s="36">
        <v>6907.3000000000011</v>
      </c>
      <c r="K64" s="31">
        <v>6693</v>
      </c>
      <c r="L64" s="31">
        <v>6431.15</v>
      </c>
      <c r="M64" s="31">
        <v>5.0996199999999998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3681.8</v>
      </c>
      <c r="D65" s="36">
        <v>3681.15</v>
      </c>
      <c r="E65" s="36">
        <v>3655.3</v>
      </c>
      <c r="F65" s="36">
        <v>3628.8</v>
      </c>
      <c r="G65" s="36">
        <v>3602.9500000000003</v>
      </c>
      <c r="H65" s="36">
        <v>3707.65</v>
      </c>
      <c r="I65" s="36">
        <v>3733.4999999999995</v>
      </c>
      <c r="J65" s="36">
        <v>3760</v>
      </c>
      <c r="K65" s="31">
        <v>3707</v>
      </c>
      <c r="L65" s="31">
        <v>3654.65</v>
      </c>
      <c r="M65" s="31">
        <v>3.3306900000000002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946.95</v>
      </c>
      <c r="D66" s="36">
        <v>943.16666666666663</v>
      </c>
      <c r="E66" s="36">
        <v>935.33333333333326</v>
      </c>
      <c r="F66" s="36">
        <v>923.71666666666658</v>
      </c>
      <c r="G66" s="36">
        <v>915.88333333333321</v>
      </c>
      <c r="H66" s="36">
        <v>954.7833333333333</v>
      </c>
      <c r="I66" s="36">
        <v>962.61666666666656</v>
      </c>
      <c r="J66" s="36">
        <v>974.23333333333335</v>
      </c>
      <c r="K66" s="31">
        <v>951</v>
      </c>
      <c r="L66" s="31">
        <v>931.55</v>
      </c>
      <c r="M66" s="31">
        <v>21.892679999999999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1706.95</v>
      </c>
      <c r="D67" s="36">
        <v>1695.3166666666666</v>
      </c>
      <c r="E67" s="36">
        <v>1678.6833333333332</v>
      </c>
      <c r="F67" s="36">
        <v>1650.4166666666665</v>
      </c>
      <c r="G67" s="36">
        <v>1633.7833333333331</v>
      </c>
      <c r="H67" s="36">
        <v>1723.5833333333333</v>
      </c>
      <c r="I67" s="36">
        <v>1740.2166666666665</v>
      </c>
      <c r="J67" s="36">
        <v>1768.4833333333333</v>
      </c>
      <c r="K67" s="31">
        <v>1711.95</v>
      </c>
      <c r="L67" s="31">
        <v>1667.05</v>
      </c>
      <c r="M67" s="31">
        <v>1.6885699999999999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460.8</v>
      </c>
      <c r="D68" s="36">
        <v>461.5</v>
      </c>
      <c r="E68" s="36">
        <v>456.65</v>
      </c>
      <c r="F68" s="36">
        <v>452.5</v>
      </c>
      <c r="G68" s="36">
        <v>447.65</v>
      </c>
      <c r="H68" s="36">
        <v>465.65</v>
      </c>
      <c r="I68" s="36">
        <v>470.5</v>
      </c>
      <c r="J68" s="36">
        <v>474.65</v>
      </c>
      <c r="K68" s="31">
        <v>466.35</v>
      </c>
      <c r="L68" s="31">
        <v>457.35</v>
      </c>
      <c r="M68" s="31">
        <v>16.330310000000001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3671.45</v>
      </c>
      <c r="D69" s="36">
        <v>3699.2333333333336</v>
      </c>
      <c r="E69" s="36">
        <v>3633.4666666666672</v>
      </c>
      <c r="F69" s="36">
        <v>3595.4833333333336</v>
      </c>
      <c r="G69" s="36">
        <v>3529.7166666666672</v>
      </c>
      <c r="H69" s="36">
        <v>3737.2166666666672</v>
      </c>
      <c r="I69" s="36">
        <v>3802.9833333333336</v>
      </c>
      <c r="J69" s="36">
        <v>3840.9666666666672</v>
      </c>
      <c r="K69" s="31">
        <v>3765</v>
      </c>
      <c r="L69" s="31">
        <v>3661.25</v>
      </c>
      <c r="M69" s="31">
        <v>4.9659500000000003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826.75</v>
      </c>
      <c r="D70" s="36">
        <v>823.69999999999993</v>
      </c>
      <c r="E70" s="36">
        <v>815.09999999999991</v>
      </c>
      <c r="F70" s="36">
        <v>803.44999999999993</v>
      </c>
      <c r="G70" s="36">
        <v>794.84999999999991</v>
      </c>
      <c r="H70" s="36">
        <v>835.34999999999991</v>
      </c>
      <c r="I70" s="36">
        <v>843.95</v>
      </c>
      <c r="J70" s="36">
        <v>855.59999999999991</v>
      </c>
      <c r="K70" s="31">
        <v>832.3</v>
      </c>
      <c r="L70" s="31">
        <v>812.05</v>
      </c>
      <c r="M70" s="31">
        <v>25.170539999999999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662.35</v>
      </c>
      <c r="D71" s="36">
        <v>657.1</v>
      </c>
      <c r="E71" s="36">
        <v>649.30000000000007</v>
      </c>
      <c r="F71" s="36">
        <v>636.25</v>
      </c>
      <c r="G71" s="36">
        <v>628.45000000000005</v>
      </c>
      <c r="H71" s="36">
        <v>670.15000000000009</v>
      </c>
      <c r="I71" s="36">
        <v>677.95</v>
      </c>
      <c r="J71" s="36">
        <v>691.00000000000011</v>
      </c>
      <c r="K71" s="31">
        <v>664.9</v>
      </c>
      <c r="L71" s="31">
        <v>644.04999999999995</v>
      </c>
      <c r="M71" s="31">
        <v>62.135719999999999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1875.65</v>
      </c>
      <c r="D72" s="36">
        <v>1864.5666666666668</v>
      </c>
      <c r="E72" s="36">
        <v>1844.1833333333336</v>
      </c>
      <c r="F72" s="36">
        <v>1812.7166666666667</v>
      </c>
      <c r="G72" s="36">
        <v>1792.3333333333335</v>
      </c>
      <c r="H72" s="36">
        <v>1896.0333333333338</v>
      </c>
      <c r="I72" s="36">
        <v>1916.416666666667</v>
      </c>
      <c r="J72" s="36">
        <v>1947.8833333333339</v>
      </c>
      <c r="K72" s="31">
        <v>1884.95</v>
      </c>
      <c r="L72" s="31">
        <v>1833.1</v>
      </c>
      <c r="M72" s="31">
        <v>2.00041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2942.6</v>
      </c>
      <c r="D73" s="36">
        <v>2925.4333333333329</v>
      </c>
      <c r="E73" s="36">
        <v>2898.1666666666661</v>
      </c>
      <c r="F73" s="36">
        <v>2853.7333333333331</v>
      </c>
      <c r="G73" s="36">
        <v>2826.4666666666662</v>
      </c>
      <c r="H73" s="36">
        <v>2969.8666666666659</v>
      </c>
      <c r="I73" s="36">
        <v>2997.1333333333332</v>
      </c>
      <c r="J73" s="36">
        <v>3041.5666666666657</v>
      </c>
      <c r="K73" s="31">
        <v>2952.7</v>
      </c>
      <c r="L73" s="31">
        <v>2881</v>
      </c>
      <c r="M73" s="31">
        <v>1.8101799999999999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408.85</v>
      </c>
      <c r="D74" s="36">
        <v>406.43333333333334</v>
      </c>
      <c r="E74" s="36">
        <v>400.91666666666669</v>
      </c>
      <c r="F74" s="36">
        <v>392.98333333333335</v>
      </c>
      <c r="G74" s="36">
        <v>387.4666666666667</v>
      </c>
      <c r="H74" s="36">
        <v>414.36666666666667</v>
      </c>
      <c r="I74" s="36">
        <v>419.88333333333333</v>
      </c>
      <c r="J74" s="36">
        <v>427.81666666666666</v>
      </c>
      <c r="K74" s="31">
        <v>411.95</v>
      </c>
      <c r="L74" s="31">
        <v>398.5</v>
      </c>
      <c r="M74" s="31">
        <v>16.546849999999999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180.78</v>
      </c>
      <c r="D75" s="36">
        <v>181.04</v>
      </c>
      <c r="E75" s="36">
        <v>178.73</v>
      </c>
      <c r="F75" s="36">
        <v>176.68</v>
      </c>
      <c r="G75" s="36">
        <v>174.37</v>
      </c>
      <c r="H75" s="36">
        <v>183.08999999999997</v>
      </c>
      <c r="I75" s="36">
        <v>185.39999999999998</v>
      </c>
      <c r="J75" s="36">
        <v>187.44999999999996</v>
      </c>
      <c r="K75" s="31">
        <v>183.35</v>
      </c>
      <c r="L75" s="31">
        <v>178.99</v>
      </c>
      <c r="M75" s="31">
        <v>16.039079999999998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5173.5</v>
      </c>
      <c r="D76" s="36">
        <v>5150</v>
      </c>
      <c r="E76" s="36">
        <v>5105.7</v>
      </c>
      <c r="F76" s="36">
        <v>5037.8999999999996</v>
      </c>
      <c r="G76" s="36">
        <v>4993.5999999999995</v>
      </c>
      <c r="H76" s="36">
        <v>5217.8</v>
      </c>
      <c r="I76" s="36">
        <v>5262.0999999999995</v>
      </c>
      <c r="J76" s="36">
        <v>5329.9000000000005</v>
      </c>
      <c r="K76" s="31">
        <v>5194.3</v>
      </c>
      <c r="L76" s="31">
        <v>5082.2</v>
      </c>
      <c r="M76" s="31">
        <v>3.54291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12401.45</v>
      </c>
      <c r="D77" s="36">
        <v>12289.016666666668</v>
      </c>
      <c r="E77" s="36">
        <v>12134.433333333336</v>
      </c>
      <c r="F77" s="36">
        <v>11867.416666666668</v>
      </c>
      <c r="G77" s="36">
        <v>11712.833333333336</v>
      </c>
      <c r="H77" s="36">
        <v>12556.033333333336</v>
      </c>
      <c r="I77" s="36">
        <v>12710.616666666669</v>
      </c>
      <c r="J77" s="36">
        <v>12977.633333333337</v>
      </c>
      <c r="K77" s="31">
        <v>12443.6</v>
      </c>
      <c r="L77" s="31">
        <v>12022</v>
      </c>
      <c r="M77" s="31">
        <v>4.2113500000000004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3378.7</v>
      </c>
      <c r="D78" s="36">
        <v>3373.2666666666664</v>
      </c>
      <c r="E78" s="36">
        <v>3356.583333333333</v>
      </c>
      <c r="F78" s="36">
        <v>3334.4666666666667</v>
      </c>
      <c r="G78" s="36">
        <v>3317.7833333333333</v>
      </c>
      <c r="H78" s="36">
        <v>3395.3833333333328</v>
      </c>
      <c r="I78" s="36">
        <v>3412.0666666666662</v>
      </c>
      <c r="J78" s="36">
        <v>3434.1833333333325</v>
      </c>
      <c r="K78" s="31">
        <v>3389.95</v>
      </c>
      <c r="L78" s="31">
        <v>3351.15</v>
      </c>
      <c r="M78" s="31">
        <v>1.0743100000000001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6655.9</v>
      </c>
      <c r="D79" s="36">
        <v>6658.1833333333334</v>
      </c>
      <c r="E79" s="36">
        <v>6600.416666666667</v>
      </c>
      <c r="F79" s="36">
        <v>6544.9333333333334</v>
      </c>
      <c r="G79" s="36">
        <v>6487.166666666667</v>
      </c>
      <c r="H79" s="36">
        <v>6713.666666666667</v>
      </c>
      <c r="I79" s="36">
        <v>6771.4333333333334</v>
      </c>
      <c r="J79" s="36">
        <v>6826.916666666667</v>
      </c>
      <c r="K79" s="31">
        <v>6715.95</v>
      </c>
      <c r="L79" s="31">
        <v>6602.7</v>
      </c>
      <c r="M79" s="31">
        <v>2.9337599999999999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4747.3500000000004</v>
      </c>
      <c r="D80" s="36">
        <v>4747.8166666666666</v>
      </c>
      <c r="E80" s="36">
        <v>4715.6333333333332</v>
      </c>
      <c r="F80" s="36">
        <v>4683.916666666667</v>
      </c>
      <c r="G80" s="36">
        <v>4651.7333333333336</v>
      </c>
      <c r="H80" s="36">
        <v>4779.5333333333328</v>
      </c>
      <c r="I80" s="36">
        <v>4811.7166666666653</v>
      </c>
      <c r="J80" s="36">
        <v>4843.4333333333325</v>
      </c>
      <c r="K80" s="31">
        <v>4780</v>
      </c>
      <c r="L80" s="31">
        <v>4716.1000000000004</v>
      </c>
      <c r="M80" s="31">
        <v>2.72444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3684.4</v>
      </c>
      <c r="D81" s="36">
        <v>3666.1333333333332</v>
      </c>
      <c r="E81" s="36">
        <v>3639.2666666666664</v>
      </c>
      <c r="F81" s="36">
        <v>3594.1333333333332</v>
      </c>
      <c r="G81" s="36">
        <v>3567.2666666666664</v>
      </c>
      <c r="H81" s="36">
        <v>3711.2666666666664</v>
      </c>
      <c r="I81" s="36">
        <v>3738.1333333333332</v>
      </c>
      <c r="J81" s="36">
        <v>3783.2666666666664</v>
      </c>
      <c r="K81" s="31">
        <v>3693</v>
      </c>
      <c r="L81" s="31">
        <v>3621</v>
      </c>
      <c r="M81" s="31">
        <v>0.97457000000000005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217.85</v>
      </c>
      <c r="D82" s="36">
        <v>216.95333333333329</v>
      </c>
      <c r="E82" s="36">
        <v>214.45666666666659</v>
      </c>
      <c r="F82" s="36">
        <v>211.0633333333333</v>
      </c>
      <c r="G82" s="36">
        <v>208.56666666666661</v>
      </c>
      <c r="H82" s="36">
        <v>220.34666666666658</v>
      </c>
      <c r="I82" s="36">
        <v>222.84333333333331</v>
      </c>
      <c r="J82" s="36">
        <v>226.23666666666657</v>
      </c>
      <c r="K82" s="31">
        <v>219.45</v>
      </c>
      <c r="L82" s="31">
        <v>213.56</v>
      </c>
      <c r="M82" s="31">
        <v>105.12475999999999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184.99</v>
      </c>
      <c r="D83" s="36">
        <v>184.6</v>
      </c>
      <c r="E83" s="36">
        <v>182.83999999999997</v>
      </c>
      <c r="F83" s="36">
        <v>180.68999999999997</v>
      </c>
      <c r="G83" s="36">
        <v>178.92999999999995</v>
      </c>
      <c r="H83" s="36">
        <v>186.75</v>
      </c>
      <c r="I83" s="36">
        <v>188.51000000000005</v>
      </c>
      <c r="J83" s="36">
        <v>190.66000000000003</v>
      </c>
      <c r="K83" s="31">
        <v>186.36</v>
      </c>
      <c r="L83" s="31">
        <v>182.45</v>
      </c>
      <c r="M83" s="31">
        <v>101.93666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974.2</v>
      </c>
      <c r="D84" s="36">
        <v>970</v>
      </c>
      <c r="E84" s="36">
        <v>951</v>
      </c>
      <c r="F84" s="36">
        <v>927.8</v>
      </c>
      <c r="G84" s="36">
        <v>908.8</v>
      </c>
      <c r="H84" s="36">
        <v>993.2</v>
      </c>
      <c r="I84" s="36">
        <v>1012.2</v>
      </c>
      <c r="J84" s="36">
        <v>1035.4000000000001</v>
      </c>
      <c r="K84" s="31">
        <v>989</v>
      </c>
      <c r="L84" s="31">
        <v>946.8</v>
      </c>
      <c r="M84" s="31">
        <v>2.1753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546.25</v>
      </c>
      <c r="D85" s="36">
        <v>547.2166666666667</v>
      </c>
      <c r="E85" s="36">
        <v>541.18333333333339</v>
      </c>
      <c r="F85" s="36">
        <v>536.11666666666667</v>
      </c>
      <c r="G85" s="36">
        <v>530.08333333333337</v>
      </c>
      <c r="H85" s="36">
        <v>552.28333333333342</v>
      </c>
      <c r="I85" s="36">
        <v>558.31666666666672</v>
      </c>
      <c r="J85" s="36">
        <v>563.38333333333344</v>
      </c>
      <c r="K85" s="31">
        <v>553.25</v>
      </c>
      <c r="L85" s="31">
        <v>542.15</v>
      </c>
      <c r="M85" s="31">
        <v>9.4898000000000007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217.75</v>
      </c>
      <c r="D86" s="36">
        <v>218.85</v>
      </c>
      <c r="E86" s="36">
        <v>214.7</v>
      </c>
      <c r="F86" s="36">
        <v>211.65</v>
      </c>
      <c r="G86" s="36">
        <v>207.5</v>
      </c>
      <c r="H86" s="36">
        <v>221.89999999999998</v>
      </c>
      <c r="I86" s="36">
        <v>226.05</v>
      </c>
      <c r="J86" s="36">
        <v>229.09999999999997</v>
      </c>
      <c r="K86" s="31">
        <v>223</v>
      </c>
      <c r="L86" s="31">
        <v>215.8</v>
      </c>
      <c r="M86" s="31">
        <v>112.47785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1898.65</v>
      </c>
      <c r="D87" s="36">
        <v>1912.7333333333333</v>
      </c>
      <c r="E87" s="36">
        <v>1850.9166666666667</v>
      </c>
      <c r="F87" s="36">
        <v>1803.1833333333334</v>
      </c>
      <c r="G87" s="36">
        <v>1741.3666666666668</v>
      </c>
      <c r="H87" s="36">
        <v>1960.4666666666667</v>
      </c>
      <c r="I87" s="36">
        <v>2022.2833333333333</v>
      </c>
      <c r="J87" s="36">
        <v>2070.0166666666664</v>
      </c>
      <c r="K87" s="31">
        <v>1974.55</v>
      </c>
      <c r="L87" s="31">
        <v>1865</v>
      </c>
      <c r="M87" s="31">
        <v>4.9517600000000002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1492.05</v>
      </c>
      <c r="D88" s="36">
        <v>1481.8166666666668</v>
      </c>
      <c r="E88" s="36">
        <v>1435.3833333333337</v>
      </c>
      <c r="F88" s="36">
        <v>1378.7166666666669</v>
      </c>
      <c r="G88" s="36">
        <v>1332.2833333333338</v>
      </c>
      <c r="H88" s="36">
        <v>1538.4833333333336</v>
      </c>
      <c r="I88" s="36">
        <v>1584.9166666666665</v>
      </c>
      <c r="J88" s="36">
        <v>1641.5833333333335</v>
      </c>
      <c r="K88" s="31">
        <v>1528.25</v>
      </c>
      <c r="L88" s="31">
        <v>1425.15</v>
      </c>
      <c r="M88" s="31">
        <v>20.934699999999999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2873</v>
      </c>
      <c r="D89" s="36">
        <v>2876.4500000000003</v>
      </c>
      <c r="E89" s="36">
        <v>2841.5500000000006</v>
      </c>
      <c r="F89" s="36">
        <v>2810.1000000000004</v>
      </c>
      <c r="G89" s="36">
        <v>2775.2000000000007</v>
      </c>
      <c r="H89" s="36">
        <v>2907.9000000000005</v>
      </c>
      <c r="I89" s="36">
        <v>2942.8</v>
      </c>
      <c r="J89" s="36">
        <v>2974.2500000000005</v>
      </c>
      <c r="K89" s="31">
        <v>2911.35</v>
      </c>
      <c r="L89" s="31">
        <v>2845</v>
      </c>
      <c r="M89" s="31">
        <v>4.8193599999999996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2710.35</v>
      </c>
      <c r="D90" s="36">
        <v>2699.8833333333332</v>
      </c>
      <c r="E90" s="36">
        <v>2684.3666666666663</v>
      </c>
      <c r="F90" s="36">
        <v>2658.3833333333332</v>
      </c>
      <c r="G90" s="36">
        <v>2642.8666666666663</v>
      </c>
      <c r="H90" s="36">
        <v>2725.8666666666663</v>
      </c>
      <c r="I90" s="36">
        <v>2741.3833333333328</v>
      </c>
      <c r="J90" s="36">
        <v>2767.3666666666663</v>
      </c>
      <c r="K90" s="31">
        <v>2715.4</v>
      </c>
      <c r="L90" s="31">
        <v>2673.9</v>
      </c>
      <c r="M90" s="31">
        <v>2.6747700000000001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3976.5</v>
      </c>
      <c r="D91" s="36">
        <v>3915.5333333333333</v>
      </c>
      <c r="E91" s="36">
        <v>3821.0666666666666</v>
      </c>
      <c r="F91" s="36">
        <v>3665.6333333333332</v>
      </c>
      <c r="G91" s="36">
        <v>3571.1666666666665</v>
      </c>
      <c r="H91" s="36">
        <v>4070.9666666666667</v>
      </c>
      <c r="I91" s="36">
        <v>4165.4333333333325</v>
      </c>
      <c r="J91" s="36">
        <v>4320.8666666666668</v>
      </c>
      <c r="K91" s="31">
        <v>4010</v>
      </c>
      <c r="L91" s="31">
        <v>3760.1</v>
      </c>
      <c r="M91" s="31">
        <v>19.319839999999999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653.75</v>
      </c>
      <c r="D92" s="36">
        <v>653.7166666666667</v>
      </c>
      <c r="E92" s="36">
        <v>641.98333333333335</v>
      </c>
      <c r="F92" s="36">
        <v>630.2166666666667</v>
      </c>
      <c r="G92" s="36">
        <v>618.48333333333335</v>
      </c>
      <c r="H92" s="36">
        <v>665.48333333333335</v>
      </c>
      <c r="I92" s="36">
        <v>677.2166666666667</v>
      </c>
      <c r="J92" s="36">
        <v>688.98333333333335</v>
      </c>
      <c r="K92" s="31">
        <v>665.45</v>
      </c>
      <c r="L92" s="31">
        <v>641.95000000000005</v>
      </c>
      <c r="M92" s="31">
        <v>17.180789999999998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1746.75</v>
      </c>
      <c r="D93" s="36">
        <v>1751.4000000000003</v>
      </c>
      <c r="E93" s="36">
        <v>1736.5000000000007</v>
      </c>
      <c r="F93" s="36">
        <v>1726.2500000000005</v>
      </c>
      <c r="G93" s="36">
        <v>1711.3500000000008</v>
      </c>
      <c r="H93" s="36">
        <v>1761.6500000000005</v>
      </c>
      <c r="I93" s="36">
        <v>1776.5500000000002</v>
      </c>
      <c r="J93" s="36">
        <v>1786.8000000000004</v>
      </c>
      <c r="K93" s="31">
        <v>1766.3</v>
      </c>
      <c r="L93" s="31">
        <v>1741.15</v>
      </c>
      <c r="M93" s="31">
        <v>14.18238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4401.3999999999996</v>
      </c>
      <c r="D94" s="36">
        <v>4396.4833333333336</v>
      </c>
      <c r="E94" s="36">
        <v>4374.916666666667</v>
      </c>
      <c r="F94" s="36">
        <v>4348.4333333333334</v>
      </c>
      <c r="G94" s="36">
        <v>4326.8666666666668</v>
      </c>
      <c r="H94" s="36">
        <v>4422.9666666666672</v>
      </c>
      <c r="I94" s="36">
        <v>4444.5333333333328</v>
      </c>
      <c r="J94" s="36">
        <v>4471.0166666666673</v>
      </c>
      <c r="K94" s="31">
        <v>4418.05</v>
      </c>
      <c r="L94" s="31">
        <v>4370</v>
      </c>
      <c r="M94" s="31">
        <v>3.1960099999999998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1646.5</v>
      </c>
      <c r="D95" s="36">
        <v>1641.7</v>
      </c>
      <c r="E95" s="36">
        <v>1634.9</v>
      </c>
      <c r="F95" s="36">
        <v>1623.3</v>
      </c>
      <c r="G95" s="36">
        <v>1616.5</v>
      </c>
      <c r="H95" s="36">
        <v>1653.3000000000002</v>
      </c>
      <c r="I95" s="36">
        <v>1660.1</v>
      </c>
      <c r="J95" s="36">
        <v>1671.7000000000003</v>
      </c>
      <c r="K95" s="31">
        <v>1648.5</v>
      </c>
      <c r="L95" s="31">
        <v>1630.1</v>
      </c>
      <c r="M95" s="31">
        <v>118.96456999999999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735.8</v>
      </c>
      <c r="D96" s="36">
        <v>738.68333333333339</v>
      </c>
      <c r="E96" s="36">
        <v>728.36666666666679</v>
      </c>
      <c r="F96" s="36">
        <v>720.93333333333339</v>
      </c>
      <c r="G96" s="36">
        <v>710.61666666666679</v>
      </c>
      <c r="H96" s="36">
        <v>746.11666666666679</v>
      </c>
      <c r="I96" s="36">
        <v>756.43333333333339</v>
      </c>
      <c r="J96" s="36">
        <v>763.86666666666679</v>
      </c>
      <c r="K96" s="31">
        <v>749</v>
      </c>
      <c r="L96" s="31">
        <v>731.25</v>
      </c>
      <c r="M96" s="31">
        <v>26.351839999999999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1892.4</v>
      </c>
      <c r="D97" s="36">
        <v>1883.8166666666666</v>
      </c>
      <c r="E97" s="36">
        <v>1867.6333333333332</v>
      </c>
      <c r="F97" s="36">
        <v>1842.8666666666666</v>
      </c>
      <c r="G97" s="36">
        <v>1826.6833333333332</v>
      </c>
      <c r="H97" s="36">
        <v>1908.5833333333333</v>
      </c>
      <c r="I97" s="36">
        <v>1924.7666666666667</v>
      </c>
      <c r="J97" s="36">
        <v>1949.5333333333333</v>
      </c>
      <c r="K97" s="31">
        <v>1900</v>
      </c>
      <c r="L97" s="31">
        <v>1859.05</v>
      </c>
      <c r="M97" s="31">
        <v>4.2256499999999999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5745.3</v>
      </c>
      <c r="D98" s="36">
        <v>5733.9333333333343</v>
      </c>
      <c r="E98" s="36">
        <v>5697.5166666666682</v>
      </c>
      <c r="F98" s="36">
        <v>5649.7333333333336</v>
      </c>
      <c r="G98" s="36">
        <v>5613.3166666666675</v>
      </c>
      <c r="H98" s="36">
        <v>5781.716666666669</v>
      </c>
      <c r="I98" s="36">
        <v>5818.133333333335</v>
      </c>
      <c r="J98" s="36">
        <v>5865.9166666666697</v>
      </c>
      <c r="K98" s="31">
        <v>5770.35</v>
      </c>
      <c r="L98" s="31">
        <v>5686.15</v>
      </c>
      <c r="M98" s="31">
        <v>4.6991399999999999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658.55</v>
      </c>
      <c r="D99" s="36">
        <v>657.85</v>
      </c>
      <c r="E99" s="36">
        <v>651.70000000000005</v>
      </c>
      <c r="F99" s="36">
        <v>644.85</v>
      </c>
      <c r="G99" s="36">
        <v>638.70000000000005</v>
      </c>
      <c r="H99" s="36">
        <v>664.7</v>
      </c>
      <c r="I99" s="36">
        <v>670.84999999999991</v>
      </c>
      <c r="J99" s="36">
        <v>677.7</v>
      </c>
      <c r="K99" s="31">
        <v>664</v>
      </c>
      <c r="L99" s="31">
        <v>651</v>
      </c>
      <c r="M99" s="31">
        <v>51.444879999999998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4656.8500000000004</v>
      </c>
      <c r="D100" s="36">
        <v>4643.666666666667</v>
      </c>
      <c r="E100" s="36">
        <v>4594.3833333333341</v>
      </c>
      <c r="F100" s="36">
        <v>4531.916666666667</v>
      </c>
      <c r="G100" s="36">
        <v>4482.6333333333341</v>
      </c>
      <c r="H100" s="36">
        <v>4706.1333333333341</v>
      </c>
      <c r="I100" s="36">
        <v>4755.416666666667</v>
      </c>
      <c r="J100" s="36">
        <v>4817.8833333333341</v>
      </c>
      <c r="K100" s="31">
        <v>4692.95</v>
      </c>
      <c r="L100" s="31">
        <v>4581.2</v>
      </c>
      <c r="M100" s="31">
        <v>15.716100000000001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421.4</v>
      </c>
      <c r="D101" s="36">
        <v>425.31666666666661</v>
      </c>
      <c r="E101" s="36">
        <v>416.18333333333322</v>
      </c>
      <c r="F101" s="36">
        <v>410.96666666666664</v>
      </c>
      <c r="G101" s="36">
        <v>401.83333333333326</v>
      </c>
      <c r="H101" s="36">
        <v>430.53333333333319</v>
      </c>
      <c r="I101" s="36">
        <v>439.66666666666663</v>
      </c>
      <c r="J101" s="36">
        <v>444.88333333333316</v>
      </c>
      <c r="K101" s="31">
        <v>434.45</v>
      </c>
      <c r="L101" s="31">
        <v>420.1</v>
      </c>
      <c r="M101" s="31">
        <v>89.078890000000001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2921.8</v>
      </c>
      <c r="D102" s="36">
        <v>2901.0666666666671</v>
      </c>
      <c r="E102" s="36">
        <v>2863.9333333333343</v>
      </c>
      <c r="F102" s="36">
        <v>2806.0666666666671</v>
      </c>
      <c r="G102" s="36">
        <v>2768.9333333333343</v>
      </c>
      <c r="H102" s="36">
        <v>2958.9333333333343</v>
      </c>
      <c r="I102" s="36">
        <v>2996.0666666666666</v>
      </c>
      <c r="J102" s="36">
        <v>3053.9333333333343</v>
      </c>
      <c r="K102" s="31">
        <v>2938.2</v>
      </c>
      <c r="L102" s="31">
        <v>2843.2</v>
      </c>
      <c r="M102" s="31">
        <v>33.42754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1235</v>
      </c>
      <c r="D103" s="36">
        <v>1224.5833333333333</v>
      </c>
      <c r="E103" s="36">
        <v>1210.8666666666666</v>
      </c>
      <c r="F103" s="36">
        <v>1186.7333333333333</v>
      </c>
      <c r="G103" s="36">
        <v>1173.0166666666667</v>
      </c>
      <c r="H103" s="36">
        <v>1248.7166666666665</v>
      </c>
      <c r="I103" s="36">
        <v>1262.4333333333332</v>
      </c>
      <c r="J103" s="36">
        <v>1286.5666666666664</v>
      </c>
      <c r="K103" s="31">
        <v>1238.3</v>
      </c>
      <c r="L103" s="31">
        <v>1200.45</v>
      </c>
      <c r="M103" s="31">
        <v>138.63249999999999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2232.4</v>
      </c>
      <c r="D104" s="36">
        <v>2229.2833333333333</v>
      </c>
      <c r="E104" s="36">
        <v>2185.1166666666668</v>
      </c>
      <c r="F104" s="36">
        <v>2137.8333333333335</v>
      </c>
      <c r="G104" s="36">
        <v>2093.666666666667</v>
      </c>
      <c r="H104" s="36">
        <v>2276.5666666666666</v>
      </c>
      <c r="I104" s="36">
        <v>2320.7333333333336</v>
      </c>
      <c r="J104" s="36">
        <v>2368.0166666666664</v>
      </c>
      <c r="K104" s="31">
        <v>2273.4499999999998</v>
      </c>
      <c r="L104" s="31">
        <v>2182</v>
      </c>
      <c r="M104" s="31">
        <v>6.0473699999999999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758.15</v>
      </c>
      <c r="D105" s="36">
        <v>758.08333333333337</v>
      </c>
      <c r="E105" s="36">
        <v>749.4666666666667</v>
      </c>
      <c r="F105" s="36">
        <v>740.7833333333333</v>
      </c>
      <c r="G105" s="36">
        <v>732.16666666666663</v>
      </c>
      <c r="H105" s="36">
        <v>766.76666666666677</v>
      </c>
      <c r="I105" s="36">
        <v>775.38333333333333</v>
      </c>
      <c r="J105" s="36">
        <v>784.06666666666683</v>
      </c>
      <c r="K105" s="31">
        <v>766.7</v>
      </c>
      <c r="L105" s="31">
        <v>749.4</v>
      </c>
      <c r="M105" s="31">
        <v>12.08039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72.62</v>
      </c>
      <c r="D106" s="36">
        <v>72.966666666666669</v>
      </c>
      <c r="E106" s="36">
        <v>71.75333333333333</v>
      </c>
      <c r="F106" s="36">
        <v>70.886666666666656</v>
      </c>
      <c r="G106" s="36">
        <v>69.673333333333318</v>
      </c>
      <c r="H106" s="36">
        <v>73.833333333333343</v>
      </c>
      <c r="I106" s="36">
        <v>75.046666666666681</v>
      </c>
      <c r="J106" s="36">
        <v>75.913333333333355</v>
      </c>
      <c r="K106" s="31">
        <v>74.180000000000007</v>
      </c>
      <c r="L106" s="31">
        <v>72.099999999999994</v>
      </c>
      <c r="M106" s="31">
        <v>493.62432999999999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511.75</v>
      </c>
      <c r="D107" s="36">
        <v>508.25</v>
      </c>
      <c r="E107" s="36">
        <v>503.85</v>
      </c>
      <c r="F107" s="36">
        <v>495.95000000000005</v>
      </c>
      <c r="G107" s="36">
        <v>491.55000000000007</v>
      </c>
      <c r="H107" s="36">
        <v>516.15</v>
      </c>
      <c r="I107" s="36">
        <v>520.54999999999995</v>
      </c>
      <c r="J107" s="36">
        <v>528.44999999999993</v>
      </c>
      <c r="K107" s="31">
        <v>512.65</v>
      </c>
      <c r="L107" s="31">
        <v>500.35</v>
      </c>
      <c r="M107" s="31">
        <v>137.36044000000001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523</v>
      </c>
      <c r="D108" s="36">
        <v>521.33333333333337</v>
      </c>
      <c r="E108" s="36">
        <v>514.66666666666674</v>
      </c>
      <c r="F108" s="36">
        <v>506.33333333333337</v>
      </c>
      <c r="G108" s="36">
        <v>499.66666666666674</v>
      </c>
      <c r="H108" s="36">
        <v>529.66666666666674</v>
      </c>
      <c r="I108" s="36">
        <v>536.33333333333348</v>
      </c>
      <c r="J108" s="36">
        <v>544.66666666666674</v>
      </c>
      <c r="K108" s="31">
        <v>528</v>
      </c>
      <c r="L108" s="31">
        <v>513</v>
      </c>
      <c r="M108" s="31">
        <v>9.7452100000000002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665.85</v>
      </c>
      <c r="D109" s="36">
        <v>661.55</v>
      </c>
      <c r="E109" s="36">
        <v>655.59999999999991</v>
      </c>
      <c r="F109" s="36">
        <v>645.34999999999991</v>
      </c>
      <c r="G109" s="36">
        <v>639.39999999999986</v>
      </c>
      <c r="H109" s="36">
        <v>671.8</v>
      </c>
      <c r="I109" s="36">
        <v>677.75</v>
      </c>
      <c r="J109" s="36">
        <v>688</v>
      </c>
      <c r="K109" s="31">
        <v>667.5</v>
      </c>
      <c r="L109" s="31">
        <v>651.29999999999995</v>
      </c>
      <c r="M109" s="31">
        <v>32.27317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175.34</v>
      </c>
      <c r="D110" s="36">
        <v>175.4</v>
      </c>
      <c r="E110" s="36">
        <v>173.59</v>
      </c>
      <c r="F110" s="36">
        <v>171.84</v>
      </c>
      <c r="G110" s="36">
        <v>170.03</v>
      </c>
      <c r="H110" s="36">
        <v>177.15</v>
      </c>
      <c r="I110" s="36">
        <v>178.96</v>
      </c>
      <c r="J110" s="36">
        <v>180.71</v>
      </c>
      <c r="K110" s="31">
        <v>177.21</v>
      </c>
      <c r="L110" s="31">
        <v>173.65</v>
      </c>
      <c r="M110" s="31">
        <v>151.21583999999999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927</v>
      </c>
      <c r="D111" s="36">
        <v>926.25</v>
      </c>
      <c r="E111" s="36">
        <v>919.7</v>
      </c>
      <c r="F111" s="36">
        <v>912.40000000000009</v>
      </c>
      <c r="G111" s="36">
        <v>905.85000000000014</v>
      </c>
      <c r="H111" s="36">
        <v>933.55</v>
      </c>
      <c r="I111" s="36">
        <v>940.09999999999991</v>
      </c>
      <c r="J111" s="36">
        <v>947.39999999999986</v>
      </c>
      <c r="K111" s="31">
        <v>932.8</v>
      </c>
      <c r="L111" s="31">
        <v>918.95</v>
      </c>
      <c r="M111" s="31">
        <v>14.35727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168.33</v>
      </c>
      <c r="D112" s="36">
        <v>167.81333333333336</v>
      </c>
      <c r="E112" s="36">
        <v>165.62666666666672</v>
      </c>
      <c r="F112" s="36">
        <v>162.92333333333337</v>
      </c>
      <c r="G112" s="36">
        <v>160.73666666666674</v>
      </c>
      <c r="H112" s="36">
        <v>170.51666666666671</v>
      </c>
      <c r="I112" s="36">
        <v>172.70333333333338</v>
      </c>
      <c r="J112" s="36">
        <v>175.40666666666669</v>
      </c>
      <c r="K112" s="31">
        <v>170</v>
      </c>
      <c r="L112" s="31">
        <v>165.11</v>
      </c>
      <c r="M112" s="31">
        <v>207.54356999999999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532.04999999999995</v>
      </c>
      <c r="D113" s="36">
        <v>534.41666666666663</v>
      </c>
      <c r="E113" s="36">
        <v>523.83333333333326</v>
      </c>
      <c r="F113" s="36">
        <v>515.61666666666667</v>
      </c>
      <c r="G113" s="36">
        <v>505.0333333333333</v>
      </c>
      <c r="H113" s="36">
        <v>542.63333333333321</v>
      </c>
      <c r="I113" s="36">
        <v>553.21666666666647</v>
      </c>
      <c r="J113" s="36">
        <v>561.43333333333317</v>
      </c>
      <c r="K113" s="31">
        <v>545</v>
      </c>
      <c r="L113" s="31">
        <v>526.20000000000005</v>
      </c>
      <c r="M113" s="31">
        <v>13.27106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421.5</v>
      </c>
      <c r="D114" s="36">
        <v>421.43333333333334</v>
      </c>
      <c r="E114" s="36">
        <v>416.86666666666667</v>
      </c>
      <c r="F114" s="36">
        <v>412.23333333333335</v>
      </c>
      <c r="G114" s="36">
        <v>407.66666666666669</v>
      </c>
      <c r="H114" s="36">
        <v>426.06666666666666</v>
      </c>
      <c r="I114" s="36">
        <v>430.63333333333338</v>
      </c>
      <c r="J114" s="36">
        <v>435.26666666666665</v>
      </c>
      <c r="K114" s="31">
        <v>426</v>
      </c>
      <c r="L114" s="31">
        <v>416.8</v>
      </c>
      <c r="M114" s="31">
        <v>70.73948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1428.1</v>
      </c>
      <c r="D115" s="36">
        <v>1419.7333333333333</v>
      </c>
      <c r="E115" s="36">
        <v>1408.4666666666667</v>
      </c>
      <c r="F115" s="36">
        <v>1388.8333333333333</v>
      </c>
      <c r="G115" s="36">
        <v>1377.5666666666666</v>
      </c>
      <c r="H115" s="36">
        <v>1439.3666666666668</v>
      </c>
      <c r="I115" s="36">
        <v>1450.6333333333337</v>
      </c>
      <c r="J115" s="36">
        <v>1470.2666666666669</v>
      </c>
      <c r="K115" s="31">
        <v>1431</v>
      </c>
      <c r="L115" s="31">
        <v>1400.1</v>
      </c>
      <c r="M115" s="31">
        <v>18.023430000000001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7418.6</v>
      </c>
      <c r="D116" s="36">
        <v>7400.9833333333336</v>
      </c>
      <c r="E116" s="36">
        <v>7314.0666666666675</v>
      </c>
      <c r="F116" s="36">
        <v>7209.5333333333338</v>
      </c>
      <c r="G116" s="36">
        <v>7122.6166666666677</v>
      </c>
      <c r="H116" s="36">
        <v>7505.5166666666673</v>
      </c>
      <c r="I116" s="36">
        <v>7592.4333333333334</v>
      </c>
      <c r="J116" s="36">
        <v>7696.9666666666672</v>
      </c>
      <c r="K116" s="31">
        <v>7487.9</v>
      </c>
      <c r="L116" s="31">
        <v>7296.45</v>
      </c>
      <c r="M116" s="31">
        <v>1.3282499999999999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1894.65</v>
      </c>
      <c r="D117" s="36">
        <v>1901.5</v>
      </c>
      <c r="E117" s="36">
        <v>1882.15</v>
      </c>
      <c r="F117" s="36">
        <v>1869.65</v>
      </c>
      <c r="G117" s="36">
        <v>1850.3000000000002</v>
      </c>
      <c r="H117" s="36">
        <v>1914</v>
      </c>
      <c r="I117" s="36">
        <v>1933.35</v>
      </c>
      <c r="J117" s="36">
        <v>1945.85</v>
      </c>
      <c r="K117" s="31">
        <v>1920.85</v>
      </c>
      <c r="L117" s="31">
        <v>1889</v>
      </c>
      <c r="M117" s="31">
        <v>47.726120000000002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4808.5</v>
      </c>
      <c r="D118" s="36">
        <v>4784.1166666666668</v>
      </c>
      <c r="E118" s="36">
        <v>4742.7833333333338</v>
      </c>
      <c r="F118" s="36">
        <v>4677.0666666666666</v>
      </c>
      <c r="G118" s="36">
        <v>4635.7333333333336</v>
      </c>
      <c r="H118" s="36">
        <v>4849.8333333333339</v>
      </c>
      <c r="I118" s="36">
        <v>4891.1666666666661</v>
      </c>
      <c r="J118" s="36">
        <v>4956.8833333333341</v>
      </c>
      <c r="K118" s="31">
        <v>4825.45</v>
      </c>
      <c r="L118" s="31">
        <v>4718.3999999999996</v>
      </c>
      <c r="M118" s="31">
        <v>10.83107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1403.75</v>
      </c>
      <c r="D119" s="36">
        <v>1405.1499999999999</v>
      </c>
      <c r="E119" s="36">
        <v>1387.3999999999996</v>
      </c>
      <c r="F119" s="36">
        <v>1371.0499999999997</v>
      </c>
      <c r="G119" s="36">
        <v>1353.2999999999995</v>
      </c>
      <c r="H119" s="36">
        <v>1421.4999999999998</v>
      </c>
      <c r="I119" s="36">
        <v>1439.2500000000002</v>
      </c>
      <c r="J119" s="36">
        <v>1455.6</v>
      </c>
      <c r="K119" s="31">
        <v>1422.9</v>
      </c>
      <c r="L119" s="31">
        <v>1388.8</v>
      </c>
      <c r="M119" s="31">
        <v>1.6597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730.75</v>
      </c>
      <c r="D120" s="36">
        <v>727.4</v>
      </c>
      <c r="E120" s="36">
        <v>708.44999999999993</v>
      </c>
      <c r="F120" s="36">
        <v>686.15</v>
      </c>
      <c r="G120" s="36">
        <v>667.19999999999993</v>
      </c>
      <c r="H120" s="36">
        <v>749.69999999999993</v>
      </c>
      <c r="I120" s="36">
        <v>768.65</v>
      </c>
      <c r="J120" s="36">
        <v>790.94999999999993</v>
      </c>
      <c r="K120" s="31">
        <v>746.35</v>
      </c>
      <c r="L120" s="31">
        <v>705.1</v>
      </c>
      <c r="M120" s="31">
        <v>64.689920000000001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934.25</v>
      </c>
      <c r="D121" s="36">
        <v>930</v>
      </c>
      <c r="E121" s="36">
        <v>923.3</v>
      </c>
      <c r="F121" s="36">
        <v>912.34999999999991</v>
      </c>
      <c r="G121" s="36">
        <v>905.64999999999986</v>
      </c>
      <c r="H121" s="36">
        <v>940.95</v>
      </c>
      <c r="I121" s="36">
        <v>947.65000000000009</v>
      </c>
      <c r="J121" s="36">
        <v>958.60000000000014</v>
      </c>
      <c r="K121" s="31">
        <v>936.7</v>
      </c>
      <c r="L121" s="31">
        <v>919.05</v>
      </c>
      <c r="M121" s="31">
        <v>17.935479999999998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945.8</v>
      </c>
      <c r="D122" s="36">
        <v>948.05000000000007</v>
      </c>
      <c r="E122" s="36">
        <v>930.75000000000011</v>
      </c>
      <c r="F122" s="36">
        <v>915.7</v>
      </c>
      <c r="G122" s="36">
        <v>898.40000000000009</v>
      </c>
      <c r="H122" s="36">
        <v>963.10000000000014</v>
      </c>
      <c r="I122" s="36">
        <v>980.40000000000009</v>
      </c>
      <c r="J122" s="36">
        <v>995.45000000000016</v>
      </c>
      <c r="K122" s="31">
        <v>965.35</v>
      </c>
      <c r="L122" s="31">
        <v>933</v>
      </c>
      <c r="M122" s="31">
        <v>18.770700000000001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642.4</v>
      </c>
      <c r="D123" s="36">
        <v>641.08333333333326</v>
      </c>
      <c r="E123" s="36">
        <v>636.11666666666656</v>
      </c>
      <c r="F123" s="36">
        <v>629.83333333333326</v>
      </c>
      <c r="G123" s="36">
        <v>624.86666666666656</v>
      </c>
      <c r="H123" s="36">
        <v>647.36666666666656</v>
      </c>
      <c r="I123" s="36">
        <v>652.33333333333326</v>
      </c>
      <c r="J123" s="36">
        <v>658.61666666666656</v>
      </c>
      <c r="K123" s="31">
        <v>646.04999999999995</v>
      </c>
      <c r="L123" s="31">
        <v>634.79999999999995</v>
      </c>
      <c r="M123" s="31">
        <v>18.225529999999999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1750.4</v>
      </c>
      <c r="D124" s="36">
        <v>1740.8500000000001</v>
      </c>
      <c r="E124" s="36">
        <v>1716.7000000000003</v>
      </c>
      <c r="F124" s="36">
        <v>1683.0000000000002</v>
      </c>
      <c r="G124" s="36">
        <v>1658.8500000000004</v>
      </c>
      <c r="H124" s="36">
        <v>1774.5500000000002</v>
      </c>
      <c r="I124" s="36">
        <v>1798.7000000000003</v>
      </c>
      <c r="J124" s="36">
        <v>1832.4</v>
      </c>
      <c r="K124" s="31">
        <v>1765</v>
      </c>
      <c r="L124" s="31">
        <v>1707.15</v>
      </c>
      <c r="M124" s="31">
        <v>3.8786700000000001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1790.15</v>
      </c>
      <c r="D125" s="36">
        <v>1780.8500000000001</v>
      </c>
      <c r="E125" s="36">
        <v>1767.7500000000002</v>
      </c>
      <c r="F125" s="36">
        <v>1745.3500000000001</v>
      </c>
      <c r="G125" s="36">
        <v>1732.2500000000002</v>
      </c>
      <c r="H125" s="36">
        <v>1803.2500000000002</v>
      </c>
      <c r="I125" s="36">
        <v>1816.3500000000001</v>
      </c>
      <c r="J125" s="36">
        <v>1838.7500000000002</v>
      </c>
      <c r="K125" s="31">
        <v>1793.95</v>
      </c>
      <c r="L125" s="31">
        <v>1758.45</v>
      </c>
      <c r="M125" s="31">
        <v>34.364609999999999</v>
      </c>
      <c r="N125" s="1"/>
      <c r="O125" s="1"/>
    </row>
    <row r="126" spans="1:15" ht="12.75" customHeight="1">
      <c r="A126" s="51">
        <v>117</v>
      </c>
      <c r="B126" s="53" t="s">
        <v>833</v>
      </c>
      <c r="C126" s="31">
        <v>166.24</v>
      </c>
      <c r="D126" s="36">
        <v>165.43333333333337</v>
      </c>
      <c r="E126" s="36">
        <v>164.13666666666674</v>
      </c>
      <c r="F126" s="36">
        <v>162.03333333333339</v>
      </c>
      <c r="G126" s="36">
        <v>160.73666666666676</v>
      </c>
      <c r="H126" s="36">
        <v>167.53666666666672</v>
      </c>
      <c r="I126" s="36">
        <v>168.83333333333334</v>
      </c>
      <c r="J126" s="36">
        <v>170.9366666666667</v>
      </c>
      <c r="K126" s="31">
        <v>166.73</v>
      </c>
      <c r="L126" s="31">
        <v>163.33000000000001</v>
      </c>
      <c r="M126" s="31">
        <v>33.796469999999999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5582.1</v>
      </c>
      <c r="D127" s="36">
        <v>5579.95</v>
      </c>
      <c r="E127" s="36">
        <v>5516.95</v>
      </c>
      <c r="F127" s="36">
        <v>5451.8</v>
      </c>
      <c r="G127" s="36">
        <v>5388.8</v>
      </c>
      <c r="H127" s="36">
        <v>5645.0999999999995</v>
      </c>
      <c r="I127" s="36">
        <v>5708.0999999999995</v>
      </c>
      <c r="J127" s="36">
        <v>5773.2499999999991</v>
      </c>
      <c r="K127" s="31">
        <v>5642.95</v>
      </c>
      <c r="L127" s="31">
        <v>5514.8</v>
      </c>
      <c r="M127" s="31">
        <v>0.8236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699.9</v>
      </c>
      <c r="D128" s="36">
        <v>696.0333333333333</v>
      </c>
      <c r="E128" s="36">
        <v>686.26666666666665</v>
      </c>
      <c r="F128" s="36">
        <v>672.63333333333333</v>
      </c>
      <c r="G128" s="36">
        <v>662.86666666666667</v>
      </c>
      <c r="H128" s="36">
        <v>709.66666666666663</v>
      </c>
      <c r="I128" s="36">
        <v>719.43333333333328</v>
      </c>
      <c r="J128" s="36">
        <v>733.06666666666661</v>
      </c>
      <c r="K128" s="31">
        <v>705.8</v>
      </c>
      <c r="L128" s="31">
        <v>682.4</v>
      </c>
      <c r="M128" s="31">
        <v>23.679300000000001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6146.6</v>
      </c>
      <c r="D129" s="36">
        <v>6150.1833333333334</v>
      </c>
      <c r="E129" s="36">
        <v>6101.416666666667</v>
      </c>
      <c r="F129" s="36">
        <v>6056.2333333333336</v>
      </c>
      <c r="G129" s="36">
        <v>6007.4666666666672</v>
      </c>
      <c r="H129" s="36">
        <v>6195.3666666666668</v>
      </c>
      <c r="I129" s="36">
        <v>6244.1333333333332</v>
      </c>
      <c r="J129" s="36">
        <v>6289.3166666666666</v>
      </c>
      <c r="K129" s="31">
        <v>6198.95</v>
      </c>
      <c r="L129" s="31">
        <v>6105</v>
      </c>
      <c r="M129" s="31">
        <v>3.6183999999999998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3578.3</v>
      </c>
      <c r="D130" s="36">
        <v>3575.3833333333332</v>
      </c>
      <c r="E130" s="36">
        <v>3556.7666666666664</v>
      </c>
      <c r="F130" s="36">
        <v>3535.2333333333331</v>
      </c>
      <c r="G130" s="36">
        <v>3516.6166666666663</v>
      </c>
      <c r="H130" s="36">
        <v>3596.9166666666665</v>
      </c>
      <c r="I130" s="36">
        <v>3615.5333333333333</v>
      </c>
      <c r="J130" s="36">
        <v>3637.0666666666666</v>
      </c>
      <c r="K130" s="31">
        <v>3594</v>
      </c>
      <c r="L130" s="31">
        <v>3553.85</v>
      </c>
      <c r="M130" s="31">
        <v>14.54589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490.95</v>
      </c>
      <c r="D131" s="36">
        <v>487.16666666666669</v>
      </c>
      <c r="E131" s="36">
        <v>481.83333333333337</v>
      </c>
      <c r="F131" s="36">
        <v>472.7166666666667</v>
      </c>
      <c r="G131" s="36">
        <v>467.38333333333338</v>
      </c>
      <c r="H131" s="36">
        <v>496.28333333333336</v>
      </c>
      <c r="I131" s="36">
        <v>501.61666666666673</v>
      </c>
      <c r="J131" s="36">
        <v>510.73333333333335</v>
      </c>
      <c r="K131" s="31">
        <v>492.5</v>
      </c>
      <c r="L131" s="31">
        <v>478.05</v>
      </c>
      <c r="M131" s="31">
        <v>17.6995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1029.3</v>
      </c>
      <c r="D132" s="36">
        <v>1031.3999999999999</v>
      </c>
      <c r="E132" s="36">
        <v>1017.8999999999996</v>
      </c>
      <c r="F132" s="36">
        <v>1006.4999999999998</v>
      </c>
      <c r="G132" s="36">
        <v>992.99999999999955</v>
      </c>
      <c r="H132" s="36">
        <v>1042.7999999999997</v>
      </c>
      <c r="I132" s="36">
        <v>1056.3000000000002</v>
      </c>
      <c r="J132" s="36">
        <v>1067.6999999999998</v>
      </c>
      <c r="K132" s="31">
        <v>1044.9000000000001</v>
      </c>
      <c r="L132" s="31">
        <v>1020</v>
      </c>
      <c r="M132" s="31">
        <v>14.339560000000001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2216.8000000000002</v>
      </c>
      <c r="D133" s="36">
        <v>2214.0166666666669</v>
      </c>
      <c r="E133" s="36">
        <v>2188.3333333333339</v>
      </c>
      <c r="F133" s="36">
        <v>2159.8666666666672</v>
      </c>
      <c r="G133" s="36">
        <v>2134.1833333333343</v>
      </c>
      <c r="H133" s="36">
        <v>2242.4833333333336</v>
      </c>
      <c r="I133" s="36">
        <v>2268.166666666667</v>
      </c>
      <c r="J133" s="36">
        <v>2296.6333333333332</v>
      </c>
      <c r="K133" s="31">
        <v>2239.6999999999998</v>
      </c>
      <c r="L133" s="31">
        <v>2185.5500000000002</v>
      </c>
      <c r="M133" s="31">
        <v>14.56758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133979.29999999999</v>
      </c>
      <c r="D134" s="36">
        <v>133859.76666666666</v>
      </c>
      <c r="E134" s="36">
        <v>132719.53333333333</v>
      </c>
      <c r="F134" s="36">
        <v>131459.76666666666</v>
      </c>
      <c r="G134" s="36">
        <v>130319.53333333333</v>
      </c>
      <c r="H134" s="36">
        <v>135119.53333333333</v>
      </c>
      <c r="I134" s="36">
        <v>136259.76666666666</v>
      </c>
      <c r="J134" s="36">
        <v>137519.53333333333</v>
      </c>
      <c r="K134" s="31">
        <v>135000</v>
      </c>
      <c r="L134" s="31">
        <v>132600</v>
      </c>
      <c r="M134" s="31">
        <v>6.1069999999999999E-2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1193.3</v>
      </c>
      <c r="D135" s="36">
        <v>1195.5</v>
      </c>
      <c r="E135" s="36">
        <v>1179.55</v>
      </c>
      <c r="F135" s="36">
        <v>1165.8</v>
      </c>
      <c r="G135" s="36">
        <v>1149.8499999999999</v>
      </c>
      <c r="H135" s="36">
        <v>1209.25</v>
      </c>
      <c r="I135" s="36">
        <v>1225.1999999999998</v>
      </c>
      <c r="J135" s="36">
        <v>1238.95</v>
      </c>
      <c r="K135" s="31">
        <v>1211.45</v>
      </c>
      <c r="L135" s="31">
        <v>1181.75</v>
      </c>
      <c r="M135" s="31">
        <v>7.3516199999999996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324.5</v>
      </c>
      <c r="D136" s="36">
        <v>324.31666666666666</v>
      </c>
      <c r="E136" s="36">
        <v>319.83333333333331</v>
      </c>
      <c r="F136" s="36">
        <v>315.16666666666663</v>
      </c>
      <c r="G136" s="36">
        <v>310.68333333333328</v>
      </c>
      <c r="H136" s="36">
        <v>328.98333333333335</v>
      </c>
      <c r="I136" s="36">
        <v>333.4666666666667</v>
      </c>
      <c r="J136" s="36">
        <v>338.13333333333338</v>
      </c>
      <c r="K136" s="31">
        <v>328.8</v>
      </c>
      <c r="L136" s="31">
        <v>319.64999999999998</v>
      </c>
      <c r="M136" s="31">
        <v>26.66724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2708.85</v>
      </c>
      <c r="D137" s="36">
        <v>2694.4</v>
      </c>
      <c r="E137" s="36">
        <v>2674.5</v>
      </c>
      <c r="F137" s="36">
        <v>2640.15</v>
      </c>
      <c r="G137" s="36">
        <v>2620.25</v>
      </c>
      <c r="H137" s="36">
        <v>2728.75</v>
      </c>
      <c r="I137" s="36">
        <v>2748.6500000000005</v>
      </c>
      <c r="J137" s="36">
        <v>2783</v>
      </c>
      <c r="K137" s="31">
        <v>2714.3</v>
      </c>
      <c r="L137" s="31">
        <v>2660.05</v>
      </c>
      <c r="M137" s="31">
        <v>12.69082</v>
      </c>
      <c r="N137" s="1"/>
      <c r="O137" s="1"/>
    </row>
    <row r="138" spans="1:15" ht="12.75" customHeight="1">
      <c r="A138" s="51">
        <v>129</v>
      </c>
      <c r="B138" s="53" t="s">
        <v>799</v>
      </c>
      <c r="C138" s="31">
        <v>2411.9499999999998</v>
      </c>
      <c r="D138" s="36">
        <v>2438</v>
      </c>
      <c r="E138" s="36">
        <v>2368</v>
      </c>
      <c r="F138" s="36">
        <v>2324.0500000000002</v>
      </c>
      <c r="G138" s="36">
        <v>2254.0500000000002</v>
      </c>
      <c r="H138" s="36">
        <v>2481.9499999999998</v>
      </c>
      <c r="I138" s="36">
        <v>2551.9499999999998</v>
      </c>
      <c r="J138" s="36">
        <v>2595.8999999999996</v>
      </c>
      <c r="K138" s="31">
        <v>2508</v>
      </c>
      <c r="L138" s="31">
        <v>2394.0500000000002</v>
      </c>
      <c r="M138" s="31">
        <v>9.3520900000000005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676</v>
      </c>
      <c r="D139" s="36">
        <v>671.6</v>
      </c>
      <c r="E139" s="36">
        <v>664.90000000000009</v>
      </c>
      <c r="F139" s="36">
        <v>653.80000000000007</v>
      </c>
      <c r="G139" s="36">
        <v>647.10000000000014</v>
      </c>
      <c r="H139" s="36">
        <v>682.7</v>
      </c>
      <c r="I139" s="36">
        <v>689.40000000000009</v>
      </c>
      <c r="J139" s="36">
        <v>700.5</v>
      </c>
      <c r="K139" s="31">
        <v>678.3</v>
      </c>
      <c r="L139" s="31">
        <v>660.5</v>
      </c>
      <c r="M139" s="31">
        <v>40.64358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12145.75</v>
      </c>
      <c r="D140" s="36">
        <v>12155.866666666667</v>
      </c>
      <c r="E140" s="36">
        <v>12091.883333333333</v>
      </c>
      <c r="F140" s="36">
        <v>12038.016666666666</v>
      </c>
      <c r="G140" s="36">
        <v>11974.033333333333</v>
      </c>
      <c r="H140" s="36">
        <v>12209.733333333334</v>
      </c>
      <c r="I140" s="36">
        <v>12273.716666666667</v>
      </c>
      <c r="J140" s="36">
        <v>12327.583333333334</v>
      </c>
      <c r="K140" s="31">
        <v>12219.85</v>
      </c>
      <c r="L140" s="31">
        <v>12102</v>
      </c>
      <c r="M140" s="31">
        <v>4.1578999999999997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1122.55</v>
      </c>
      <c r="D141" s="36">
        <v>1121.9666666666665</v>
      </c>
      <c r="E141" s="36">
        <v>1111.083333333333</v>
      </c>
      <c r="F141" s="36">
        <v>1099.6166666666666</v>
      </c>
      <c r="G141" s="36">
        <v>1088.7333333333331</v>
      </c>
      <c r="H141" s="36">
        <v>1133.4333333333329</v>
      </c>
      <c r="I141" s="36">
        <v>1144.3166666666666</v>
      </c>
      <c r="J141" s="36">
        <v>1155.7833333333328</v>
      </c>
      <c r="K141" s="31">
        <v>1132.8499999999999</v>
      </c>
      <c r="L141" s="31">
        <v>1110.5</v>
      </c>
      <c r="M141" s="31">
        <v>11.39913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882.4</v>
      </c>
      <c r="D142" s="36">
        <v>888.36666666666667</v>
      </c>
      <c r="E142" s="36">
        <v>867.5333333333333</v>
      </c>
      <c r="F142" s="36">
        <v>852.66666666666663</v>
      </c>
      <c r="G142" s="36">
        <v>831.83333333333326</v>
      </c>
      <c r="H142" s="36">
        <v>903.23333333333335</v>
      </c>
      <c r="I142" s="36">
        <v>924.06666666666661</v>
      </c>
      <c r="J142" s="36">
        <v>938.93333333333339</v>
      </c>
      <c r="K142" s="31">
        <v>909.2</v>
      </c>
      <c r="L142" s="31">
        <v>873.5</v>
      </c>
      <c r="M142" s="31">
        <v>14.56256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4351.1499999999996</v>
      </c>
      <c r="D143" s="36">
        <v>4398.55</v>
      </c>
      <c r="E143" s="36">
        <v>4253.1000000000004</v>
      </c>
      <c r="F143" s="36">
        <v>4155.05</v>
      </c>
      <c r="G143" s="36">
        <v>4009.6000000000004</v>
      </c>
      <c r="H143" s="36">
        <v>4496.6000000000004</v>
      </c>
      <c r="I143" s="36">
        <v>4642.0499999999993</v>
      </c>
      <c r="J143" s="36">
        <v>4740.1000000000004</v>
      </c>
      <c r="K143" s="31">
        <v>4544</v>
      </c>
      <c r="L143" s="31">
        <v>4300.5</v>
      </c>
      <c r="M143" s="31">
        <v>29.93946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69.37</v>
      </c>
      <c r="D144" s="36">
        <v>69.36</v>
      </c>
      <c r="E144" s="36">
        <v>68.569999999999993</v>
      </c>
      <c r="F144" s="36">
        <v>67.77</v>
      </c>
      <c r="G144" s="36">
        <v>66.97999999999999</v>
      </c>
      <c r="H144" s="36">
        <v>70.16</v>
      </c>
      <c r="I144" s="36">
        <v>70.949999999999989</v>
      </c>
      <c r="J144" s="36">
        <v>71.75</v>
      </c>
      <c r="K144" s="31">
        <v>70.150000000000006</v>
      </c>
      <c r="L144" s="31">
        <v>68.56</v>
      </c>
      <c r="M144" s="31">
        <v>30.54766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2993.7</v>
      </c>
      <c r="D145" s="36">
        <v>3006.5666666666671</v>
      </c>
      <c r="E145" s="36">
        <v>2961.1333333333341</v>
      </c>
      <c r="F145" s="36">
        <v>2928.5666666666671</v>
      </c>
      <c r="G145" s="36">
        <v>2883.1333333333341</v>
      </c>
      <c r="H145" s="36">
        <v>3039.1333333333341</v>
      </c>
      <c r="I145" s="36">
        <v>3084.5666666666675</v>
      </c>
      <c r="J145" s="36">
        <v>3117.1333333333341</v>
      </c>
      <c r="K145" s="31">
        <v>3052</v>
      </c>
      <c r="L145" s="31">
        <v>2974</v>
      </c>
      <c r="M145" s="31">
        <v>9.0615000000000006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1989.3</v>
      </c>
      <c r="D146" s="36">
        <v>1983.4333333333334</v>
      </c>
      <c r="E146" s="36">
        <v>1972.3666666666668</v>
      </c>
      <c r="F146" s="36">
        <v>1955.4333333333334</v>
      </c>
      <c r="G146" s="36">
        <v>1944.3666666666668</v>
      </c>
      <c r="H146" s="36">
        <v>2000.3666666666668</v>
      </c>
      <c r="I146" s="36">
        <v>2011.4333333333334</v>
      </c>
      <c r="J146" s="36">
        <v>2028.3666666666668</v>
      </c>
      <c r="K146" s="31">
        <v>1994.5</v>
      </c>
      <c r="L146" s="31">
        <v>1966.5</v>
      </c>
      <c r="M146" s="31">
        <v>4.8944700000000001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94.87</v>
      </c>
      <c r="D147" s="36">
        <v>94.910000000000011</v>
      </c>
      <c r="E147" s="36">
        <v>93.770000000000024</v>
      </c>
      <c r="F147" s="36">
        <v>92.670000000000016</v>
      </c>
      <c r="G147" s="36">
        <v>91.53000000000003</v>
      </c>
      <c r="H147" s="36">
        <v>96.010000000000019</v>
      </c>
      <c r="I147" s="36">
        <v>97.15</v>
      </c>
      <c r="J147" s="36">
        <v>98.250000000000014</v>
      </c>
      <c r="K147" s="31">
        <v>96.05</v>
      </c>
      <c r="L147" s="31">
        <v>93.81</v>
      </c>
      <c r="M147" s="31">
        <v>229.51872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207.67</v>
      </c>
      <c r="D148" s="36">
        <v>207.99</v>
      </c>
      <c r="E148" s="36">
        <v>204.58</v>
      </c>
      <c r="F148" s="36">
        <v>201.49</v>
      </c>
      <c r="G148" s="36">
        <v>198.08</v>
      </c>
      <c r="H148" s="36">
        <v>211.08</v>
      </c>
      <c r="I148" s="36">
        <v>214.48999999999998</v>
      </c>
      <c r="J148" s="36">
        <v>217.58</v>
      </c>
      <c r="K148" s="31">
        <v>211.4</v>
      </c>
      <c r="L148" s="31">
        <v>204.9</v>
      </c>
      <c r="M148" s="31">
        <v>81.305790000000002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389.85</v>
      </c>
      <c r="D149" s="36">
        <v>389.3</v>
      </c>
      <c r="E149" s="36">
        <v>385.85</v>
      </c>
      <c r="F149" s="36">
        <v>381.85</v>
      </c>
      <c r="G149" s="36">
        <v>378.40000000000003</v>
      </c>
      <c r="H149" s="36">
        <v>393.3</v>
      </c>
      <c r="I149" s="36">
        <v>396.74999999999994</v>
      </c>
      <c r="J149" s="36">
        <v>400.75</v>
      </c>
      <c r="K149" s="31">
        <v>392.75</v>
      </c>
      <c r="L149" s="31">
        <v>385.3</v>
      </c>
      <c r="M149" s="31">
        <v>122.93356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3351.45</v>
      </c>
      <c r="D150" s="36">
        <v>3309.2666666666664</v>
      </c>
      <c r="E150" s="36">
        <v>3259.7833333333328</v>
      </c>
      <c r="F150" s="36">
        <v>3168.1166666666663</v>
      </c>
      <c r="G150" s="36">
        <v>3118.6333333333328</v>
      </c>
      <c r="H150" s="36">
        <v>3400.9333333333329</v>
      </c>
      <c r="I150" s="36">
        <v>3450.4166666666665</v>
      </c>
      <c r="J150" s="36">
        <v>3542.083333333333</v>
      </c>
      <c r="K150" s="31">
        <v>3358.75</v>
      </c>
      <c r="L150" s="31">
        <v>3217.6</v>
      </c>
      <c r="M150" s="31">
        <v>1.1455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2516.75</v>
      </c>
      <c r="D151" s="36">
        <v>2508.5</v>
      </c>
      <c r="E151" s="36">
        <v>2497</v>
      </c>
      <c r="F151" s="36">
        <v>2477.25</v>
      </c>
      <c r="G151" s="36">
        <v>2465.75</v>
      </c>
      <c r="H151" s="36">
        <v>2528.25</v>
      </c>
      <c r="I151" s="36">
        <v>2539.75</v>
      </c>
      <c r="J151" s="36">
        <v>2559.5</v>
      </c>
      <c r="K151" s="31">
        <v>2520</v>
      </c>
      <c r="L151" s="31">
        <v>2488.75</v>
      </c>
      <c r="M151" s="31">
        <v>5.8359800000000002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1742.6</v>
      </c>
      <c r="D152" s="36">
        <v>1741.6833333333334</v>
      </c>
      <c r="E152" s="36">
        <v>1726.9166666666667</v>
      </c>
      <c r="F152" s="36">
        <v>1711.2333333333333</v>
      </c>
      <c r="G152" s="36">
        <v>1696.4666666666667</v>
      </c>
      <c r="H152" s="36">
        <v>1757.3666666666668</v>
      </c>
      <c r="I152" s="36">
        <v>1772.1333333333332</v>
      </c>
      <c r="J152" s="36">
        <v>1787.8166666666668</v>
      </c>
      <c r="K152" s="31">
        <v>1756.45</v>
      </c>
      <c r="L152" s="31">
        <v>1726</v>
      </c>
      <c r="M152" s="31">
        <v>3.8205399999999998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298.89999999999998</v>
      </c>
      <c r="D153" s="36">
        <v>300.74999999999994</v>
      </c>
      <c r="E153" s="36">
        <v>292.7999999999999</v>
      </c>
      <c r="F153" s="36">
        <v>286.69999999999993</v>
      </c>
      <c r="G153" s="36">
        <v>278.74999999999989</v>
      </c>
      <c r="H153" s="36">
        <v>306.84999999999991</v>
      </c>
      <c r="I153" s="36">
        <v>314.79999999999995</v>
      </c>
      <c r="J153" s="36">
        <v>320.89999999999992</v>
      </c>
      <c r="K153" s="31">
        <v>308.7</v>
      </c>
      <c r="L153" s="31">
        <v>294.64999999999998</v>
      </c>
      <c r="M153" s="31">
        <v>303.69085000000001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634.04999999999995</v>
      </c>
      <c r="D154" s="36">
        <v>626.86666666666667</v>
      </c>
      <c r="E154" s="36">
        <v>613.73333333333335</v>
      </c>
      <c r="F154" s="36">
        <v>593.41666666666663</v>
      </c>
      <c r="G154" s="36">
        <v>580.2833333333333</v>
      </c>
      <c r="H154" s="36">
        <v>647.18333333333339</v>
      </c>
      <c r="I154" s="36">
        <v>660.31666666666683</v>
      </c>
      <c r="J154" s="36">
        <v>680.63333333333344</v>
      </c>
      <c r="K154" s="31">
        <v>640</v>
      </c>
      <c r="L154" s="31">
        <v>606.54999999999995</v>
      </c>
      <c r="M154" s="31">
        <v>80.524019999999993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627.65</v>
      </c>
      <c r="D155" s="36">
        <v>617.25</v>
      </c>
      <c r="E155" s="36">
        <v>594.5</v>
      </c>
      <c r="F155" s="36">
        <v>561.35</v>
      </c>
      <c r="G155" s="36">
        <v>538.6</v>
      </c>
      <c r="H155" s="36">
        <v>650.4</v>
      </c>
      <c r="I155" s="36">
        <v>673.15</v>
      </c>
      <c r="J155" s="36">
        <v>706.3</v>
      </c>
      <c r="K155" s="31">
        <v>640</v>
      </c>
      <c r="L155" s="31">
        <v>584.1</v>
      </c>
      <c r="M155" s="31">
        <v>149.87916000000001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1741.2</v>
      </c>
      <c r="D156" s="36">
        <v>1727.25</v>
      </c>
      <c r="E156" s="36">
        <v>1694.5</v>
      </c>
      <c r="F156" s="36">
        <v>1647.8</v>
      </c>
      <c r="G156" s="36">
        <v>1615.05</v>
      </c>
      <c r="H156" s="36">
        <v>1773.95</v>
      </c>
      <c r="I156" s="36">
        <v>1806.7</v>
      </c>
      <c r="J156" s="36">
        <v>1853.4</v>
      </c>
      <c r="K156" s="31">
        <v>1760</v>
      </c>
      <c r="L156" s="31">
        <v>1680.55</v>
      </c>
      <c r="M156" s="31">
        <v>6.2702600000000004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4617.25</v>
      </c>
      <c r="D157" s="36">
        <v>4609.0333333333328</v>
      </c>
      <c r="E157" s="36">
        <v>4573.9166666666661</v>
      </c>
      <c r="F157" s="36">
        <v>4530.583333333333</v>
      </c>
      <c r="G157" s="36">
        <v>4495.4666666666662</v>
      </c>
      <c r="H157" s="36">
        <v>4652.3666666666659</v>
      </c>
      <c r="I157" s="36">
        <v>4687.4833333333327</v>
      </c>
      <c r="J157" s="36">
        <v>4730.8166666666657</v>
      </c>
      <c r="K157" s="31">
        <v>4644.1499999999996</v>
      </c>
      <c r="L157" s="31">
        <v>4565.7</v>
      </c>
      <c r="M157" s="31">
        <v>4.7679200000000002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40316.1</v>
      </c>
      <c r="D158" s="36">
        <v>40302.033333333333</v>
      </c>
      <c r="E158" s="36">
        <v>40054.066666666666</v>
      </c>
      <c r="F158" s="36">
        <v>39792.033333333333</v>
      </c>
      <c r="G158" s="36">
        <v>39544.066666666666</v>
      </c>
      <c r="H158" s="36">
        <v>40564.066666666666</v>
      </c>
      <c r="I158" s="36">
        <v>40812.033333333326</v>
      </c>
      <c r="J158" s="36">
        <v>41074.066666666666</v>
      </c>
      <c r="K158" s="31">
        <v>40550</v>
      </c>
      <c r="L158" s="31">
        <v>40040</v>
      </c>
      <c r="M158" s="31">
        <v>0.11176999999999999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1924.2</v>
      </c>
      <c r="D159" s="36">
        <v>1911.3166666666666</v>
      </c>
      <c r="E159" s="36">
        <v>1890.6333333333332</v>
      </c>
      <c r="F159" s="36">
        <v>1857.0666666666666</v>
      </c>
      <c r="G159" s="36">
        <v>1836.3833333333332</v>
      </c>
      <c r="H159" s="36">
        <v>1944.8833333333332</v>
      </c>
      <c r="I159" s="36">
        <v>1965.5666666666666</v>
      </c>
      <c r="J159" s="36">
        <v>1999.1333333333332</v>
      </c>
      <c r="K159" s="31">
        <v>1932</v>
      </c>
      <c r="L159" s="31">
        <v>1877.75</v>
      </c>
      <c r="M159" s="31">
        <v>7.3406099999999999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5168.75</v>
      </c>
      <c r="D160" s="36">
        <v>5185.416666666667</v>
      </c>
      <c r="E160" s="36">
        <v>5114.8833333333341</v>
      </c>
      <c r="F160" s="36">
        <v>5061.0166666666673</v>
      </c>
      <c r="G160" s="36">
        <v>4990.4833333333345</v>
      </c>
      <c r="H160" s="36">
        <v>5239.2833333333338</v>
      </c>
      <c r="I160" s="36">
        <v>5309.8166666666666</v>
      </c>
      <c r="J160" s="36">
        <v>5363.6833333333334</v>
      </c>
      <c r="K160" s="31">
        <v>5255.95</v>
      </c>
      <c r="L160" s="31">
        <v>5131.55</v>
      </c>
      <c r="M160" s="31">
        <v>4.1496899999999997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343.05</v>
      </c>
      <c r="D161" s="36">
        <v>344.48333333333335</v>
      </c>
      <c r="E161" s="36">
        <v>336.56666666666672</v>
      </c>
      <c r="F161" s="36">
        <v>330.08333333333337</v>
      </c>
      <c r="G161" s="36">
        <v>322.16666666666674</v>
      </c>
      <c r="H161" s="36">
        <v>350.9666666666667</v>
      </c>
      <c r="I161" s="36">
        <v>358.88333333333333</v>
      </c>
      <c r="J161" s="36">
        <v>365.36666666666667</v>
      </c>
      <c r="K161" s="31">
        <v>352.4</v>
      </c>
      <c r="L161" s="31">
        <v>338</v>
      </c>
      <c r="M161" s="31">
        <v>46.015259999999998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3273.95</v>
      </c>
      <c r="D162" s="36">
        <v>3265.15</v>
      </c>
      <c r="E162" s="36">
        <v>3228.9</v>
      </c>
      <c r="F162" s="36">
        <v>3183.85</v>
      </c>
      <c r="G162" s="36">
        <v>3147.6</v>
      </c>
      <c r="H162" s="36">
        <v>3310.2000000000003</v>
      </c>
      <c r="I162" s="36">
        <v>3346.4500000000003</v>
      </c>
      <c r="J162" s="36">
        <v>3391.5000000000005</v>
      </c>
      <c r="K162" s="31">
        <v>3301.4</v>
      </c>
      <c r="L162" s="31">
        <v>3220.1</v>
      </c>
      <c r="M162" s="31">
        <v>6.7683499999999999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1062.9000000000001</v>
      </c>
      <c r="D163" s="36">
        <v>1054.6333333333334</v>
      </c>
      <c r="E163" s="36">
        <v>1039.2666666666669</v>
      </c>
      <c r="F163" s="36">
        <v>1015.6333333333334</v>
      </c>
      <c r="G163" s="36">
        <v>1000.2666666666669</v>
      </c>
      <c r="H163" s="36">
        <v>1078.2666666666669</v>
      </c>
      <c r="I163" s="36">
        <v>1093.6333333333332</v>
      </c>
      <c r="J163" s="36">
        <v>1117.2666666666669</v>
      </c>
      <c r="K163" s="31">
        <v>1070</v>
      </c>
      <c r="L163" s="31">
        <v>1031</v>
      </c>
      <c r="M163" s="31">
        <v>19.770050000000001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6664</v>
      </c>
      <c r="D164" s="36">
        <v>6646.8833333333341</v>
      </c>
      <c r="E164" s="36">
        <v>6592.1166666666686</v>
      </c>
      <c r="F164" s="36">
        <v>6520.2333333333345</v>
      </c>
      <c r="G164" s="36">
        <v>6465.466666666669</v>
      </c>
      <c r="H164" s="36">
        <v>6718.7666666666682</v>
      </c>
      <c r="I164" s="36">
        <v>6773.5333333333328</v>
      </c>
      <c r="J164" s="36">
        <v>6845.4166666666679</v>
      </c>
      <c r="K164" s="31">
        <v>6701.65</v>
      </c>
      <c r="L164" s="31">
        <v>6575</v>
      </c>
      <c r="M164" s="31">
        <v>5.2745699999999998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380.25</v>
      </c>
      <c r="D165" s="36">
        <v>379.81666666666666</v>
      </c>
      <c r="E165" s="36">
        <v>374.0333333333333</v>
      </c>
      <c r="F165" s="36">
        <v>367.81666666666666</v>
      </c>
      <c r="G165" s="36">
        <v>362.0333333333333</v>
      </c>
      <c r="H165" s="36">
        <v>386.0333333333333</v>
      </c>
      <c r="I165" s="36">
        <v>391.81666666666672</v>
      </c>
      <c r="J165" s="36">
        <v>398.0333333333333</v>
      </c>
      <c r="K165" s="31">
        <v>385.6</v>
      </c>
      <c r="L165" s="31">
        <v>373.6</v>
      </c>
      <c r="M165" s="31">
        <v>13.2319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523.6</v>
      </c>
      <c r="D166" s="36">
        <v>527.08333333333337</v>
      </c>
      <c r="E166" s="36">
        <v>509.7166666666667</v>
      </c>
      <c r="F166" s="36">
        <v>495.83333333333337</v>
      </c>
      <c r="G166" s="36">
        <v>478.4666666666667</v>
      </c>
      <c r="H166" s="36">
        <v>540.9666666666667</v>
      </c>
      <c r="I166" s="36">
        <v>558.33333333333326</v>
      </c>
      <c r="J166" s="36">
        <v>572.2166666666667</v>
      </c>
      <c r="K166" s="31">
        <v>544.45000000000005</v>
      </c>
      <c r="L166" s="31">
        <v>513.20000000000005</v>
      </c>
      <c r="M166" s="31">
        <v>201.83113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328.55</v>
      </c>
      <c r="D167" s="36">
        <v>327.09999999999997</v>
      </c>
      <c r="E167" s="36">
        <v>324.99999999999994</v>
      </c>
      <c r="F167" s="36">
        <v>321.45</v>
      </c>
      <c r="G167" s="36">
        <v>319.34999999999997</v>
      </c>
      <c r="H167" s="36">
        <v>330.64999999999992</v>
      </c>
      <c r="I167" s="36">
        <v>332.74999999999994</v>
      </c>
      <c r="J167" s="36">
        <v>336.2999999999999</v>
      </c>
      <c r="K167" s="31">
        <v>329.2</v>
      </c>
      <c r="L167" s="31">
        <v>323.55</v>
      </c>
      <c r="M167" s="31">
        <v>185.97200000000001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1801.05</v>
      </c>
      <c r="D168" s="36">
        <v>1789.7</v>
      </c>
      <c r="E168" s="36">
        <v>1751.4</v>
      </c>
      <c r="F168" s="36">
        <v>1701.75</v>
      </c>
      <c r="G168" s="36">
        <v>1663.45</v>
      </c>
      <c r="H168" s="36">
        <v>1839.3500000000001</v>
      </c>
      <c r="I168" s="36">
        <v>1877.6499999999999</v>
      </c>
      <c r="J168" s="36">
        <v>1927.3000000000002</v>
      </c>
      <c r="K168" s="31">
        <v>1828</v>
      </c>
      <c r="L168" s="31">
        <v>1740.05</v>
      </c>
      <c r="M168" s="31">
        <v>17.93244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16380.85</v>
      </c>
      <c r="D169" s="36">
        <v>16289.266666666665</v>
      </c>
      <c r="E169" s="36">
        <v>16177.433333333331</v>
      </c>
      <c r="F169" s="36">
        <v>15974.016666666666</v>
      </c>
      <c r="G169" s="36">
        <v>15862.183333333332</v>
      </c>
      <c r="H169" s="36">
        <v>16492.683333333327</v>
      </c>
      <c r="I169" s="36">
        <v>16604.516666666663</v>
      </c>
      <c r="J169" s="36">
        <v>16807.933333333327</v>
      </c>
      <c r="K169" s="31">
        <v>16401.099999999999</v>
      </c>
      <c r="L169" s="31">
        <v>16085.85</v>
      </c>
      <c r="M169" s="31">
        <v>6.3799999999999996E-2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109.63</v>
      </c>
      <c r="D170" s="36">
        <v>109.00666666666666</v>
      </c>
      <c r="E170" s="36">
        <v>107.82333333333332</v>
      </c>
      <c r="F170" s="36">
        <v>106.01666666666667</v>
      </c>
      <c r="G170" s="36">
        <v>104.83333333333333</v>
      </c>
      <c r="H170" s="36">
        <v>110.81333333333332</v>
      </c>
      <c r="I170" s="36">
        <v>111.99666666666666</v>
      </c>
      <c r="J170" s="36">
        <v>113.80333333333331</v>
      </c>
      <c r="K170" s="31">
        <v>110.19</v>
      </c>
      <c r="L170" s="31">
        <v>107.2</v>
      </c>
      <c r="M170" s="31">
        <v>270.17545000000001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590.04999999999995</v>
      </c>
      <c r="D171" s="36">
        <v>592.19999999999993</v>
      </c>
      <c r="E171" s="36">
        <v>578.39999999999986</v>
      </c>
      <c r="F171" s="36">
        <v>566.74999999999989</v>
      </c>
      <c r="G171" s="36">
        <v>552.94999999999982</v>
      </c>
      <c r="H171" s="36">
        <v>603.84999999999991</v>
      </c>
      <c r="I171" s="36">
        <v>617.64999999999986</v>
      </c>
      <c r="J171" s="36">
        <v>629.29999999999995</v>
      </c>
      <c r="K171" s="31">
        <v>606</v>
      </c>
      <c r="L171" s="31">
        <v>580.54999999999995</v>
      </c>
      <c r="M171" s="31">
        <v>118.83819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562.9</v>
      </c>
      <c r="D172" s="36">
        <v>562.83333333333337</v>
      </c>
      <c r="E172" s="36">
        <v>553.41666666666674</v>
      </c>
      <c r="F172" s="36">
        <v>543.93333333333339</v>
      </c>
      <c r="G172" s="36">
        <v>534.51666666666677</v>
      </c>
      <c r="H172" s="36">
        <v>572.31666666666672</v>
      </c>
      <c r="I172" s="36">
        <v>581.73333333333346</v>
      </c>
      <c r="J172" s="36">
        <v>591.2166666666667</v>
      </c>
      <c r="K172" s="31">
        <v>572.25</v>
      </c>
      <c r="L172" s="31">
        <v>553.35</v>
      </c>
      <c r="M172" s="31">
        <v>88.850020000000001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2924.9</v>
      </c>
      <c r="D173" s="36">
        <v>2925.3166666666671</v>
      </c>
      <c r="E173" s="36">
        <v>2910.7833333333342</v>
      </c>
      <c r="F173" s="36">
        <v>2896.666666666667</v>
      </c>
      <c r="G173" s="36">
        <v>2882.1333333333341</v>
      </c>
      <c r="H173" s="36">
        <v>2939.4333333333343</v>
      </c>
      <c r="I173" s="36">
        <v>2953.9666666666672</v>
      </c>
      <c r="J173" s="36">
        <v>2968.0833333333344</v>
      </c>
      <c r="K173" s="31">
        <v>2939.85</v>
      </c>
      <c r="L173" s="31">
        <v>2911.2</v>
      </c>
      <c r="M173" s="31">
        <v>45.051490000000001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802.35</v>
      </c>
      <c r="D174" s="36">
        <v>799.1</v>
      </c>
      <c r="E174" s="36">
        <v>789.45</v>
      </c>
      <c r="F174" s="36">
        <v>776.55000000000007</v>
      </c>
      <c r="G174" s="36">
        <v>766.90000000000009</v>
      </c>
      <c r="H174" s="36">
        <v>812</v>
      </c>
      <c r="I174" s="36">
        <v>821.64999999999986</v>
      </c>
      <c r="J174" s="36">
        <v>834.55</v>
      </c>
      <c r="K174" s="31">
        <v>808.75</v>
      </c>
      <c r="L174" s="31">
        <v>786.2</v>
      </c>
      <c r="M174" s="31">
        <v>44.407020000000003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1901.75</v>
      </c>
      <c r="D175" s="36">
        <v>1909.7</v>
      </c>
      <c r="E175" s="36">
        <v>1886.5500000000002</v>
      </c>
      <c r="F175" s="36">
        <v>1871.3500000000001</v>
      </c>
      <c r="G175" s="36">
        <v>1848.2000000000003</v>
      </c>
      <c r="H175" s="36">
        <v>1924.9</v>
      </c>
      <c r="I175" s="36">
        <v>1948.0500000000002</v>
      </c>
      <c r="J175" s="36">
        <v>1963.25</v>
      </c>
      <c r="K175" s="31">
        <v>1932.85</v>
      </c>
      <c r="L175" s="31">
        <v>1894.5</v>
      </c>
      <c r="M175" s="31">
        <v>18.458590000000001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2529.15</v>
      </c>
      <c r="D176" s="36">
        <v>2509.4833333333336</v>
      </c>
      <c r="E176" s="36">
        <v>2484.5166666666673</v>
      </c>
      <c r="F176" s="36">
        <v>2439.8833333333337</v>
      </c>
      <c r="G176" s="36">
        <v>2414.9166666666674</v>
      </c>
      <c r="H176" s="36">
        <v>2554.1166666666672</v>
      </c>
      <c r="I176" s="36">
        <v>2579.0833333333335</v>
      </c>
      <c r="J176" s="36">
        <v>2623.7166666666672</v>
      </c>
      <c r="K176" s="31">
        <v>2534.4499999999998</v>
      </c>
      <c r="L176" s="31">
        <v>2464.85</v>
      </c>
      <c r="M176" s="31">
        <v>5.2318800000000003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187.36</v>
      </c>
      <c r="D177" s="36">
        <v>187.20666666666668</v>
      </c>
      <c r="E177" s="36">
        <v>185.18333333333337</v>
      </c>
      <c r="F177" s="36">
        <v>183.00666666666669</v>
      </c>
      <c r="G177" s="36">
        <v>180.98333333333338</v>
      </c>
      <c r="H177" s="36">
        <v>189.38333333333335</v>
      </c>
      <c r="I177" s="36">
        <v>191.40666666666667</v>
      </c>
      <c r="J177" s="36">
        <v>193.58333333333334</v>
      </c>
      <c r="K177" s="31">
        <v>189.23</v>
      </c>
      <c r="L177" s="31">
        <v>185.03</v>
      </c>
      <c r="M177" s="31">
        <v>98.829909999999998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25798.6</v>
      </c>
      <c r="D178" s="36">
        <v>25654.283333333336</v>
      </c>
      <c r="E178" s="36">
        <v>25457.616666666672</v>
      </c>
      <c r="F178" s="36">
        <v>25116.633333333335</v>
      </c>
      <c r="G178" s="36">
        <v>24919.966666666671</v>
      </c>
      <c r="H178" s="36">
        <v>25995.266666666674</v>
      </c>
      <c r="I178" s="36">
        <v>26191.933333333338</v>
      </c>
      <c r="J178" s="36">
        <v>26532.916666666675</v>
      </c>
      <c r="K178" s="31">
        <v>25850.95</v>
      </c>
      <c r="L178" s="31">
        <v>25313.3</v>
      </c>
      <c r="M178" s="31">
        <v>0.21329000000000001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3315.7</v>
      </c>
      <c r="D179" s="36">
        <v>3285</v>
      </c>
      <c r="E179" s="36">
        <v>3246.8</v>
      </c>
      <c r="F179" s="36">
        <v>3177.9</v>
      </c>
      <c r="G179" s="36">
        <v>3139.7000000000003</v>
      </c>
      <c r="H179" s="36">
        <v>3353.9</v>
      </c>
      <c r="I179" s="36">
        <v>3392.1</v>
      </c>
      <c r="J179" s="36">
        <v>3461</v>
      </c>
      <c r="K179" s="31">
        <v>3323.2</v>
      </c>
      <c r="L179" s="31">
        <v>3216.1</v>
      </c>
      <c r="M179" s="31">
        <v>16.190169999999998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6558.25</v>
      </c>
      <c r="D180" s="36">
        <v>6569.9833333333336</v>
      </c>
      <c r="E180" s="36">
        <v>6491.0166666666673</v>
      </c>
      <c r="F180" s="36">
        <v>6423.7833333333338</v>
      </c>
      <c r="G180" s="36">
        <v>6344.8166666666675</v>
      </c>
      <c r="H180" s="36">
        <v>6637.2166666666672</v>
      </c>
      <c r="I180" s="36">
        <v>6716.1833333333343</v>
      </c>
      <c r="J180" s="36">
        <v>6783.416666666667</v>
      </c>
      <c r="K180" s="31">
        <v>6648.95</v>
      </c>
      <c r="L180" s="31">
        <v>6502.75</v>
      </c>
      <c r="M180" s="31">
        <v>2.8830300000000002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700.15</v>
      </c>
      <c r="D181" s="36">
        <v>700.2166666666667</v>
      </c>
      <c r="E181" s="36">
        <v>685.53333333333342</v>
      </c>
      <c r="F181" s="36">
        <v>670.91666666666674</v>
      </c>
      <c r="G181" s="36">
        <v>656.23333333333346</v>
      </c>
      <c r="H181" s="36">
        <v>714.83333333333337</v>
      </c>
      <c r="I181" s="36">
        <v>729.51666666666677</v>
      </c>
      <c r="J181" s="36">
        <v>744.13333333333333</v>
      </c>
      <c r="K181" s="31">
        <v>714.9</v>
      </c>
      <c r="L181" s="31">
        <v>685.6</v>
      </c>
      <c r="M181" s="31">
        <v>15.27955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784.25</v>
      </c>
      <c r="D182" s="36">
        <v>781.15</v>
      </c>
      <c r="E182" s="36">
        <v>774.09999999999991</v>
      </c>
      <c r="F182" s="36">
        <v>763.94999999999993</v>
      </c>
      <c r="G182" s="36">
        <v>756.89999999999986</v>
      </c>
      <c r="H182" s="36">
        <v>791.3</v>
      </c>
      <c r="I182" s="36">
        <v>798.34999999999991</v>
      </c>
      <c r="J182" s="36">
        <v>808.5</v>
      </c>
      <c r="K182" s="31">
        <v>788.2</v>
      </c>
      <c r="L182" s="31">
        <v>771</v>
      </c>
      <c r="M182" s="31">
        <v>213.22103000000001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127.91</v>
      </c>
      <c r="D183" s="36">
        <v>127.79</v>
      </c>
      <c r="E183" s="36">
        <v>126.23000000000002</v>
      </c>
      <c r="F183" s="36">
        <v>124.55000000000001</v>
      </c>
      <c r="G183" s="36">
        <v>122.99000000000002</v>
      </c>
      <c r="H183" s="36">
        <v>129.47000000000003</v>
      </c>
      <c r="I183" s="36">
        <v>131.02999999999997</v>
      </c>
      <c r="J183" s="36">
        <v>132.71</v>
      </c>
      <c r="K183" s="31">
        <v>129.35</v>
      </c>
      <c r="L183" s="31">
        <v>126.11</v>
      </c>
      <c r="M183" s="31">
        <v>196.13019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1821.85</v>
      </c>
      <c r="D184" s="36">
        <v>1823.3666666666668</v>
      </c>
      <c r="E184" s="36">
        <v>1811.3333333333335</v>
      </c>
      <c r="F184" s="36">
        <v>1800.8166666666666</v>
      </c>
      <c r="G184" s="36">
        <v>1788.7833333333333</v>
      </c>
      <c r="H184" s="36">
        <v>1833.8833333333337</v>
      </c>
      <c r="I184" s="36">
        <v>1845.916666666667</v>
      </c>
      <c r="J184" s="36">
        <v>1856.4333333333338</v>
      </c>
      <c r="K184" s="31">
        <v>1835.4</v>
      </c>
      <c r="L184" s="31">
        <v>1812.85</v>
      </c>
      <c r="M184" s="31">
        <v>15.448829999999999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810.8</v>
      </c>
      <c r="D185" s="36">
        <v>802.05000000000007</v>
      </c>
      <c r="E185" s="36">
        <v>791.10000000000014</v>
      </c>
      <c r="F185" s="36">
        <v>771.40000000000009</v>
      </c>
      <c r="G185" s="36">
        <v>760.45000000000016</v>
      </c>
      <c r="H185" s="36">
        <v>821.75000000000011</v>
      </c>
      <c r="I185" s="36">
        <v>832.70000000000016</v>
      </c>
      <c r="J185" s="36">
        <v>852.40000000000009</v>
      </c>
      <c r="K185" s="31">
        <v>813</v>
      </c>
      <c r="L185" s="31">
        <v>782.35</v>
      </c>
      <c r="M185" s="31">
        <v>7.05654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894.25</v>
      </c>
      <c r="D186" s="36">
        <v>895.2833333333333</v>
      </c>
      <c r="E186" s="36">
        <v>884.56666666666661</v>
      </c>
      <c r="F186" s="36">
        <v>874.88333333333333</v>
      </c>
      <c r="G186" s="36">
        <v>864.16666666666663</v>
      </c>
      <c r="H186" s="36">
        <v>904.96666666666658</v>
      </c>
      <c r="I186" s="36">
        <v>915.68333333333328</v>
      </c>
      <c r="J186" s="36">
        <v>925.36666666666656</v>
      </c>
      <c r="K186" s="31">
        <v>906</v>
      </c>
      <c r="L186" s="31">
        <v>885.6</v>
      </c>
      <c r="M186" s="31">
        <v>5.1897099999999998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2765.1</v>
      </c>
      <c r="D187" s="36">
        <v>2750.9166666666665</v>
      </c>
      <c r="E187" s="36">
        <v>2730.2333333333331</v>
      </c>
      <c r="F187" s="36">
        <v>2695.3666666666668</v>
      </c>
      <c r="G187" s="36">
        <v>2674.6833333333334</v>
      </c>
      <c r="H187" s="36">
        <v>2785.7833333333328</v>
      </c>
      <c r="I187" s="36">
        <v>2806.4666666666662</v>
      </c>
      <c r="J187" s="36">
        <v>2841.3333333333326</v>
      </c>
      <c r="K187" s="31">
        <v>2771.6</v>
      </c>
      <c r="L187" s="31">
        <v>2716.05</v>
      </c>
      <c r="M187" s="31">
        <v>4.2054600000000004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1052.05</v>
      </c>
      <c r="D188" s="36">
        <v>1049.3500000000001</v>
      </c>
      <c r="E188" s="36">
        <v>1041.7000000000003</v>
      </c>
      <c r="F188" s="36">
        <v>1031.3500000000001</v>
      </c>
      <c r="G188" s="36">
        <v>1023.7000000000003</v>
      </c>
      <c r="H188" s="36">
        <v>1059.7000000000003</v>
      </c>
      <c r="I188" s="36">
        <v>1067.3500000000004</v>
      </c>
      <c r="J188" s="36">
        <v>1077.7000000000003</v>
      </c>
      <c r="K188" s="31">
        <v>1057</v>
      </c>
      <c r="L188" s="31">
        <v>1039</v>
      </c>
      <c r="M188" s="31">
        <v>4.31616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1925.85</v>
      </c>
      <c r="D189" s="36">
        <v>1923.3</v>
      </c>
      <c r="E189" s="36">
        <v>1911.9499999999998</v>
      </c>
      <c r="F189" s="36">
        <v>1898.05</v>
      </c>
      <c r="G189" s="36">
        <v>1886.6999999999998</v>
      </c>
      <c r="H189" s="36">
        <v>1937.1999999999998</v>
      </c>
      <c r="I189" s="36">
        <v>1948.5499999999997</v>
      </c>
      <c r="J189" s="36">
        <v>1962.4499999999998</v>
      </c>
      <c r="K189" s="31">
        <v>1934.65</v>
      </c>
      <c r="L189" s="31">
        <v>1909.4</v>
      </c>
      <c r="M189" s="31">
        <v>2.2499699999999998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4449.55</v>
      </c>
      <c r="D190" s="36">
        <v>4456.7666666666664</v>
      </c>
      <c r="E190" s="36">
        <v>4423.2833333333328</v>
      </c>
      <c r="F190" s="36">
        <v>4397.0166666666664</v>
      </c>
      <c r="G190" s="36">
        <v>4363.5333333333328</v>
      </c>
      <c r="H190" s="36">
        <v>4483.0333333333328</v>
      </c>
      <c r="I190" s="36">
        <v>4516.5166666666664</v>
      </c>
      <c r="J190" s="36">
        <v>4542.7833333333328</v>
      </c>
      <c r="K190" s="31">
        <v>4490.25</v>
      </c>
      <c r="L190" s="31">
        <v>4430.5</v>
      </c>
      <c r="M190" s="31">
        <v>11.84938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1192.05</v>
      </c>
      <c r="D191" s="36">
        <v>1185.9666666666667</v>
      </c>
      <c r="E191" s="36">
        <v>1175.9833333333333</v>
      </c>
      <c r="F191" s="36">
        <v>1159.9166666666667</v>
      </c>
      <c r="G191" s="36">
        <v>1149.9333333333334</v>
      </c>
      <c r="H191" s="36">
        <v>1202.0333333333333</v>
      </c>
      <c r="I191" s="36">
        <v>1212.0166666666669</v>
      </c>
      <c r="J191" s="36">
        <v>1228.0833333333333</v>
      </c>
      <c r="K191" s="31">
        <v>1195.95</v>
      </c>
      <c r="L191" s="31">
        <v>1169.9000000000001</v>
      </c>
      <c r="M191" s="31">
        <v>19.6983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7839.05</v>
      </c>
      <c r="D192" s="36">
        <v>7769.6833333333334</v>
      </c>
      <c r="E192" s="36">
        <v>7559.3666666666668</v>
      </c>
      <c r="F192" s="36">
        <v>7279.6833333333334</v>
      </c>
      <c r="G192" s="36">
        <v>7069.3666666666668</v>
      </c>
      <c r="H192" s="36">
        <v>8049.3666666666668</v>
      </c>
      <c r="I192" s="36">
        <v>8259.6833333333343</v>
      </c>
      <c r="J192" s="36">
        <v>8539.3666666666668</v>
      </c>
      <c r="K192" s="31">
        <v>7980</v>
      </c>
      <c r="L192" s="31">
        <v>7490</v>
      </c>
      <c r="M192" s="31">
        <v>7.0440699999999996</v>
      </c>
      <c r="N192" s="1"/>
      <c r="O192" s="1"/>
    </row>
    <row r="193" spans="1:15" ht="12.75" customHeight="1">
      <c r="A193" s="51">
        <v>188</v>
      </c>
      <c r="B193" s="53" t="s">
        <v>1046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1038.7</v>
      </c>
      <c r="D194" s="36">
        <v>1038.3</v>
      </c>
      <c r="E194" s="36">
        <v>1026.6499999999999</v>
      </c>
      <c r="F194" s="36">
        <v>1014.5999999999999</v>
      </c>
      <c r="G194" s="36">
        <v>1002.9499999999998</v>
      </c>
      <c r="H194" s="36">
        <v>1050.3499999999999</v>
      </c>
      <c r="I194" s="36">
        <v>1062</v>
      </c>
      <c r="J194" s="36">
        <v>1074.05</v>
      </c>
      <c r="K194" s="31">
        <v>1049.95</v>
      </c>
      <c r="L194" s="31">
        <v>1026.25</v>
      </c>
      <c r="M194" s="31">
        <v>72.060540000000003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417.85</v>
      </c>
      <c r="D195" s="36">
        <v>416.09999999999997</v>
      </c>
      <c r="E195" s="36">
        <v>413.04999999999995</v>
      </c>
      <c r="F195" s="36">
        <v>408.25</v>
      </c>
      <c r="G195" s="36">
        <v>405.2</v>
      </c>
      <c r="H195" s="36">
        <v>420.89999999999992</v>
      </c>
      <c r="I195" s="36">
        <v>423.95</v>
      </c>
      <c r="J195" s="36">
        <v>428.74999999999989</v>
      </c>
      <c r="K195" s="31">
        <v>419.15</v>
      </c>
      <c r="L195" s="31">
        <v>411.3</v>
      </c>
      <c r="M195" s="31">
        <v>65.903720000000007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149.47</v>
      </c>
      <c r="D196" s="36">
        <v>149.47333333333333</v>
      </c>
      <c r="E196" s="36">
        <v>148.04666666666665</v>
      </c>
      <c r="F196" s="36">
        <v>146.62333333333333</v>
      </c>
      <c r="G196" s="36">
        <v>145.19666666666666</v>
      </c>
      <c r="H196" s="36">
        <v>150.89666666666665</v>
      </c>
      <c r="I196" s="36">
        <v>152.32333333333332</v>
      </c>
      <c r="J196" s="36">
        <v>153.74666666666664</v>
      </c>
      <c r="K196" s="31">
        <v>150.9</v>
      </c>
      <c r="L196" s="31">
        <v>148.05000000000001</v>
      </c>
      <c r="M196" s="31">
        <v>326.24585999999999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1579.2</v>
      </c>
      <c r="D197" s="36">
        <v>1595.0833333333333</v>
      </c>
      <c r="E197" s="36">
        <v>1558.8666666666666</v>
      </c>
      <c r="F197" s="36">
        <v>1538.5333333333333</v>
      </c>
      <c r="G197" s="36">
        <v>1502.3166666666666</v>
      </c>
      <c r="H197" s="36">
        <v>1615.4166666666665</v>
      </c>
      <c r="I197" s="36">
        <v>1651.6333333333332</v>
      </c>
      <c r="J197" s="36">
        <v>1671.9666666666665</v>
      </c>
      <c r="K197" s="31">
        <v>1631.3</v>
      </c>
      <c r="L197" s="31">
        <v>1574.75</v>
      </c>
      <c r="M197" s="31">
        <v>29.650980000000001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835.7</v>
      </c>
      <c r="D198" s="36">
        <v>830.41666666666663</v>
      </c>
      <c r="E198" s="36">
        <v>823.08333333333326</v>
      </c>
      <c r="F198" s="36">
        <v>810.46666666666658</v>
      </c>
      <c r="G198" s="36">
        <v>803.13333333333321</v>
      </c>
      <c r="H198" s="36">
        <v>843.0333333333333</v>
      </c>
      <c r="I198" s="36">
        <v>850.36666666666656</v>
      </c>
      <c r="J198" s="36">
        <v>862.98333333333335</v>
      </c>
      <c r="K198" s="31">
        <v>837.75</v>
      </c>
      <c r="L198" s="31">
        <v>817.8</v>
      </c>
      <c r="M198" s="31">
        <v>3.8343500000000001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3684.55</v>
      </c>
      <c r="D199" s="36">
        <v>3687.5833333333335</v>
      </c>
      <c r="E199" s="36">
        <v>3650.7166666666672</v>
      </c>
      <c r="F199" s="36">
        <v>3616.8833333333337</v>
      </c>
      <c r="G199" s="36">
        <v>3580.0166666666673</v>
      </c>
      <c r="H199" s="36">
        <v>3721.416666666667</v>
      </c>
      <c r="I199" s="36">
        <v>3758.2833333333328</v>
      </c>
      <c r="J199" s="36">
        <v>3792.1166666666668</v>
      </c>
      <c r="K199" s="31">
        <v>3724.45</v>
      </c>
      <c r="L199" s="31">
        <v>3653.75</v>
      </c>
      <c r="M199" s="31">
        <v>9.2335700000000003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3431.1</v>
      </c>
      <c r="D200" s="36">
        <v>3412.8999999999996</v>
      </c>
      <c r="E200" s="36">
        <v>3382.3499999999995</v>
      </c>
      <c r="F200" s="36">
        <v>3333.6</v>
      </c>
      <c r="G200" s="36">
        <v>3303.0499999999997</v>
      </c>
      <c r="H200" s="36">
        <v>3461.6499999999992</v>
      </c>
      <c r="I200" s="36">
        <v>3492.1999999999994</v>
      </c>
      <c r="J200" s="36">
        <v>3540.9499999999989</v>
      </c>
      <c r="K200" s="31">
        <v>3443.45</v>
      </c>
      <c r="L200" s="31">
        <v>3364.15</v>
      </c>
      <c r="M200" s="31">
        <v>1.70242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1670.45</v>
      </c>
      <c r="D201" s="36">
        <v>1680.7333333333333</v>
      </c>
      <c r="E201" s="36">
        <v>1649.5166666666667</v>
      </c>
      <c r="F201" s="36">
        <v>1628.5833333333333</v>
      </c>
      <c r="G201" s="36">
        <v>1597.3666666666666</v>
      </c>
      <c r="H201" s="36">
        <v>1701.6666666666667</v>
      </c>
      <c r="I201" s="36">
        <v>1732.8833333333334</v>
      </c>
      <c r="J201" s="36">
        <v>1753.8166666666668</v>
      </c>
      <c r="K201" s="31">
        <v>1711.95</v>
      </c>
      <c r="L201" s="31">
        <v>1659.8</v>
      </c>
      <c r="M201" s="31">
        <v>6.3357099999999997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7136.65</v>
      </c>
      <c r="D202" s="36">
        <v>7113.4666666666662</v>
      </c>
      <c r="E202" s="36">
        <v>7071.2333333333327</v>
      </c>
      <c r="F202" s="36">
        <v>7005.8166666666666</v>
      </c>
      <c r="G202" s="36">
        <v>6963.583333333333</v>
      </c>
      <c r="H202" s="36">
        <v>7178.8833333333323</v>
      </c>
      <c r="I202" s="36">
        <v>7221.1166666666659</v>
      </c>
      <c r="J202" s="36">
        <v>7286.5333333333319</v>
      </c>
      <c r="K202" s="31">
        <v>7155.7</v>
      </c>
      <c r="L202" s="31">
        <v>7048.05</v>
      </c>
      <c r="M202" s="31">
        <v>3.4996700000000001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3896.85</v>
      </c>
      <c r="D203" s="36">
        <v>3918.15</v>
      </c>
      <c r="E203" s="36">
        <v>3850.3</v>
      </c>
      <c r="F203" s="36">
        <v>3803.75</v>
      </c>
      <c r="G203" s="36">
        <v>3735.9</v>
      </c>
      <c r="H203" s="36">
        <v>3964.7000000000003</v>
      </c>
      <c r="I203" s="36">
        <v>4032.5499999999997</v>
      </c>
      <c r="J203" s="36">
        <v>4079.1000000000004</v>
      </c>
      <c r="K203" s="31">
        <v>3986</v>
      </c>
      <c r="L203" s="31">
        <v>3871.6</v>
      </c>
      <c r="M203" s="31">
        <v>1.6548099999999999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604.4</v>
      </c>
      <c r="D204" s="36">
        <v>605.43333333333328</v>
      </c>
      <c r="E204" s="36">
        <v>600.06666666666661</v>
      </c>
      <c r="F204" s="36">
        <v>595.73333333333335</v>
      </c>
      <c r="G204" s="36">
        <v>590.36666666666667</v>
      </c>
      <c r="H204" s="36">
        <v>609.76666666666654</v>
      </c>
      <c r="I204" s="36">
        <v>615.1333333333331</v>
      </c>
      <c r="J204" s="36">
        <v>619.46666666666647</v>
      </c>
      <c r="K204" s="31">
        <v>610.79999999999995</v>
      </c>
      <c r="L204" s="31">
        <v>601.1</v>
      </c>
      <c r="M204" s="31">
        <v>23.342269999999999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11494.35</v>
      </c>
      <c r="D205" s="36">
        <v>11440.266666666668</v>
      </c>
      <c r="E205" s="36">
        <v>11362.083333333336</v>
      </c>
      <c r="F205" s="36">
        <v>11229.816666666668</v>
      </c>
      <c r="G205" s="36">
        <v>11151.633333333335</v>
      </c>
      <c r="H205" s="36">
        <v>11572.533333333336</v>
      </c>
      <c r="I205" s="36">
        <v>11650.716666666667</v>
      </c>
      <c r="J205" s="36">
        <v>11782.983333333337</v>
      </c>
      <c r="K205" s="31">
        <v>11518.45</v>
      </c>
      <c r="L205" s="31">
        <v>11308</v>
      </c>
      <c r="M205" s="31">
        <v>1.5466500000000001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120.08</v>
      </c>
      <c r="D206" s="36">
        <v>119.36333333333334</v>
      </c>
      <c r="E206" s="36">
        <v>117.82666666666668</v>
      </c>
      <c r="F206" s="36">
        <v>115.57333333333334</v>
      </c>
      <c r="G206" s="36">
        <v>114.03666666666668</v>
      </c>
      <c r="H206" s="36">
        <v>121.61666666666669</v>
      </c>
      <c r="I206" s="36">
        <v>123.15333333333335</v>
      </c>
      <c r="J206" s="36">
        <v>125.40666666666669</v>
      </c>
      <c r="K206" s="31">
        <v>120.9</v>
      </c>
      <c r="L206" s="31">
        <v>117.11</v>
      </c>
      <c r="M206" s="31">
        <v>129.13330999999999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2066.6999999999998</v>
      </c>
      <c r="D207" s="36">
        <v>2048.8166666666666</v>
      </c>
      <c r="E207" s="36">
        <v>2020.9333333333334</v>
      </c>
      <c r="F207" s="36">
        <v>1975.1666666666667</v>
      </c>
      <c r="G207" s="36">
        <v>1947.2833333333335</v>
      </c>
      <c r="H207" s="36">
        <v>2094.583333333333</v>
      </c>
      <c r="I207" s="36">
        <v>2122.4666666666662</v>
      </c>
      <c r="J207" s="36">
        <v>2168.2333333333331</v>
      </c>
      <c r="K207" s="31">
        <v>2076.6999999999998</v>
      </c>
      <c r="L207" s="31">
        <v>2003.05</v>
      </c>
      <c r="M207" s="31">
        <v>3.3335599999999999</v>
      </c>
      <c r="N207" s="1"/>
      <c r="O207" s="1"/>
    </row>
    <row r="208" spans="1:15" ht="12.75" customHeight="1">
      <c r="A208" s="51">
        <v>203</v>
      </c>
      <c r="B208" s="53" t="s">
        <v>874</v>
      </c>
      <c r="C208" s="31">
        <v>1504.05</v>
      </c>
      <c r="D208" s="36">
        <v>1491.5333333333335</v>
      </c>
      <c r="E208" s="36">
        <v>1476.166666666667</v>
      </c>
      <c r="F208" s="36">
        <v>1448.2833333333335</v>
      </c>
      <c r="G208" s="36">
        <v>1432.916666666667</v>
      </c>
      <c r="H208" s="36">
        <v>1519.416666666667</v>
      </c>
      <c r="I208" s="36">
        <v>1534.7833333333333</v>
      </c>
      <c r="J208" s="36">
        <v>1562.666666666667</v>
      </c>
      <c r="K208" s="31">
        <v>1506.9</v>
      </c>
      <c r="L208" s="31">
        <v>1463.65</v>
      </c>
      <c r="M208" s="31">
        <v>17.912870000000002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1525.85</v>
      </c>
      <c r="D209" s="36">
        <v>1514.8666666666668</v>
      </c>
      <c r="E209" s="36">
        <v>1500.3833333333337</v>
      </c>
      <c r="F209" s="36">
        <v>1474.916666666667</v>
      </c>
      <c r="G209" s="36">
        <v>1460.4333333333338</v>
      </c>
      <c r="H209" s="36">
        <v>1540.3333333333335</v>
      </c>
      <c r="I209" s="36">
        <v>1554.8166666666666</v>
      </c>
      <c r="J209" s="36">
        <v>1580.2833333333333</v>
      </c>
      <c r="K209" s="31">
        <v>1529.35</v>
      </c>
      <c r="L209" s="31">
        <v>1489.4</v>
      </c>
      <c r="M209" s="31">
        <v>15.54069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460.25</v>
      </c>
      <c r="D210" s="36">
        <v>457.73333333333335</v>
      </c>
      <c r="E210" s="36">
        <v>454.06666666666672</v>
      </c>
      <c r="F210" s="36">
        <v>447.88333333333338</v>
      </c>
      <c r="G210" s="36">
        <v>444.21666666666675</v>
      </c>
      <c r="H210" s="36">
        <v>463.91666666666669</v>
      </c>
      <c r="I210" s="36">
        <v>467.58333333333331</v>
      </c>
      <c r="J210" s="36">
        <v>473.76666666666665</v>
      </c>
      <c r="K210" s="31">
        <v>461.4</v>
      </c>
      <c r="L210" s="31">
        <v>451.55</v>
      </c>
      <c r="M210" s="31">
        <v>140.42464000000001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13.2</v>
      </c>
      <c r="D211" s="36">
        <v>13.253333333333336</v>
      </c>
      <c r="E211" s="36">
        <v>12.926666666666671</v>
      </c>
      <c r="F211" s="36">
        <v>12.653333333333336</v>
      </c>
      <c r="G211" s="36">
        <v>12.326666666666672</v>
      </c>
      <c r="H211" s="36">
        <v>13.526666666666671</v>
      </c>
      <c r="I211" s="36">
        <v>13.853333333333335</v>
      </c>
      <c r="J211" s="36">
        <v>14.12666666666667</v>
      </c>
      <c r="K211" s="31">
        <v>13.58</v>
      </c>
      <c r="L211" s="31">
        <v>12.98</v>
      </c>
      <c r="M211" s="31">
        <v>6288.3330699999997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1817.95</v>
      </c>
      <c r="D212" s="36">
        <v>1804.3666666666668</v>
      </c>
      <c r="E212" s="36">
        <v>1783.5833333333335</v>
      </c>
      <c r="F212" s="36">
        <v>1749.2166666666667</v>
      </c>
      <c r="G212" s="36">
        <v>1728.4333333333334</v>
      </c>
      <c r="H212" s="36">
        <v>1838.7333333333336</v>
      </c>
      <c r="I212" s="36">
        <v>1859.5166666666669</v>
      </c>
      <c r="J212" s="36">
        <v>1893.8833333333337</v>
      </c>
      <c r="K212" s="31">
        <v>1825.15</v>
      </c>
      <c r="L212" s="31">
        <v>1770</v>
      </c>
      <c r="M212" s="31">
        <v>19.076689999999999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514.85</v>
      </c>
      <c r="D213" s="36">
        <v>516.68333333333328</v>
      </c>
      <c r="E213" s="36">
        <v>511.61666666666656</v>
      </c>
      <c r="F213" s="36">
        <v>508.38333333333333</v>
      </c>
      <c r="G213" s="36">
        <v>503.31666666666661</v>
      </c>
      <c r="H213" s="36">
        <v>519.91666666666652</v>
      </c>
      <c r="I213" s="36">
        <v>524.98333333333335</v>
      </c>
      <c r="J213" s="36">
        <v>528.21666666666647</v>
      </c>
      <c r="K213" s="31">
        <v>521.75</v>
      </c>
      <c r="L213" s="31">
        <v>513.45000000000005</v>
      </c>
      <c r="M213" s="31">
        <v>59.597700000000003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22.89</v>
      </c>
      <c r="D214" s="36">
        <v>22.83666666666667</v>
      </c>
      <c r="E214" s="36">
        <v>22.56333333333334</v>
      </c>
      <c r="F214" s="36">
        <v>22.236666666666672</v>
      </c>
      <c r="G214" s="36">
        <v>21.963333333333342</v>
      </c>
      <c r="H214" s="36">
        <v>23.163333333333338</v>
      </c>
      <c r="I214" s="36">
        <v>23.436666666666671</v>
      </c>
      <c r="J214" s="36">
        <v>23.763333333333335</v>
      </c>
      <c r="K214" s="31">
        <v>23.11</v>
      </c>
      <c r="L214" s="31">
        <v>22.51</v>
      </c>
      <c r="M214" s="31">
        <v>1210.9802999999999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133.03</v>
      </c>
      <c r="D215" s="36">
        <v>133.68333333333334</v>
      </c>
      <c r="E215" s="36">
        <v>131.91666666666669</v>
      </c>
      <c r="F215" s="36">
        <v>130.80333333333334</v>
      </c>
      <c r="G215" s="36">
        <v>129.03666666666669</v>
      </c>
      <c r="H215" s="36">
        <v>134.79666666666668</v>
      </c>
      <c r="I215" s="36">
        <v>136.56333333333333</v>
      </c>
      <c r="J215" s="36">
        <v>137.67666666666668</v>
      </c>
      <c r="K215" s="31">
        <v>135.44999999999999</v>
      </c>
      <c r="L215" s="31">
        <v>132.57</v>
      </c>
      <c r="M215" s="31">
        <v>94.788849999999996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263.2</v>
      </c>
      <c r="D216" s="36">
        <v>261.5</v>
      </c>
      <c r="E216" s="36">
        <v>258</v>
      </c>
      <c r="F216" s="36">
        <v>252.8</v>
      </c>
      <c r="G216" s="36">
        <v>249.3</v>
      </c>
      <c r="H216" s="36">
        <v>266.7</v>
      </c>
      <c r="I216" s="36">
        <v>270.2</v>
      </c>
      <c r="J216" s="36">
        <v>275.39999999999998</v>
      </c>
      <c r="K216" s="31">
        <v>265</v>
      </c>
      <c r="L216" s="31">
        <v>256.3</v>
      </c>
      <c r="M216" s="31">
        <v>585.34618999999998</v>
      </c>
      <c r="N216" s="1"/>
      <c r="O216" s="1"/>
    </row>
    <row r="217" spans="1:15" ht="12.75" customHeight="1">
      <c r="A217" s="54"/>
      <c r="B217" s="191" t="s">
        <v>236</v>
      </c>
      <c r="C217" s="271">
        <v>1104.1500000000001</v>
      </c>
      <c r="D217" s="271">
        <v>1101.0333333333335</v>
      </c>
      <c r="E217" s="271">
        <v>1092.0666666666671</v>
      </c>
      <c r="F217" s="271">
        <v>1079.9833333333336</v>
      </c>
      <c r="G217" s="271">
        <v>1071.0166666666671</v>
      </c>
      <c r="H217" s="271">
        <v>1113.116666666667</v>
      </c>
      <c r="I217" s="271">
        <v>1122.0833333333337</v>
      </c>
      <c r="J217" s="271">
        <v>1134.166666666667</v>
      </c>
      <c r="K217" s="271">
        <v>1110</v>
      </c>
      <c r="L217" s="272">
        <v>1088.95</v>
      </c>
      <c r="M217" s="191">
        <v>10.180820000000001</v>
      </c>
      <c r="N217" s="191"/>
      <c r="O217" s="191"/>
    </row>
    <row r="218" spans="1:15" ht="12.75" customHeight="1">
      <c r="A218" s="54"/>
      <c r="N218" s="1"/>
      <c r="O218" s="1"/>
    </row>
    <row r="219" spans="1:15" ht="12.75" customHeight="1">
      <c r="A219" s="57" t="s">
        <v>301</v>
      </c>
      <c r="N219" s="1"/>
      <c r="O219" s="1"/>
    </row>
    <row r="220" spans="1:15" ht="12.75" customHeight="1">
      <c r="A220" s="58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59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60" t="s">
        <v>303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237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62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3" t="s">
        <v>242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61"/>
      <c r="D331" s="61"/>
      <c r="E331" s="55"/>
      <c r="F331" s="55"/>
      <c r="G331" s="55"/>
      <c r="H331" s="61"/>
      <c r="I331" s="61"/>
      <c r="J331" s="61"/>
      <c r="K331" s="61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3"/>
      <c r="B1" s="37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45545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7" t="s">
        <v>16</v>
      </c>
      <c r="B9" s="369" t="s">
        <v>18</v>
      </c>
      <c r="C9" s="372" t="s">
        <v>20</v>
      </c>
      <c r="D9" s="372" t="s">
        <v>21</v>
      </c>
      <c r="E9" s="364" t="s">
        <v>22</v>
      </c>
      <c r="F9" s="365"/>
      <c r="G9" s="366"/>
      <c r="H9" s="364" t="s">
        <v>23</v>
      </c>
      <c r="I9" s="365"/>
      <c r="J9" s="366"/>
      <c r="K9" s="26"/>
      <c r="L9" s="27"/>
      <c r="M9" s="48"/>
      <c r="N9" s="1"/>
      <c r="O9" s="1"/>
    </row>
    <row r="10" spans="1:15" ht="42.75" customHeight="1">
      <c r="A10" s="368"/>
      <c r="B10" s="371"/>
      <c r="C10" s="371"/>
      <c r="D10" s="3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1103.3499999999999</v>
      </c>
      <c r="D11" s="36">
        <v>1088.6166666666666</v>
      </c>
      <c r="E11" s="36">
        <v>1069.2333333333331</v>
      </c>
      <c r="F11" s="36">
        <v>1035.1166666666666</v>
      </c>
      <c r="G11" s="36">
        <v>1015.7333333333331</v>
      </c>
      <c r="H11" s="36">
        <v>1122.7333333333331</v>
      </c>
      <c r="I11" s="36">
        <v>1142.1166666666668</v>
      </c>
      <c r="J11" s="36">
        <v>1176.2333333333331</v>
      </c>
      <c r="K11" s="31">
        <v>1108</v>
      </c>
      <c r="L11" s="31">
        <v>1054.5</v>
      </c>
      <c r="M11" s="31">
        <v>7.87547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34925.449999999997</v>
      </c>
      <c r="D12" s="36">
        <v>34974.466666666667</v>
      </c>
      <c r="E12" s="36">
        <v>34450.983333333337</v>
      </c>
      <c r="F12" s="36">
        <v>33976.51666666667</v>
      </c>
      <c r="G12" s="36">
        <v>33453.03333333334</v>
      </c>
      <c r="H12" s="36">
        <v>35448.933333333334</v>
      </c>
      <c r="I12" s="36">
        <v>35972.416666666657</v>
      </c>
      <c r="J12" s="36">
        <v>36446.883333333331</v>
      </c>
      <c r="K12" s="31">
        <v>35497.949999999997</v>
      </c>
      <c r="L12" s="31">
        <v>34500</v>
      </c>
      <c r="M12" s="31">
        <v>5.3069999999999999E-2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7600.9</v>
      </c>
      <c r="D13" s="36">
        <v>7554.1500000000005</v>
      </c>
      <c r="E13" s="36">
        <v>7478.3000000000011</v>
      </c>
      <c r="F13" s="36">
        <v>7355.7000000000007</v>
      </c>
      <c r="G13" s="36">
        <v>7279.8500000000013</v>
      </c>
      <c r="H13" s="36">
        <v>7676.7500000000009</v>
      </c>
      <c r="I13" s="36">
        <v>7752.6000000000013</v>
      </c>
      <c r="J13" s="36">
        <v>7875.2000000000007</v>
      </c>
      <c r="K13" s="31">
        <v>7630</v>
      </c>
      <c r="L13" s="31">
        <v>7431.55</v>
      </c>
      <c r="M13" s="31">
        <v>1.97525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2458.6999999999998</v>
      </c>
      <c r="D14" s="36">
        <v>2437.0333333333333</v>
      </c>
      <c r="E14" s="36">
        <v>2409.0666666666666</v>
      </c>
      <c r="F14" s="36">
        <v>2359.4333333333334</v>
      </c>
      <c r="G14" s="36">
        <v>2331.4666666666667</v>
      </c>
      <c r="H14" s="36">
        <v>2486.6666666666665</v>
      </c>
      <c r="I14" s="36">
        <v>2514.6333333333328</v>
      </c>
      <c r="J14" s="36">
        <v>2564.2666666666664</v>
      </c>
      <c r="K14" s="31">
        <v>2465</v>
      </c>
      <c r="L14" s="31">
        <v>2387.4</v>
      </c>
      <c r="M14" s="31">
        <v>4.5253800000000002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4237.3999999999996</v>
      </c>
      <c r="D15" s="36">
        <v>4260.4833333333336</v>
      </c>
      <c r="E15" s="36">
        <v>4186.1166666666668</v>
      </c>
      <c r="F15" s="36">
        <v>4134.833333333333</v>
      </c>
      <c r="G15" s="36">
        <v>4060.4666666666662</v>
      </c>
      <c r="H15" s="36">
        <v>4311.7666666666673</v>
      </c>
      <c r="I15" s="36">
        <v>4386.1333333333341</v>
      </c>
      <c r="J15" s="36">
        <v>4437.4166666666679</v>
      </c>
      <c r="K15" s="31">
        <v>4334.8500000000004</v>
      </c>
      <c r="L15" s="31">
        <v>4209.2</v>
      </c>
      <c r="M15" s="31">
        <v>1.05674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1398.5</v>
      </c>
      <c r="D16" s="36">
        <v>1400.9333333333334</v>
      </c>
      <c r="E16" s="36">
        <v>1380.0166666666669</v>
      </c>
      <c r="F16" s="36">
        <v>1361.5333333333335</v>
      </c>
      <c r="G16" s="36">
        <v>1340.616666666667</v>
      </c>
      <c r="H16" s="36">
        <v>1419.4166666666667</v>
      </c>
      <c r="I16" s="36">
        <v>1440.3333333333333</v>
      </c>
      <c r="J16" s="36">
        <v>1458.8166666666666</v>
      </c>
      <c r="K16" s="31">
        <v>1421.85</v>
      </c>
      <c r="L16" s="31">
        <v>1382.45</v>
      </c>
      <c r="M16" s="31">
        <v>3.1335500000000001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714.2</v>
      </c>
      <c r="D17" s="36">
        <v>709.26666666666677</v>
      </c>
      <c r="E17" s="36">
        <v>701.78333333333353</v>
      </c>
      <c r="F17" s="36">
        <v>689.36666666666679</v>
      </c>
      <c r="G17" s="36">
        <v>681.88333333333355</v>
      </c>
      <c r="H17" s="36">
        <v>721.68333333333351</v>
      </c>
      <c r="I17" s="36">
        <v>729.16666666666686</v>
      </c>
      <c r="J17" s="36">
        <v>741.58333333333348</v>
      </c>
      <c r="K17" s="31">
        <v>716.75</v>
      </c>
      <c r="L17" s="31">
        <v>696.85</v>
      </c>
      <c r="M17" s="31">
        <v>38.564450000000001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591.04999999999995</v>
      </c>
      <c r="D18" s="36">
        <v>594.24999999999989</v>
      </c>
      <c r="E18" s="36">
        <v>584.0999999999998</v>
      </c>
      <c r="F18" s="36">
        <v>577.14999999999986</v>
      </c>
      <c r="G18" s="36">
        <v>566.99999999999977</v>
      </c>
      <c r="H18" s="36">
        <v>601.19999999999982</v>
      </c>
      <c r="I18" s="36">
        <v>611.34999999999991</v>
      </c>
      <c r="J18" s="36">
        <v>618.29999999999984</v>
      </c>
      <c r="K18" s="31">
        <v>604.4</v>
      </c>
      <c r="L18" s="31">
        <v>587.29999999999995</v>
      </c>
      <c r="M18" s="31">
        <v>20.54466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1839.55</v>
      </c>
      <c r="D19" s="36">
        <v>1864.1833333333334</v>
      </c>
      <c r="E19" s="36">
        <v>1803.3666666666668</v>
      </c>
      <c r="F19" s="36">
        <v>1767.1833333333334</v>
      </c>
      <c r="G19" s="36">
        <v>1706.3666666666668</v>
      </c>
      <c r="H19" s="36">
        <v>1900.3666666666668</v>
      </c>
      <c r="I19" s="36">
        <v>1961.1833333333334</v>
      </c>
      <c r="J19" s="36">
        <v>1997.3666666666668</v>
      </c>
      <c r="K19" s="31">
        <v>1925</v>
      </c>
      <c r="L19" s="31">
        <v>1828</v>
      </c>
      <c r="M19" s="31">
        <v>5.9455900000000002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29899.200000000001</v>
      </c>
      <c r="D20" s="36">
        <v>29833.099999999995</v>
      </c>
      <c r="E20" s="36">
        <v>29666.19999999999</v>
      </c>
      <c r="F20" s="36">
        <v>29433.199999999993</v>
      </c>
      <c r="G20" s="36">
        <v>29266.299999999988</v>
      </c>
      <c r="H20" s="36">
        <v>30066.099999999991</v>
      </c>
      <c r="I20" s="36">
        <v>30232.999999999993</v>
      </c>
      <c r="J20" s="36">
        <v>30465.999999999993</v>
      </c>
      <c r="K20" s="31">
        <v>30000</v>
      </c>
      <c r="L20" s="31">
        <v>29600.1</v>
      </c>
      <c r="M20" s="31">
        <v>6.4380000000000007E-2</v>
      </c>
      <c r="N20" s="1"/>
      <c r="O20" s="1"/>
    </row>
    <row r="21" spans="1:15" ht="12" customHeight="1">
      <c r="A21" s="33">
        <v>11</v>
      </c>
      <c r="B21" s="53" t="s">
        <v>777</v>
      </c>
      <c r="C21" s="31">
        <v>1235.6500000000001</v>
      </c>
      <c r="D21" s="36">
        <v>1241.6166666666668</v>
      </c>
      <c r="E21" s="36">
        <v>1219.0833333333335</v>
      </c>
      <c r="F21" s="36">
        <v>1202.5166666666667</v>
      </c>
      <c r="G21" s="36">
        <v>1179.9833333333333</v>
      </c>
      <c r="H21" s="36">
        <v>1258.1833333333336</v>
      </c>
      <c r="I21" s="36">
        <v>1280.7166666666669</v>
      </c>
      <c r="J21" s="36">
        <v>1297.2833333333338</v>
      </c>
      <c r="K21" s="31">
        <v>1264.1500000000001</v>
      </c>
      <c r="L21" s="31">
        <v>1225.05</v>
      </c>
      <c r="M21" s="31">
        <v>1.7280599999999999</v>
      </c>
      <c r="N21" s="1"/>
      <c r="O21" s="1"/>
    </row>
    <row r="22" spans="1:15" ht="12" customHeight="1">
      <c r="A22" s="33">
        <v>12</v>
      </c>
      <c r="B22" s="53" t="s">
        <v>816</v>
      </c>
      <c r="C22" s="31">
        <v>1007.05</v>
      </c>
      <c r="D22" s="36">
        <v>994.83333333333337</v>
      </c>
      <c r="E22" s="36">
        <v>980.51666666666677</v>
      </c>
      <c r="F22" s="36">
        <v>953.98333333333335</v>
      </c>
      <c r="G22" s="36">
        <v>939.66666666666674</v>
      </c>
      <c r="H22" s="36">
        <v>1021.3666666666668</v>
      </c>
      <c r="I22" s="36">
        <v>1035.6833333333334</v>
      </c>
      <c r="J22" s="36">
        <v>1062.2166666666667</v>
      </c>
      <c r="K22" s="31">
        <v>1009.15</v>
      </c>
      <c r="L22" s="31">
        <v>968.3</v>
      </c>
      <c r="M22" s="31">
        <v>27.22062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2964.15</v>
      </c>
      <c r="D23" s="36">
        <v>2954.65</v>
      </c>
      <c r="E23" s="36">
        <v>2936.8</v>
      </c>
      <c r="F23" s="36">
        <v>2909.4500000000003</v>
      </c>
      <c r="G23" s="36">
        <v>2891.6000000000004</v>
      </c>
      <c r="H23" s="36">
        <v>2982</v>
      </c>
      <c r="I23" s="36">
        <v>2999.8499999999995</v>
      </c>
      <c r="J23" s="36">
        <v>3027.2</v>
      </c>
      <c r="K23" s="31">
        <v>2972.5</v>
      </c>
      <c r="L23" s="31">
        <v>2927.3</v>
      </c>
      <c r="M23" s="31">
        <v>15.235810000000001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1865.75</v>
      </c>
      <c r="D24" s="36">
        <v>1856.9333333333334</v>
      </c>
      <c r="E24" s="36">
        <v>1831.2166666666667</v>
      </c>
      <c r="F24" s="36">
        <v>1796.6833333333334</v>
      </c>
      <c r="G24" s="36">
        <v>1770.9666666666667</v>
      </c>
      <c r="H24" s="36">
        <v>1891.4666666666667</v>
      </c>
      <c r="I24" s="36">
        <v>1917.1833333333334</v>
      </c>
      <c r="J24" s="36">
        <v>1951.7166666666667</v>
      </c>
      <c r="K24" s="31">
        <v>1882.65</v>
      </c>
      <c r="L24" s="31">
        <v>1822.4</v>
      </c>
      <c r="M24" s="31">
        <v>7.1780200000000001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1435.9</v>
      </c>
      <c r="D25" s="36">
        <v>1429.5</v>
      </c>
      <c r="E25" s="36">
        <v>1417.4</v>
      </c>
      <c r="F25" s="36">
        <v>1398.9</v>
      </c>
      <c r="G25" s="36">
        <v>1386.8000000000002</v>
      </c>
      <c r="H25" s="36">
        <v>1448</v>
      </c>
      <c r="I25" s="36">
        <v>1460.1</v>
      </c>
      <c r="J25" s="36">
        <v>1478.6</v>
      </c>
      <c r="K25" s="31">
        <v>1441.6</v>
      </c>
      <c r="L25" s="31">
        <v>1411</v>
      </c>
      <c r="M25" s="31">
        <v>16.213709999999999</v>
      </c>
      <c r="N25" s="1"/>
      <c r="O25" s="1"/>
    </row>
    <row r="26" spans="1:15" ht="12.75" customHeight="1">
      <c r="A26" s="33">
        <v>16</v>
      </c>
      <c r="B26" s="53" t="s">
        <v>784</v>
      </c>
      <c r="C26" s="31">
        <v>635.20000000000005</v>
      </c>
      <c r="D26" s="36">
        <v>633.73333333333335</v>
      </c>
      <c r="E26" s="36">
        <v>622.4666666666667</v>
      </c>
      <c r="F26" s="36">
        <v>609.73333333333335</v>
      </c>
      <c r="G26" s="36">
        <v>598.4666666666667</v>
      </c>
      <c r="H26" s="36">
        <v>646.4666666666667</v>
      </c>
      <c r="I26" s="36">
        <v>657.73333333333335</v>
      </c>
      <c r="J26" s="36">
        <v>670.4666666666667</v>
      </c>
      <c r="K26" s="31">
        <v>645</v>
      </c>
      <c r="L26" s="31">
        <v>621</v>
      </c>
      <c r="M26" s="31">
        <v>39.595570000000002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814.75</v>
      </c>
      <c r="D27" s="36">
        <v>817.81666666666661</v>
      </c>
      <c r="E27" s="36">
        <v>805.23333333333323</v>
      </c>
      <c r="F27" s="36">
        <v>795.71666666666658</v>
      </c>
      <c r="G27" s="36">
        <v>783.13333333333321</v>
      </c>
      <c r="H27" s="36">
        <v>827.33333333333326</v>
      </c>
      <c r="I27" s="36">
        <v>839.91666666666674</v>
      </c>
      <c r="J27" s="36">
        <v>849.43333333333328</v>
      </c>
      <c r="K27" s="31">
        <v>830.4</v>
      </c>
      <c r="L27" s="31">
        <v>808.3</v>
      </c>
      <c r="M27" s="31">
        <v>6.4757999999999996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360.45</v>
      </c>
      <c r="D28" s="36">
        <v>359.76666666666665</v>
      </c>
      <c r="E28" s="36">
        <v>356.08333333333331</v>
      </c>
      <c r="F28" s="36">
        <v>351.71666666666664</v>
      </c>
      <c r="G28" s="36">
        <v>348.0333333333333</v>
      </c>
      <c r="H28" s="36">
        <v>364.13333333333333</v>
      </c>
      <c r="I28" s="36">
        <v>367.81666666666672</v>
      </c>
      <c r="J28" s="36">
        <v>372.18333333333334</v>
      </c>
      <c r="K28" s="31">
        <v>363.45</v>
      </c>
      <c r="L28" s="31">
        <v>355.4</v>
      </c>
      <c r="M28" s="31">
        <v>17.24586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216.75</v>
      </c>
      <c r="D29" s="36">
        <v>216.13333333333333</v>
      </c>
      <c r="E29" s="36">
        <v>214.26666666666665</v>
      </c>
      <c r="F29" s="36">
        <v>211.78333333333333</v>
      </c>
      <c r="G29" s="36">
        <v>209.91666666666666</v>
      </c>
      <c r="H29" s="36">
        <v>218.61666666666665</v>
      </c>
      <c r="I29" s="36">
        <v>220.48333333333332</v>
      </c>
      <c r="J29" s="36">
        <v>222.96666666666664</v>
      </c>
      <c r="K29" s="31">
        <v>218</v>
      </c>
      <c r="L29" s="31">
        <v>213.65</v>
      </c>
      <c r="M29" s="31">
        <v>33.894069999999999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313.3</v>
      </c>
      <c r="D30" s="36">
        <v>310.26666666666665</v>
      </c>
      <c r="E30" s="36">
        <v>306.0333333333333</v>
      </c>
      <c r="F30" s="36">
        <v>298.76666666666665</v>
      </c>
      <c r="G30" s="36">
        <v>294.5333333333333</v>
      </c>
      <c r="H30" s="36">
        <v>317.5333333333333</v>
      </c>
      <c r="I30" s="36">
        <v>321.76666666666665</v>
      </c>
      <c r="J30" s="36">
        <v>329.0333333333333</v>
      </c>
      <c r="K30" s="31">
        <v>314.5</v>
      </c>
      <c r="L30" s="31">
        <v>303</v>
      </c>
      <c r="M30" s="31">
        <v>30.13692</v>
      </c>
      <c r="N30" s="1"/>
      <c r="O30" s="1"/>
    </row>
    <row r="31" spans="1:15" ht="12.75" customHeight="1">
      <c r="A31" s="33">
        <v>21</v>
      </c>
      <c r="B31" s="53" t="s">
        <v>875</v>
      </c>
      <c r="C31" s="31">
        <v>822.55</v>
      </c>
      <c r="D31" s="36">
        <v>819.33333333333337</v>
      </c>
      <c r="E31" s="36">
        <v>809.16666666666674</v>
      </c>
      <c r="F31" s="36">
        <v>795.78333333333342</v>
      </c>
      <c r="G31" s="36">
        <v>785.61666666666679</v>
      </c>
      <c r="H31" s="36">
        <v>832.7166666666667</v>
      </c>
      <c r="I31" s="36">
        <v>842.88333333333344</v>
      </c>
      <c r="J31" s="36">
        <v>856.26666666666665</v>
      </c>
      <c r="K31" s="31">
        <v>829.5</v>
      </c>
      <c r="L31" s="31">
        <v>805.95</v>
      </c>
      <c r="M31" s="31">
        <v>1.7230000000000001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974.5</v>
      </c>
      <c r="D32" s="36">
        <v>956.35</v>
      </c>
      <c r="E32" s="36">
        <v>927.2</v>
      </c>
      <c r="F32" s="36">
        <v>879.9</v>
      </c>
      <c r="G32" s="36">
        <v>850.75</v>
      </c>
      <c r="H32" s="36">
        <v>1003.6500000000001</v>
      </c>
      <c r="I32" s="36">
        <v>1032.8</v>
      </c>
      <c r="J32" s="36">
        <v>1080.1000000000001</v>
      </c>
      <c r="K32" s="31">
        <v>985.5</v>
      </c>
      <c r="L32" s="31">
        <v>909.05</v>
      </c>
      <c r="M32" s="31">
        <v>4.0175599999999996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1580.2</v>
      </c>
      <c r="D33" s="36">
        <v>1585.4333333333334</v>
      </c>
      <c r="E33" s="36">
        <v>1550.9666666666667</v>
      </c>
      <c r="F33" s="36">
        <v>1521.7333333333333</v>
      </c>
      <c r="G33" s="36">
        <v>1487.2666666666667</v>
      </c>
      <c r="H33" s="36">
        <v>1614.6666666666667</v>
      </c>
      <c r="I33" s="36">
        <v>1649.1333333333334</v>
      </c>
      <c r="J33" s="36">
        <v>1678.3666666666668</v>
      </c>
      <c r="K33" s="31">
        <v>1619.9</v>
      </c>
      <c r="L33" s="31">
        <v>1556.2</v>
      </c>
      <c r="M33" s="31">
        <v>3.61382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3297</v>
      </c>
      <c r="D34" s="36">
        <v>3289.1833333333329</v>
      </c>
      <c r="E34" s="36">
        <v>3239.5666666666657</v>
      </c>
      <c r="F34" s="36">
        <v>3182.1333333333328</v>
      </c>
      <c r="G34" s="36">
        <v>3132.5166666666655</v>
      </c>
      <c r="H34" s="36">
        <v>3346.6166666666659</v>
      </c>
      <c r="I34" s="36">
        <v>3396.2333333333336</v>
      </c>
      <c r="J34" s="36">
        <v>3453.6666666666661</v>
      </c>
      <c r="K34" s="31">
        <v>3338.8</v>
      </c>
      <c r="L34" s="31">
        <v>3231.75</v>
      </c>
      <c r="M34" s="31">
        <v>1.1308199999999999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1203.3499999999999</v>
      </c>
      <c r="D35" s="36">
        <v>1176.3666666666666</v>
      </c>
      <c r="E35" s="36">
        <v>1133.833333333333</v>
      </c>
      <c r="F35" s="36">
        <v>1064.3166666666664</v>
      </c>
      <c r="G35" s="36">
        <v>1021.7833333333328</v>
      </c>
      <c r="H35" s="36">
        <v>1245.8833333333332</v>
      </c>
      <c r="I35" s="36">
        <v>1288.4166666666665</v>
      </c>
      <c r="J35" s="36">
        <v>1357.9333333333334</v>
      </c>
      <c r="K35" s="31">
        <v>1218.9000000000001</v>
      </c>
      <c r="L35" s="31">
        <v>1106.8499999999999</v>
      </c>
      <c r="M35" s="31">
        <v>29.6449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6268.05</v>
      </c>
      <c r="D36" s="36">
        <v>6287.8500000000013</v>
      </c>
      <c r="E36" s="36">
        <v>6230.6000000000022</v>
      </c>
      <c r="F36" s="36">
        <v>6193.1500000000005</v>
      </c>
      <c r="G36" s="36">
        <v>6135.9000000000015</v>
      </c>
      <c r="H36" s="36">
        <v>6325.3000000000029</v>
      </c>
      <c r="I36" s="36">
        <v>6382.5500000000011</v>
      </c>
      <c r="J36" s="36">
        <v>6420.0000000000036</v>
      </c>
      <c r="K36" s="31">
        <v>6345.1</v>
      </c>
      <c r="L36" s="31">
        <v>6250.4</v>
      </c>
      <c r="M36" s="31">
        <v>1.0625500000000001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2301.35</v>
      </c>
      <c r="D37" s="36">
        <v>2279.15</v>
      </c>
      <c r="E37" s="36">
        <v>2239.3000000000002</v>
      </c>
      <c r="F37" s="36">
        <v>2177.25</v>
      </c>
      <c r="G37" s="36">
        <v>2137.4</v>
      </c>
      <c r="H37" s="36">
        <v>2341.2000000000003</v>
      </c>
      <c r="I37" s="36">
        <v>2381.0499999999997</v>
      </c>
      <c r="J37" s="36">
        <v>2443.1000000000004</v>
      </c>
      <c r="K37" s="31">
        <v>2319</v>
      </c>
      <c r="L37" s="31">
        <v>2217.1</v>
      </c>
      <c r="M37" s="31">
        <v>1.35602</v>
      </c>
      <c r="N37" s="1"/>
      <c r="O37" s="1"/>
    </row>
    <row r="38" spans="1:15" ht="12.75" customHeight="1">
      <c r="A38" s="33">
        <v>28</v>
      </c>
      <c r="B38" s="53" t="s">
        <v>732</v>
      </c>
      <c r="C38" s="31">
        <v>65.459999999999994</v>
      </c>
      <c r="D38" s="36">
        <v>66.096666666666664</v>
      </c>
      <c r="E38" s="36">
        <v>64.61333333333333</v>
      </c>
      <c r="F38" s="36">
        <v>63.766666666666666</v>
      </c>
      <c r="G38" s="36">
        <v>62.283333333333331</v>
      </c>
      <c r="H38" s="36">
        <v>66.943333333333328</v>
      </c>
      <c r="I38" s="36">
        <v>68.426666666666677</v>
      </c>
      <c r="J38" s="36">
        <v>69.273333333333326</v>
      </c>
      <c r="K38" s="31">
        <v>67.58</v>
      </c>
      <c r="L38" s="31">
        <v>65.25</v>
      </c>
      <c r="M38" s="31">
        <v>33.868540000000003</v>
      </c>
      <c r="N38" s="1"/>
      <c r="O38" s="1"/>
    </row>
    <row r="39" spans="1:15" ht="12.75" customHeight="1">
      <c r="A39" s="33">
        <v>29</v>
      </c>
      <c r="B39" s="53" t="s">
        <v>817</v>
      </c>
      <c r="C39" s="31">
        <v>26.69</v>
      </c>
      <c r="D39" s="36">
        <v>26.786666666666665</v>
      </c>
      <c r="E39" s="36">
        <v>26.323333333333331</v>
      </c>
      <c r="F39" s="36">
        <v>25.956666666666667</v>
      </c>
      <c r="G39" s="36">
        <v>25.493333333333332</v>
      </c>
      <c r="H39" s="36">
        <v>27.153333333333329</v>
      </c>
      <c r="I39" s="36">
        <v>27.61666666666666</v>
      </c>
      <c r="J39" s="36">
        <v>27.983333333333327</v>
      </c>
      <c r="K39" s="31">
        <v>27.25</v>
      </c>
      <c r="L39" s="31">
        <v>26.42</v>
      </c>
      <c r="M39" s="31">
        <v>187.52100999999999</v>
      </c>
      <c r="N39" s="1"/>
      <c r="O39" s="1"/>
    </row>
    <row r="40" spans="1:15" ht="12.75" customHeight="1">
      <c r="A40" s="33">
        <v>30</v>
      </c>
      <c r="B40" s="53" t="s">
        <v>807</v>
      </c>
      <c r="C40" s="31">
        <v>1411.45</v>
      </c>
      <c r="D40" s="36">
        <v>1406.45</v>
      </c>
      <c r="E40" s="36">
        <v>1388.25</v>
      </c>
      <c r="F40" s="36">
        <v>1365.05</v>
      </c>
      <c r="G40" s="36">
        <v>1346.85</v>
      </c>
      <c r="H40" s="36">
        <v>1429.65</v>
      </c>
      <c r="I40" s="36">
        <v>1447.8500000000004</v>
      </c>
      <c r="J40" s="36">
        <v>1471.0500000000002</v>
      </c>
      <c r="K40" s="31">
        <v>1424.65</v>
      </c>
      <c r="L40" s="31">
        <v>1383.25</v>
      </c>
      <c r="M40" s="31">
        <v>5.2370299999999999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4532.05</v>
      </c>
      <c r="D41" s="36">
        <v>4484.4666666666672</v>
      </c>
      <c r="E41" s="36">
        <v>4425.6333333333341</v>
      </c>
      <c r="F41" s="36">
        <v>4319.2166666666672</v>
      </c>
      <c r="G41" s="36">
        <v>4260.3833333333341</v>
      </c>
      <c r="H41" s="36">
        <v>4590.8833333333341</v>
      </c>
      <c r="I41" s="36">
        <v>4649.7166666666662</v>
      </c>
      <c r="J41" s="36">
        <v>4756.1333333333341</v>
      </c>
      <c r="K41" s="31">
        <v>4543.3</v>
      </c>
      <c r="L41" s="31">
        <v>4378.05</v>
      </c>
      <c r="M41" s="31">
        <v>0.91808000000000001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630.15</v>
      </c>
      <c r="D42" s="36">
        <v>625.4666666666667</v>
      </c>
      <c r="E42" s="36">
        <v>619.43333333333339</v>
      </c>
      <c r="F42" s="36">
        <v>608.7166666666667</v>
      </c>
      <c r="G42" s="36">
        <v>602.68333333333339</v>
      </c>
      <c r="H42" s="36">
        <v>636.18333333333339</v>
      </c>
      <c r="I42" s="36">
        <v>642.2166666666667</v>
      </c>
      <c r="J42" s="36">
        <v>652.93333333333339</v>
      </c>
      <c r="K42" s="31">
        <v>631.5</v>
      </c>
      <c r="L42" s="31">
        <v>614.75</v>
      </c>
      <c r="M42" s="31">
        <v>16.750419999999998</v>
      </c>
      <c r="N42" s="1"/>
      <c r="O42" s="1"/>
    </row>
    <row r="43" spans="1:15" ht="12.75" customHeight="1">
      <c r="A43" s="33">
        <v>33</v>
      </c>
      <c r="B43" s="53" t="s">
        <v>842</v>
      </c>
      <c r="C43" s="31">
        <v>3834.6</v>
      </c>
      <c r="D43" s="36">
        <v>3848.25</v>
      </c>
      <c r="E43" s="36">
        <v>3777.15</v>
      </c>
      <c r="F43" s="36">
        <v>3719.7000000000003</v>
      </c>
      <c r="G43" s="36">
        <v>3648.6000000000004</v>
      </c>
      <c r="H43" s="36">
        <v>3905.7</v>
      </c>
      <c r="I43" s="36">
        <v>3976.8</v>
      </c>
      <c r="J43" s="36">
        <v>4034.2499999999995</v>
      </c>
      <c r="K43" s="31">
        <v>3919.35</v>
      </c>
      <c r="L43" s="31">
        <v>3790.8</v>
      </c>
      <c r="M43" s="31">
        <v>1.52247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2455.8000000000002</v>
      </c>
      <c r="D44" s="36">
        <v>2413.5666666666671</v>
      </c>
      <c r="E44" s="36">
        <v>2357.3833333333341</v>
      </c>
      <c r="F44" s="36">
        <v>2258.9666666666672</v>
      </c>
      <c r="G44" s="36">
        <v>2202.7833333333342</v>
      </c>
      <c r="H44" s="36">
        <v>2511.983333333334</v>
      </c>
      <c r="I44" s="36">
        <v>2568.1666666666674</v>
      </c>
      <c r="J44" s="36">
        <v>2666.5833333333339</v>
      </c>
      <c r="K44" s="31">
        <v>2469.75</v>
      </c>
      <c r="L44" s="31">
        <v>2315.15</v>
      </c>
      <c r="M44" s="31">
        <v>7.9458900000000003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763.15</v>
      </c>
      <c r="D45" s="36">
        <v>762.80000000000007</v>
      </c>
      <c r="E45" s="36">
        <v>756.70000000000016</v>
      </c>
      <c r="F45" s="36">
        <v>750.25000000000011</v>
      </c>
      <c r="G45" s="36">
        <v>744.1500000000002</v>
      </c>
      <c r="H45" s="36">
        <v>769.25000000000011</v>
      </c>
      <c r="I45" s="36">
        <v>775.35</v>
      </c>
      <c r="J45" s="36">
        <v>781.80000000000007</v>
      </c>
      <c r="K45" s="31">
        <v>768.9</v>
      </c>
      <c r="L45" s="31">
        <v>756.35</v>
      </c>
      <c r="M45" s="31">
        <v>0.49709999999999999</v>
      </c>
      <c r="N45" s="1"/>
      <c r="O45" s="1"/>
    </row>
    <row r="46" spans="1:15" ht="12.75" customHeight="1">
      <c r="A46" s="33">
        <v>36</v>
      </c>
      <c r="B46" s="53" t="s">
        <v>786</v>
      </c>
      <c r="C46" s="31">
        <v>9076.9</v>
      </c>
      <c r="D46" s="36">
        <v>9021.6333333333332</v>
      </c>
      <c r="E46" s="36">
        <v>8943.2666666666664</v>
      </c>
      <c r="F46" s="36">
        <v>8809.6333333333332</v>
      </c>
      <c r="G46" s="36">
        <v>8731.2666666666664</v>
      </c>
      <c r="H46" s="36">
        <v>9155.2666666666664</v>
      </c>
      <c r="I46" s="36">
        <v>9233.6333333333314</v>
      </c>
      <c r="J46" s="36">
        <v>9367.2666666666664</v>
      </c>
      <c r="K46" s="31">
        <v>9100</v>
      </c>
      <c r="L46" s="31">
        <v>8888</v>
      </c>
      <c r="M46" s="31">
        <v>1.18713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6860.7</v>
      </c>
      <c r="D47" s="36">
        <v>6869.7166666666672</v>
      </c>
      <c r="E47" s="36">
        <v>6811.4333333333343</v>
      </c>
      <c r="F47" s="36">
        <v>6762.166666666667</v>
      </c>
      <c r="G47" s="36">
        <v>6703.8833333333341</v>
      </c>
      <c r="H47" s="36">
        <v>6918.9833333333345</v>
      </c>
      <c r="I47" s="36">
        <v>6977.2666666666673</v>
      </c>
      <c r="J47" s="36">
        <v>7026.5333333333347</v>
      </c>
      <c r="K47" s="31">
        <v>6928</v>
      </c>
      <c r="L47" s="31">
        <v>6820.45</v>
      </c>
      <c r="M47" s="31">
        <v>3.0440900000000002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512.35</v>
      </c>
      <c r="D48" s="36">
        <v>508.14999999999992</v>
      </c>
      <c r="E48" s="36">
        <v>503.29999999999984</v>
      </c>
      <c r="F48" s="36">
        <v>494.24999999999994</v>
      </c>
      <c r="G48" s="36">
        <v>489.39999999999986</v>
      </c>
      <c r="H48" s="36">
        <v>517.19999999999982</v>
      </c>
      <c r="I48" s="36">
        <v>522.04999999999984</v>
      </c>
      <c r="J48" s="36">
        <v>531.0999999999998</v>
      </c>
      <c r="K48" s="31">
        <v>513</v>
      </c>
      <c r="L48" s="31">
        <v>499.1</v>
      </c>
      <c r="M48" s="31">
        <v>20.01905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316.2</v>
      </c>
      <c r="D49" s="36">
        <v>318.76666666666665</v>
      </c>
      <c r="E49" s="36">
        <v>309.48333333333329</v>
      </c>
      <c r="F49" s="36">
        <v>302.76666666666665</v>
      </c>
      <c r="G49" s="36">
        <v>293.48333333333329</v>
      </c>
      <c r="H49" s="36">
        <v>325.48333333333329</v>
      </c>
      <c r="I49" s="36">
        <v>334.76666666666659</v>
      </c>
      <c r="J49" s="36">
        <v>341.48333333333329</v>
      </c>
      <c r="K49" s="31">
        <v>328.05</v>
      </c>
      <c r="L49" s="31">
        <v>312.05</v>
      </c>
      <c r="M49" s="31">
        <v>6.9023599999999998</v>
      </c>
      <c r="N49" s="1"/>
      <c r="O49" s="1"/>
    </row>
    <row r="50" spans="1:15" ht="12.75" customHeight="1">
      <c r="A50" s="33">
        <v>40</v>
      </c>
      <c r="B50" s="53" t="s">
        <v>785</v>
      </c>
      <c r="C50" s="31">
        <v>700.8</v>
      </c>
      <c r="D50" s="36">
        <v>705.93333333333339</v>
      </c>
      <c r="E50" s="36">
        <v>693.86666666666679</v>
      </c>
      <c r="F50" s="36">
        <v>686.93333333333339</v>
      </c>
      <c r="G50" s="36">
        <v>674.86666666666679</v>
      </c>
      <c r="H50" s="36">
        <v>712.86666666666679</v>
      </c>
      <c r="I50" s="36">
        <v>724.93333333333339</v>
      </c>
      <c r="J50" s="36">
        <v>731.86666666666679</v>
      </c>
      <c r="K50" s="31">
        <v>718</v>
      </c>
      <c r="L50" s="31">
        <v>699</v>
      </c>
      <c r="M50" s="31">
        <v>3.93974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701.3</v>
      </c>
      <c r="D51" s="36">
        <v>691.01666666666677</v>
      </c>
      <c r="E51" s="36">
        <v>675.03333333333353</v>
      </c>
      <c r="F51" s="36">
        <v>648.76666666666677</v>
      </c>
      <c r="G51" s="36">
        <v>632.78333333333353</v>
      </c>
      <c r="H51" s="36">
        <v>717.28333333333353</v>
      </c>
      <c r="I51" s="36">
        <v>733.26666666666688</v>
      </c>
      <c r="J51" s="36">
        <v>759.53333333333353</v>
      </c>
      <c r="K51" s="31">
        <v>707</v>
      </c>
      <c r="L51" s="31">
        <v>664.75</v>
      </c>
      <c r="M51" s="31">
        <v>1.7173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243.9</v>
      </c>
      <c r="D52" s="36">
        <v>244.61666666666667</v>
      </c>
      <c r="E52" s="36">
        <v>241.38333333333335</v>
      </c>
      <c r="F52" s="36">
        <v>238.86666666666667</v>
      </c>
      <c r="G52" s="36">
        <v>235.63333333333335</v>
      </c>
      <c r="H52" s="36">
        <v>247.13333333333335</v>
      </c>
      <c r="I52" s="36">
        <v>250.3666666666667</v>
      </c>
      <c r="J52" s="36">
        <v>252.88333333333335</v>
      </c>
      <c r="K52" s="31">
        <v>247.85</v>
      </c>
      <c r="L52" s="31">
        <v>242.1</v>
      </c>
      <c r="M52" s="31">
        <v>64.077089999999998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3280.75</v>
      </c>
      <c r="D53" s="36">
        <v>3284.25</v>
      </c>
      <c r="E53" s="36">
        <v>3254.5</v>
      </c>
      <c r="F53" s="36">
        <v>3228.25</v>
      </c>
      <c r="G53" s="36">
        <v>3198.5</v>
      </c>
      <c r="H53" s="36">
        <v>3310.5</v>
      </c>
      <c r="I53" s="36">
        <v>3340.25</v>
      </c>
      <c r="J53" s="36">
        <v>3366.5</v>
      </c>
      <c r="K53" s="31">
        <v>3314</v>
      </c>
      <c r="L53" s="31">
        <v>3258</v>
      </c>
      <c r="M53" s="31">
        <v>12.72289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408.25</v>
      </c>
      <c r="D54" s="36">
        <v>409.51666666666665</v>
      </c>
      <c r="E54" s="36">
        <v>404.0333333333333</v>
      </c>
      <c r="F54" s="36">
        <v>399.81666666666666</v>
      </c>
      <c r="G54" s="36">
        <v>394.33333333333331</v>
      </c>
      <c r="H54" s="36">
        <v>413.73333333333329</v>
      </c>
      <c r="I54" s="36">
        <v>419.21666666666664</v>
      </c>
      <c r="J54" s="36">
        <v>423.43333333333328</v>
      </c>
      <c r="K54" s="31">
        <v>415</v>
      </c>
      <c r="L54" s="31">
        <v>405.3</v>
      </c>
      <c r="M54" s="31">
        <v>10.491070000000001</v>
      </c>
      <c r="N54" s="1"/>
      <c r="O54" s="1"/>
    </row>
    <row r="55" spans="1:15" ht="12.75" customHeight="1">
      <c r="A55" s="33">
        <v>45</v>
      </c>
      <c r="B55" s="53" t="s">
        <v>843</v>
      </c>
      <c r="C55" s="31">
        <v>6792.85</v>
      </c>
      <c r="D55" s="36">
        <v>6796.8500000000013</v>
      </c>
      <c r="E55" s="36">
        <v>6715.6500000000024</v>
      </c>
      <c r="F55" s="36">
        <v>6638.4500000000007</v>
      </c>
      <c r="G55" s="36">
        <v>6557.2500000000018</v>
      </c>
      <c r="H55" s="36">
        <v>6874.0500000000029</v>
      </c>
      <c r="I55" s="36">
        <v>6955.2500000000018</v>
      </c>
      <c r="J55" s="36">
        <v>7032.4500000000035</v>
      </c>
      <c r="K55" s="31">
        <v>6878.05</v>
      </c>
      <c r="L55" s="31">
        <v>6719.65</v>
      </c>
      <c r="M55" s="31">
        <v>7.5829999999999995E-2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1916.55</v>
      </c>
      <c r="D56" s="36">
        <v>1905.7833333333335</v>
      </c>
      <c r="E56" s="36">
        <v>1888.2666666666671</v>
      </c>
      <c r="F56" s="36">
        <v>1859.9833333333336</v>
      </c>
      <c r="G56" s="36">
        <v>1842.4666666666672</v>
      </c>
      <c r="H56" s="36">
        <v>1934.0666666666671</v>
      </c>
      <c r="I56" s="36">
        <v>1951.5833333333335</v>
      </c>
      <c r="J56" s="36">
        <v>1979.866666666667</v>
      </c>
      <c r="K56" s="31">
        <v>1923.3</v>
      </c>
      <c r="L56" s="31">
        <v>1877.5</v>
      </c>
      <c r="M56" s="31">
        <v>4.8457999999999997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7951.2</v>
      </c>
      <c r="D57" s="36">
        <v>7948.1500000000005</v>
      </c>
      <c r="E57" s="36">
        <v>7830.6000000000013</v>
      </c>
      <c r="F57" s="36">
        <v>7710.0000000000009</v>
      </c>
      <c r="G57" s="36">
        <v>7592.4500000000016</v>
      </c>
      <c r="H57" s="36">
        <v>8068.7500000000009</v>
      </c>
      <c r="I57" s="36">
        <v>8186.3</v>
      </c>
      <c r="J57" s="36">
        <v>8306.9000000000015</v>
      </c>
      <c r="K57" s="31">
        <v>8065.7</v>
      </c>
      <c r="L57" s="31">
        <v>7827.55</v>
      </c>
      <c r="M57" s="31">
        <v>1.14984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1518.5</v>
      </c>
      <c r="D58" s="36">
        <v>1523.75</v>
      </c>
      <c r="E58" s="36">
        <v>1507.5</v>
      </c>
      <c r="F58" s="36">
        <v>1496.5</v>
      </c>
      <c r="G58" s="36">
        <v>1480.25</v>
      </c>
      <c r="H58" s="36">
        <v>1534.75</v>
      </c>
      <c r="I58" s="36">
        <v>1551</v>
      </c>
      <c r="J58" s="36">
        <v>1562</v>
      </c>
      <c r="K58" s="31">
        <v>1540</v>
      </c>
      <c r="L58" s="31">
        <v>1512.75</v>
      </c>
      <c r="M58" s="31">
        <v>8.4171300000000002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690.2</v>
      </c>
      <c r="D59" s="36">
        <v>677.3</v>
      </c>
      <c r="E59" s="36">
        <v>659.69999999999993</v>
      </c>
      <c r="F59" s="36">
        <v>629.19999999999993</v>
      </c>
      <c r="G59" s="36">
        <v>611.59999999999991</v>
      </c>
      <c r="H59" s="36">
        <v>707.8</v>
      </c>
      <c r="I59" s="36">
        <v>725.39999999999986</v>
      </c>
      <c r="J59" s="36">
        <v>755.9</v>
      </c>
      <c r="K59" s="31">
        <v>694.9</v>
      </c>
      <c r="L59" s="31">
        <v>646.79999999999995</v>
      </c>
      <c r="M59" s="31">
        <v>12.26061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5361.4</v>
      </c>
      <c r="D60" s="36">
        <v>5324.1500000000005</v>
      </c>
      <c r="E60" s="36">
        <v>5253.3000000000011</v>
      </c>
      <c r="F60" s="36">
        <v>5145.2000000000007</v>
      </c>
      <c r="G60" s="36">
        <v>5074.3500000000013</v>
      </c>
      <c r="H60" s="36">
        <v>5432.2500000000009</v>
      </c>
      <c r="I60" s="36">
        <v>5503.1000000000013</v>
      </c>
      <c r="J60" s="36">
        <v>5611.2000000000007</v>
      </c>
      <c r="K60" s="31">
        <v>5395</v>
      </c>
      <c r="L60" s="31">
        <v>5216.05</v>
      </c>
      <c r="M60" s="31">
        <v>5.94876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1170.8499999999999</v>
      </c>
      <c r="D61" s="36">
        <v>1163.8166666666666</v>
      </c>
      <c r="E61" s="36">
        <v>1152.0333333333333</v>
      </c>
      <c r="F61" s="36">
        <v>1133.2166666666667</v>
      </c>
      <c r="G61" s="36">
        <v>1121.4333333333334</v>
      </c>
      <c r="H61" s="36">
        <v>1182.6333333333332</v>
      </c>
      <c r="I61" s="36">
        <v>1194.4166666666665</v>
      </c>
      <c r="J61" s="36">
        <v>1213.2333333333331</v>
      </c>
      <c r="K61" s="31">
        <v>1175.5999999999999</v>
      </c>
      <c r="L61" s="31">
        <v>1145</v>
      </c>
      <c r="M61" s="31">
        <v>77.009399999999999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3922.2</v>
      </c>
      <c r="D62" s="36">
        <v>3903.0666666666671</v>
      </c>
      <c r="E62" s="36">
        <v>3851.1333333333341</v>
      </c>
      <c r="F62" s="36">
        <v>3780.0666666666671</v>
      </c>
      <c r="G62" s="36">
        <v>3728.1333333333341</v>
      </c>
      <c r="H62" s="36">
        <v>3974.1333333333341</v>
      </c>
      <c r="I62" s="36">
        <v>4026.0666666666675</v>
      </c>
      <c r="J62" s="36">
        <v>4097.1333333333341</v>
      </c>
      <c r="K62" s="31">
        <v>3955</v>
      </c>
      <c r="L62" s="31">
        <v>3832</v>
      </c>
      <c r="M62" s="31">
        <v>2.2522500000000001</v>
      </c>
      <c r="N62" s="1"/>
      <c r="O62" s="1"/>
    </row>
    <row r="63" spans="1:15" ht="12.75" customHeight="1">
      <c r="A63" s="33">
        <v>53</v>
      </c>
      <c r="B63" s="53" t="s">
        <v>788</v>
      </c>
      <c r="C63" s="31">
        <v>444.6</v>
      </c>
      <c r="D63" s="36">
        <v>444.14999999999992</v>
      </c>
      <c r="E63" s="36">
        <v>437.84999999999985</v>
      </c>
      <c r="F63" s="36">
        <v>431.09999999999991</v>
      </c>
      <c r="G63" s="36">
        <v>424.79999999999984</v>
      </c>
      <c r="H63" s="36">
        <v>450.89999999999986</v>
      </c>
      <c r="I63" s="36">
        <v>457.19999999999993</v>
      </c>
      <c r="J63" s="36">
        <v>463.94999999999987</v>
      </c>
      <c r="K63" s="31">
        <v>450.45</v>
      </c>
      <c r="L63" s="31">
        <v>437.4</v>
      </c>
      <c r="M63" s="31">
        <v>25.91029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2834.8</v>
      </c>
      <c r="D64" s="36">
        <v>2808.3666666666668</v>
      </c>
      <c r="E64" s="36">
        <v>2767.7333333333336</v>
      </c>
      <c r="F64" s="36">
        <v>2700.666666666667</v>
      </c>
      <c r="G64" s="36">
        <v>2660.0333333333338</v>
      </c>
      <c r="H64" s="36">
        <v>2875.4333333333334</v>
      </c>
      <c r="I64" s="36">
        <v>2916.0666666666666</v>
      </c>
      <c r="J64" s="36">
        <v>2983.1333333333332</v>
      </c>
      <c r="K64" s="31">
        <v>2849</v>
      </c>
      <c r="L64" s="31">
        <v>2741.3</v>
      </c>
      <c r="M64" s="31">
        <v>5.55619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10847.6</v>
      </c>
      <c r="D65" s="36">
        <v>10843.333333333334</v>
      </c>
      <c r="E65" s="36">
        <v>10784.266666666668</v>
      </c>
      <c r="F65" s="36">
        <v>10720.933333333334</v>
      </c>
      <c r="G65" s="36">
        <v>10661.866666666669</v>
      </c>
      <c r="H65" s="36">
        <v>10906.666666666668</v>
      </c>
      <c r="I65" s="36">
        <v>10965.733333333334</v>
      </c>
      <c r="J65" s="36">
        <v>11029.066666666668</v>
      </c>
      <c r="K65" s="31">
        <v>10902.4</v>
      </c>
      <c r="L65" s="31">
        <v>10780</v>
      </c>
      <c r="M65" s="31">
        <v>1.93055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7347.45</v>
      </c>
      <c r="D66" s="36">
        <v>7329.4000000000005</v>
      </c>
      <c r="E66" s="36">
        <v>7280.8500000000013</v>
      </c>
      <c r="F66" s="36">
        <v>7214.2500000000009</v>
      </c>
      <c r="G66" s="36">
        <v>7165.7000000000016</v>
      </c>
      <c r="H66" s="36">
        <v>7396.0000000000009</v>
      </c>
      <c r="I66" s="36">
        <v>7444.55</v>
      </c>
      <c r="J66" s="36">
        <v>7511.1500000000005</v>
      </c>
      <c r="K66" s="31">
        <v>7377.95</v>
      </c>
      <c r="L66" s="31">
        <v>7262.8</v>
      </c>
      <c r="M66" s="31">
        <v>8.7893799999999995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1860.45</v>
      </c>
      <c r="D67" s="36">
        <v>1857.75</v>
      </c>
      <c r="E67" s="36">
        <v>1841.75</v>
      </c>
      <c r="F67" s="36">
        <v>1823.05</v>
      </c>
      <c r="G67" s="36">
        <v>1807.05</v>
      </c>
      <c r="H67" s="36">
        <v>1876.45</v>
      </c>
      <c r="I67" s="36">
        <v>1892.45</v>
      </c>
      <c r="J67" s="36">
        <v>1911.15</v>
      </c>
      <c r="K67" s="31">
        <v>1873.75</v>
      </c>
      <c r="L67" s="31">
        <v>1839.05</v>
      </c>
      <c r="M67" s="31">
        <v>15.76721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10357.1</v>
      </c>
      <c r="D68" s="36">
        <v>10459.516666666668</v>
      </c>
      <c r="E68" s="36">
        <v>10157.683333333336</v>
      </c>
      <c r="F68" s="36">
        <v>9958.2666666666682</v>
      </c>
      <c r="G68" s="36">
        <v>9656.4333333333361</v>
      </c>
      <c r="H68" s="36">
        <v>10658.933333333336</v>
      </c>
      <c r="I68" s="36">
        <v>10960.766666666668</v>
      </c>
      <c r="J68" s="36">
        <v>11160.183333333336</v>
      </c>
      <c r="K68" s="31">
        <v>10761.35</v>
      </c>
      <c r="L68" s="31">
        <v>10260.1</v>
      </c>
      <c r="M68" s="31">
        <v>0.72040999999999999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2220.5500000000002</v>
      </c>
      <c r="D69" s="36">
        <v>2225.5333333333333</v>
      </c>
      <c r="E69" s="36">
        <v>2200.1666666666665</v>
      </c>
      <c r="F69" s="36">
        <v>2179.7833333333333</v>
      </c>
      <c r="G69" s="36">
        <v>2154.4166666666665</v>
      </c>
      <c r="H69" s="36">
        <v>2245.9166666666665</v>
      </c>
      <c r="I69" s="36">
        <v>2271.2833333333333</v>
      </c>
      <c r="J69" s="36">
        <v>2291.6666666666665</v>
      </c>
      <c r="K69" s="31">
        <v>2250.9</v>
      </c>
      <c r="L69" s="31">
        <v>2205.15</v>
      </c>
      <c r="M69" s="31">
        <v>0.32928000000000002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2972.7</v>
      </c>
      <c r="D70" s="36">
        <v>2961.9666666666667</v>
      </c>
      <c r="E70" s="36">
        <v>2938.4833333333336</v>
      </c>
      <c r="F70" s="36">
        <v>2904.2666666666669</v>
      </c>
      <c r="G70" s="36">
        <v>2880.7833333333338</v>
      </c>
      <c r="H70" s="36">
        <v>2996.1833333333334</v>
      </c>
      <c r="I70" s="36">
        <v>3019.6666666666661</v>
      </c>
      <c r="J70" s="36">
        <v>3053.8833333333332</v>
      </c>
      <c r="K70" s="31">
        <v>2985.45</v>
      </c>
      <c r="L70" s="31">
        <v>2927.75</v>
      </c>
      <c r="M70" s="31">
        <v>1.18553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555.54999999999995</v>
      </c>
      <c r="D71" s="36">
        <v>562.24999999999989</v>
      </c>
      <c r="E71" s="36">
        <v>546.0999999999998</v>
      </c>
      <c r="F71" s="36">
        <v>536.64999999999986</v>
      </c>
      <c r="G71" s="36">
        <v>520.49999999999977</v>
      </c>
      <c r="H71" s="36">
        <v>571.69999999999982</v>
      </c>
      <c r="I71" s="36">
        <v>587.84999999999991</v>
      </c>
      <c r="J71" s="36">
        <v>597.29999999999984</v>
      </c>
      <c r="K71" s="31">
        <v>578.4</v>
      </c>
      <c r="L71" s="31">
        <v>552.79999999999995</v>
      </c>
      <c r="M71" s="31">
        <v>14.665660000000001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195.41</v>
      </c>
      <c r="D72" s="36">
        <v>195.16333333333333</v>
      </c>
      <c r="E72" s="36">
        <v>193.90666666666667</v>
      </c>
      <c r="F72" s="36">
        <v>192.40333333333334</v>
      </c>
      <c r="G72" s="36">
        <v>191.14666666666668</v>
      </c>
      <c r="H72" s="36">
        <v>196.66666666666666</v>
      </c>
      <c r="I72" s="36">
        <v>197.92333333333332</v>
      </c>
      <c r="J72" s="36">
        <v>199.42666666666665</v>
      </c>
      <c r="K72" s="31">
        <v>196.42</v>
      </c>
      <c r="L72" s="31">
        <v>193.66</v>
      </c>
      <c r="M72" s="31">
        <v>59.574399999999997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235.55</v>
      </c>
      <c r="D73" s="36">
        <v>234.75</v>
      </c>
      <c r="E73" s="36">
        <v>232.3</v>
      </c>
      <c r="F73" s="36">
        <v>229.05</v>
      </c>
      <c r="G73" s="36">
        <v>226.60000000000002</v>
      </c>
      <c r="H73" s="36">
        <v>238</v>
      </c>
      <c r="I73" s="36">
        <v>240.45</v>
      </c>
      <c r="J73" s="36">
        <v>243.7</v>
      </c>
      <c r="K73" s="31">
        <v>237.2</v>
      </c>
      <c r="L73" s="31">
        <v>231.5</v>
      </c>
      <c r="M73" s="31">
        <v>159.82999000000001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113.43</v>
      </c>
      <c r="D74" s="36">
        <v>113.77333333333333</v>
      </c>
      <c r="E74" s="36">
        <v>111.96666666666665</v>
      </c>
      <c r="F74" s="36">
        <v>110.50333333333333</v>
      </c>
      <c r="G74" s="36">
        <v>108.69666666666666</v>
      </c>
      <c r="H74" s="36">
        <v>115.23666666666665</v>
      </c>
      <c r="I74" s="36">
        <v>117.04333333333332</v>
      </c>
      <c r="J74" s="36">
        <v>118.50666666666665</v>
      </c>
      <c r="K74" s="31">
        <v>115.58</v>
      </c>
      <c r="L74" s="31">
        <v>112.31</v>
      </c>
      <c r="M74" s="31">
        <v>83.678489999999996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59.09</v>
      </c>
      <c r="D75" s="36">
        <v>59.44</v>
      </c>
      <c r="E75" s="36">
        <v>58.459999999999994</v>
      </c>
      <c r="F75" s="36">
        <v>57.83</v>
      </c>
      <c r="G75" s="36">
        <v>56.849999999999994</v>
      </c>
      <c r="H75" s="36">
        <v>60.069999999999993</v>
      </c>
      <c r="I75" s="36">
        <v>61.05</v>
      </c>
      <c r="J75" s="36">
        <v>61.679999999999993</v>
      </c>
      <c r="K75" s="31">
        <v>60.42</v>
      </c>
      <c r="L75" s="31">
        <v>58.81</v>
      </c>
      <c r="M75" s="31">
        <v>64.819749999999999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1428.65</v>
      </c>
      <c r="D76" s="36">
        <v>1413.8333333333333</v>
      </c>
      <c r="E76" s="36">
        <v>1395.8166666666666</v>
      </c>
      <c r="F76" s="36">
        <v>1362.9833333333333</v>
      </c>
      <c r="G76" s="36">
        <v>1344.9666666666667</v>
      </c>
      <c r="H76" s="36">
        <v>1446.6666666666665</v>
      </c>
      <c r="I76" s="36">
        <v>1464.6833333333334</v>
      </c>
      <c r="J76" s="36">
        <v>1497.5166666666664</v>
      </c>
      <c r="K76" s="31">
        <v>1431.85</v>
      </c>
      <c r="L76" s="31">
        <v>1381</v>
      </c>
      <c r="M76" s="31">
        <v>3.78138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6274.6</v>
      </c>
      <c r="D77" s="36">
        <v>6277.0666666666657</v>
      </c>
      <c r="E77" s="36">
        <v>6210.9333333333316</v>
      </c>
      <c r="F77" s="36">
        <v>6147.2666666666655</v>
      </c>
      <c r="G77" s="36">
        <v>6081.1333333333314</v>
      </c>
      <c r="H77" s="36">
        <v>6340.7333333333318</v>
      </c>
      <c r="I77" s="36">
        <v>6406.8666666666668</v>
      </c>
      <c r="J77" s="36">
        <v>6470.5333333333319</v>
      </c>
      <c r="K77" s="31">
        <v>6343.2</v>
      </c>
      <c r="L77" s="31">
        <v>6213.4</v>
      </c>
      <c r="M77" s="31">
        <v>0.39945000000000003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602.35</v>
      </c>
      <c r="D78" s="36">
        <v>600.33333333333337</v>
      </c>
      <c r="E78" s="36">
        <v>595.66666666666674</v>
      </c>
      <c r="F78" s="36">
        <v>588.98333333333335</v>
      </c>
      <c r="G78" s="36">
        <v>584.31666666666672</v>
      </c>
      <c r="H78" s="36">
        <v>607.01666666666677</v>
      </c>
      <c r="I78" s="36">
        <v>611.68333333333351</v>
      </c>
      <c r="J78" s="36">
        <v>618.36666666666679</v>
      </c>
      <c r="K78" s="31">
        <v>605</v>
      </c>
      <c r="L78" s="31">
        <v>593.65</v>
      </c>
      <c r="M78" s="31">
        <v>13.390409999999999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1237.1500000000001</v>
      </c>
      <c r="D79" s="36">
        <v>1250.95</v>
      </c>
      <c r="E79" s="36">
        <v>1212.2</v>
      </c>
      <c r="F79" s="36">
        <v>1187.25</v>
      </c>
      <c r="G79" s="36">
        <v>1148.5</v>
      </c>
      <c r="H79" s="36">
        <v>1275.9000000000001</v>
      </c>
      <c r="I79" s="36">
        <v>1314.65</v>
      </c>
      <c r="J79" s="36">
        <v>1339.6000000000001</v>
      </c>
      <c r="K79" s="31">
        <v>1289.7</v>
      </c>
      <c r="L79" s="31">
        <v>1226</v>
      </c>
      <c r="M79" s="31">
        <v>11.125299999999999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281.55</v>
      </c>
      <c r="D80" s="36">
        <v>280.59999999999997</v>
      </c>
      <c r="E80" s="36">
        <v>276.69999999999993</v>
      </c>
      <c r="F80" s="36">
        <v>271.84999999999997</v>
      </c>
      <c r="G80" s="36">
        <v>267.94999999999993</v>
      </c>
      <c r="H80" s="36">
        <v>285.44999999999993</v>
      </c>
      <c r="I80" s="36">
        <v>289.34999999999991</v>
      </c>
      <c r="J80" s="36">
        <v>294.19999999999993</v>
      </c>
      <c r="K80" s="31">
        <v>284.5</v>
      </c>
      <c r="L80" s="31">
        <v>275.75</v>
      </c>
      <c r="M80" s="31">
        <v>291.70062999999999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1555.15</v>
      </c>
      <c r="D81" s="36">
        <v>1546.9833333333333</v>
      </c>
      <c r="E81" s="36">
        <v>1532.9166666666667</v>
      </c>
      <c r="F81" s="36">
        <v>1510.6833333333334</v>
      </c>
      <c r="G81" s="36">
        <v>1496.6166666666668</v>
      </c>
      <c r="H81" s="36">
        <v>1569.2166666666667</v>
      </c>
      <c r="I81" s="36">
        <v>1583.2833333333333</v>
      </c>
      <c r="J81" s="36">
        <v>1605.5166666666667</v>
      </c>
      <c r="K81" s="31">
        <v>1561.05</v>
      </c>
      <c r="L81" s="31">
        <v>1524.75</v>
      </c>
      <c r="M81" s="31">
        <v>9.5099599999999995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262.05</v>
      </c>
      <c r="D82" s="36">
        <v>262.01666666666665</v>
      </c>
      <c r="E82" s="36">
        <v>258.23333333333329</v>
      </c>
      <c r="F82" s="36">
        <v>254.41666666666663</v>
      </c>
      <c r="G82" s="36">
        <v>250.63333333333327</v>
      </c>
      <c r="H82" s="36">
        <v>265.83333333333331</v>
      </c>
      <c r="I82" s="36">
        <v>269.61666666666662</v>
      </c>
      <c r="J82" s="36">
        <v>273.43333333333334</v>
      </c>
      <c r="K82" s="31">
        <v>265.8</v>
      </c>
      <c r="L82" s="31">
        <v>258.2</v>
      </c>
      <c r="M82" s="31">
        <v>174.26761999999999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347.8</v>
      </c>
      <c r="D83" s="36">
        <v>349.48333333333335</v>
      </c>
      <c r="E83" s="36">
        <v>345.41666666666669</v>
      </c>
      <c r="F83" s="36">
        <v>343.03333333333336</v>
      </c>
      <c r="G83" s="36">
        <v>338.9666666666667</v>
      </c>
      <c r="H83" s="36">
        <v>351.86666666666667</v>
      </c>
      <c r="I83" s="36">
        <v>355.93333333333328</v>
      </c>
      <c r="J83" s="36">
        <v>358.31666666666666</v>
      </c>
      <c r="K83" s="31">
        <v>353.55</v>
      </c>
      <c r="L83" s="31">
        <v>347.1</v>
      </c>
      <c r="M83" s="31">
        <v>92.002700000000004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1542.65</v>
      </c>
      <c r="D84" s="36">
        <v>1537.55</v>
      </c>
      <c r="E84" s="36">
        <v>1528.35</v>
      </c>
      <c r="F84" s="36">
        <v>1514.05</v>
      </c>
      <c r="G84" s="36">
        <v>1504.85</v>
      </c>
      <c r="H84" s="36">
        <v>1551.85</v>
      </c>
      <c r="I84" s="36">
        <v>1561.0500000000002</v>
      </c>
      <c r="J84" s="36">
        <v>1575.35</v>
      </c>
      <c r="K84" s="31">
        <v>1546.75</v>
      </c>
      <c r="L84" s="31">
        <v>1523.25</v>
      </c>
      <c r="M84" s="31">
        <v>39.125079999999997</v>
      </c>
      <c r="N84" s="1"/>
      <c r="O84" s="1"/>
    </row>
    <row r="85" spans="1:15" ht="12.75" customHeight="1">
      <c r="A85" s="33">
        <v>75</v>
      </c>
      <c r="B85" s="53" t="s">
        <v>787</v>
      </c>
      <c r="C85" s="31">
        <v>834.9</v>
      </c>
      <c r="D85" s="36">
        <v>840.80000000000007</v>
      </c>
      <c r="E85" s="36">
        <v>819.10000000000014</v>
      </c>
      <c r="F85" s="36">
        <v>803.30000000000007</v>
      </c>
      <c r="G85" s="36">
        <v>781.60000000000014</v>
      </c>
      <c r="H85" s="36">
        <v>856.60000000000014</v>
      </c>
      <c r="I85" s="36">
        <v>878.30000000000018</v>
      </c>
      <c r="J85" s="36">
        <v>894.10000000000014</v>
      </c>
      <c r="K85" s="31">
        <v>862.5</v>
      </c>
      <c r="L85" s="31">
        <v>825</v>
      </c>
      <c r="M85" s="31">
        <v>4.0154199999999998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377.6</v>
      </c>
      <c r="D86" s="36">
        <v>374.4666666666667</v>
      </c>
      <c r="E86" s="36">
        <v>369.28333333333342</v>
      </c>
      <c r="F86" s="36">
        <v>360.9666666666667</v>
      </c>
      <c r="G86" s="36">
        <v>355.78333333333342</v>
      </c>
      <c r="H86" s="36">
        <v>382.78333333333342</v>
      </c>
      <c r="I86" s="36">
        <v>387.9666666666667</v>
      </c>
      <c r="J86" s="36">
        <v>396.28333333333342</v>
      </c>
      <c r="K86" s="31">
        <v>379.65</v>
      </c>
      <c r="L86" s="31">
        <v>366.15</v>
      </c>
      <c r="M86" s="31">
        <v>63.953119999999998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1303.9000000000001</v>
      </c>
      <c r="D87" s="36">
        <v>1312.0333333333333</v>
      </c>
      <c r="E87" s="36">
        <v>1288.2666666666667</v>
      </c>
      <c r="F87" s="36">
        <v>1272.6333333333334</v>
      </c>
      <c r="G87" s="36">
        <v>1248.8666666666668</v>
      </c>
      <c r="H87" s="36">
        <v>1327.6666666666665</v>
      </c>
      <c r="I87" s="36">
        <v>1351.4333333333329</v>
      </c>
      <c r="J87" s="36">
        <v>1367.0666666666664</v>
      </c>
      <c r="K87" s="31">
        <v>1335.8</v>
      </c>
      <c r="L87" s="31">
        <v>1296.4000000000001</v>
      </c>
      <c r="M87" s="31">
        <v>0.70106000000000002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625.1</v>
      </c>
      <c r="D88" s="36">
        <v>632.25</v>
      </c>
      <c r="E88" s="36">
        <v>613.25</v>
      </c>
      <c r="F88" s="36">
        <v>601.4</v>
      </c>
      <c r="G88" s="36">
        <v>582.4</v>
      </c>
      <c r="H88" s="36">
        <v>644.1</v>
      </c>
      <c r="I88" s="36">
        <v>663.1</v>
      </c>
      <c r="J88" s="36">
        <v>674.95</v>
      </c>
      <c r="K88" s="31">
        <v>651.25</v>
      </c>
      <c r="L88" s="31">
        <v>620.4</v>
      </c>
      <c r="M88" s="31">
        <v>38.75271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8128.4</v>
      </c>
      <c r="D89" s="36">
        <v>8127.4333333333334</v>
      </c>
      <c r="E89" s="36">
        <v>8036.3166666666675</v>
      </c>
      <c r="F89" s="36">
        <v>7944.2333333333345</v>
      </c>
      <c r="G89" s="36">
        <v>7853.1166666666686</v>
      </c>
      <c r="H89" s="36">
        <v>8219.5166666666664</v>
      </c>
      <c r="I89" s="36">
        <v>8310.6333333333332</v>
      </c>
      <c r="J89" s="36">
        <v>8402.7166666666653</v>
      </c>
      <c r="K89" s="31">
        <v>8218.5499999999993</v>
      </c>
      <c r="L89" s="31">
        <v>8035.35</v>
      </c>
      <c r="M89" s="31">
        <v>7.0870000000000002E-2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1789.3</v>
      </c>
      <c r="D90" s="36">
        <v>1769.1833333333332</v>
      </c>
      <c r="E90" s="36">
        <v>1742.7666666666664</v>
      </c>
      <c r="F90" s="36">
        <v>1696.2333333333333</v>
      </c>
      <c r="G90" s="36">
        <v>1669.8166666666666</v>
      </c>
      <c r="H90" s="36">
        <v>1815.7166666666662</v>
      </c>
      <c r="I90" s="36">
        <v>1842.1333333333328</v>
      </c>
      <c r="J90" s="36">
        <v>1888.6666666666661</v>
      </c>
      <c r="K90" s="31">
        <v>1795.6</v>
      </c>
      <c r="L90" s="31">
        <v>1722.65</v>
      </c>
      <c r="M90" s="31">
        <v>10.59285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2656.05</v>
      </c>
      <c r="D91" s="36">
        <v>2633.0166666666669</v>
      </c>
      <c r="E91" s="36">
        <v>2583.0333333333338</v>
      </c>
      <c r="F91" s="36">
        <v>2510.0166666666669</v>
      </c>
      <c r="G91" s="36">
        <v>2460.0333333333338</v>
      </c>
      <c r="H91" s="36">
        <v>2706.0333333333338</v>
      </c>
      <c r="I91" s="36">
        <v>2756.0166666666664</v>
      </c>
      <c r="J91" s="36">
        <v>2829.0333333333338</v>
      </c>
      <c r="K91" s="31">
        <v>2683</v>
      </c>
      <c r="L91" s="31">
        <v>2560</v>
      </c>
      <c r="M91" s="31">
        <v>1.3027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495.15</v>
      </c>
      <c r="D92" s="36">
        <v>493.45</v>
      </c>
      <c r="E92" s="36">
        <v>487.95</v>
      </c>
      <c r="F92" s="36">
        <v>480.75</v>
      </c>
      <c r="G92" s="36">
        <v>475.25</v>
      </c>
      <c r="H92" s="36">
        <v>500.65</v>
      </c>
      <c r="I92" s="36">
        <v>506.15</v>
      </c>
      <c r="J92" s="36">
        <v>513.34999999999991</v>
      </c>
      <c r="K92" s="31">
        <v>498.95</v>
      </c>
      <c r="L92" s="31">
        <v>486.25</v>
      </c>
      <c r="M92" s="31">
        <v>2.7075100000000001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33105.699999999997</v>
      </c>
      <c r="D93" s="36">
        <v>32811.5</v>
      </c>
      <c r="E93" s="36">
        <v>32448.949999999997</v>
      </c>
      <c r="F93" s="36">
        <v>31792.199999999997</v>
      </c>
      <c r="G93" s="36">
        <v>31429.649999999994</v>
      </c>
      <c r="H93" s="36">
        <v>33468.25</v>
      </c>
      <c r="I93" s="36">
        <v>33830.800000000003</v>
      </c>
      <c r="J93" s="36">
        <v>34487.550000000003</v>
      </c>
      <c r="K93" s="31">
        <v>33174.050000000003</v>
      </c>
      <c r="L93" s="31">
        <v>32154.75</v>
      </c>
      <c r="M93" s="31">
        <v>0.65068000000000004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1312</v>
      </c>
      <c r="D94" s="36">
        <v>1309.2</v>
      </c>
      <c r="E94" s="36">
        <v>1300.4000000000001</v>
      </c>
      <c r="F94" s="36">
        <v>1288.8</v>
      </c>
      <c r="G94" s="36">
        <v>1280</v>
      </c>
      <c r="H94" s="36">
        <v>1320.8000000000002</v>
      </c>
      <c r="I94" s="36">
        <v>1329.6</v>
      </c>
      <c r="J94" s="36">
        <v>1341.2000000000003</v>
      </c>
      <c r="K94" s="31">
        <v>1318</v>
      </c>
      <c r="L94" s="31">
        <v>1297.5999999999999</v>
      </c>
      <c r="M94" s="31">
        <v>8.6226800000000008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5939.45</v>
      </c>
      <c r="D95" s="36">
        <v>5915.6166666666659</v>
      </c>
      <c r="E95" s="36">
        <v>5870.0333333333319</v>
      </c>
      <c r="F95" s="36">
        <v>5800.6166666666659</v>
      </c>
      <c r="G95" s="36">
        <v>5755.0333333333319</v>
      </c>
      <c r="H95" s="36">
        <v>5985.0333333333319</v>
      </c>
      <c r="I95" s="36">
        <v>6030.6166666666659</v>
      </c>
      <c r="J95" s="36">
        <v>6100.0333333333319</v>
      </c>
      <c r="K95" s="31">
        <v>5961.2</v>
      </c>
      <c r="L95" s="31">
        <v>5846.2</v>
      </c>
      <c r="M95" s="31">
        <v>3.2118699999999998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2004.5</v>
      </c>
      <c r="D96" s="36">
        <v>1999.8333333333333</v>
      </c>
      <c r="E96" s="36">
        <v>1984.6666666666665</v>
      </c>
      <c r="F96" s="36">
        <v>1964.8333333333333</v>
      </c>
      <c r="G96" s="36">
        <v>1949.6666666666665</v>
      </c>
      <c r="H96" s="36">
        <v>2019.6666666666665</v>
      </c>
      <c r="I96" s="36">
        <v>2034.833333333333</v>
      </c>
      <c r="J96" s="36">
        <v>2054.6666666666665</v>
      </c>
      <c r="K96" s="31">
        <v>2015</v>
      </c>
      <c r="L96" s="31">
        <v>1980</v>
      </c>
      <c r="M96" s="31">
        <v>0.62565999999999999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747.05</v>
      </c>
      <c r="D97" s="36">
        <v>752.51666666666677</v>
      </c>
      <c r="E97" s="36">
        <v>737.83333333333348</v>
      </c>
      <c r="F97" s="36">
        <v>728.61666666666667</v>
      </c>
      <c r="G97" s="36">
        <v>713.93333333333339</v>
      </c>
      <c r="H97" s="36">
        <v>761.73333333333358</v>
      </c>
      <c r="I97" s="36">
        <v>776.41666666666674</v>
      </c>
      <c r="J97" s="36">
        <v>785.63333333333367</v>
      </c>
      <c r="K97" s="31">
        <v>767.2</v>
      </c>
      <c r="L97" s="31">
        <v>743.3</v>
      </c>
      <c r="M97" s="31">
        <v>4.0000200000000001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189.99</v>
      </c>
      <c r="D98" s="36">
        <v>188.03</v>
      </c>
      <c r="E98" s="36">
        <v>184.06</v>
      </c>
      <c r="F98" s="36">
        <v>178.13</v>
      </c>
      <c r="G98" s="36">
        <v>174.16</v>
      </c>
      <c r="H98" s="36">
        <v>193.96</v>
      </c>
      <c r="I98" s="36">
        <v>197.92999999999998</v>
      </c>
      <c r="J98" s="36">
        <v>203.86</v>
      </c>
      <c r="K98" s="31">
        <v>192</v>
      </c>
      <c r="L98" s="31">
        <v>182.1</v>
      </c>
      <c r="M98" s="31">
        <v>81.32817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664.15</v>
      </c>
      <c r="D99" s="36">
        <v>667.30000000000007</v>
      </c>
      <c r="E99" s="36">
        <v>655.60000000000014</v>
      </c>
      <c r="F99" s="36">
        <v>647.05000000000007</v>
      </c>
      <c r="G99" s="36">
        <v>635.35000000000014</v>
      </c>
      <c r="H99" s="36">
        <v>675.85000000000014</v>
      </c>
      <c r="I99" s="36">
        <v>687.55000000000018</v>
      </c>
      <c r="J99" s="36">
        <v>696.10000000000014</v>
      </c>
      <c r="K99" s="31">
        <v>679</v>
      </c>
      <c r="L99" s="31">
        <v>658.75</v>
      </c>
      <c r="M99" s="31">
        <v>14.780939999999999</v>
      </c>
      <c r="N99" s="1"/>
      <c r="O99" s="1"/>
    </row>
    <row r="100" spans="1:15" ht="12.75" customHeight="1">
      <c r="A100" s="33">
        <v>90</v>
      </c>
      <c r="B100" s="53" t="s">
        <v>783</v>
      </c>
      <c r="C100" s="31">
        <v>558.15</v>
      </c>
      <c r="D100" s="36">
        <v>558.88333333333333</v>
      </c>
      <c r="E100" s="36">
        <v>551.36666666666667</v>
      </c>
      <c r="F100" s="36">
        <v>544.58333333333337</v>
      </c>
      <c r="G100" s="36">
        <v>537.06666666666672</v>
      </c>
      <c r="H100" s="36">
        <v>565.66666666666663</v>
      </c>
      <c r="I100" s="36">
        <v>573.18333333333328</v>
      </c>
      <c r="J100" s="36">
        <v>579.96666666666658</v>
      </c>
      <c r="K100" s="31">
        <v>566.4</v>
      </c>
      <c r="L100" s="31">
        <v>552.1</v>
      </c>
      <c r="M100" s="31">
        <v>1.8405100000000001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4564.6499999999996</v>
      </c>
      <c r="D101" s="36">
        <v>4563.666666666667</v>
      </c>
      <c r="E101" s="36">
        <v>4506.6833333333343</v>
      </c>
      <c r="F101" s="36">
        <v>4448.7166666666672</v>
      </c>
      <c r="G101" s="36">
        <v>4391.7333333333345</v>
      </c>
      <c r="H101" s="36">
        <v>4621.6333333333341</v>
      </c>
      <c r="I101" s="36">
        <v>4678.6166666666659</v>
      </c>
      <c r="J101" s="36">
        <v>4736.5833333333339</v>
      </c>
      <c r="K101" s="31">
        <v>4620.6499999999996</v>
      </c>
      <c r="L101" s="31">
        <v>4505.7</v>
      </c>
      <c r="M101" s="31">
        <v>0.18439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310.8</v>
      </c>
      <c r="D102" s="36">
        <v>311.46666666666664</v>
      </c>
      <c r="E102" s="36">
        <v>306.98333333333329</v>
      </c>
      <c r="F102" s="36">
        <v>303.16666666666663</v>
      </c>
      <c r="G102" s="36">
        <v>298.68333333333328</v>
      </c>
      <c r="H102" s="36">
        <v>315.2833333333333</v>
      </c>
      <c r="I102" s="36">
        <v>319.76666666666665</v>
      </c>
      <c r="J102" s="36">
        <v>323.58333333333331</v>
      </c>
      <c r="K102" s="31">
        <v>315.95</v>
      </c>
      <c r="L102" s="31">
        <v>307.64999999999998</v>
      </c>
      <c r="M102" s="31">
        <v>3.2856800000000002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279.05</v>
      </c>
      <c r="D103" s="36">
        <v>277.11666666666667</v>
      </c>
      <c r="E103" s="36">
        <v>273.93333333333334</v>
      </c>
      <c r="F103" s="36">
        <v>268.81666666666666</v>
      </c>
      <c r="G103" s="36">
        <v>265.63333333333333</v>
      </c>
      <c r="H103" s="36">
        <v>282.23333333333335</v>
      </c>
      <c r="I103" s="36">
        <v>285.41666666666674</v>
      </c>
      <c r="J103" s="36">
        <v>290.53333333333336</v>
      </c>
      <c r="K103" s="31">
        <v>280.3</v>
      </c>
      <c r="L103" s="31">
        <v>272</v>
      </c>
      <c r="M103" s="31">
        <v>5.9214599999999997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869.25</v>
      </c>
      <c r="D104" s="36">
        <v>865.51666666666677</v>
      </c>
      <c r="E104" s="36">
        <v>857.08333333333348</v>
      </c>
      <c r="F104" s="36">
        <v>844.91666666666674</v>
      </c>
      <c r="G104" s="36">
        <v>836.48333333333346</v>
      </c>
      <c r="H104" s="36">
        <v>877.68333333333351</v>
      </c>
      <c r="I104" s="36">
        <v>886.11666666666667</v>
      </c>
      <c r="J104" s="36">
        <v>898.28333333333353</v>
      </c>
      <c r="K104" s="31">
        <v>873.95</v>
      </c>
      <c r="L104" s="31">
        <v>853.35</v>
      </c>
      <c r="M104" s="31">
        <v>4.9144800000000002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104.02</v>
      </c>
      <c r="D105" s="36">
        <v>103.01666666666667</v>
      </c>
      <c r="E105" s="36">
        <v>101.69333333333333</v>
      </c>
      <c r="F105" s="36">
        <v>99.36666666666666</v>
      </c>
      <c r="G105" s="36">
        <v>98.043333333333322</v>
      </c>
      <c r="H105" s="36">
        <v>105.34333333333333</v>
      </c>
      <c r="I105" s="36">
        <v>106.66666666666669</v>
      </c>
      <c r="J105" s="36">
        <v>108.99333333333334</v>
      </c>
      <c r="K105" s="31">
        <v>104.34</v>
      </c>
      <c r="L105" s="31">
        <v>100.69</v>
      </c>
      <c r="M105" s="31">
        <v>455.6558</v>
      </c>
      <c r="N105" s="1"/>
      <c r="O105" s="1"/>
    </row>
    <row r="106" spans="1:15" ht="12.75" customHeight="1">
      <c r="A106" s="33">
        <v>96</v>
      </c>
      <c r="B106" s="53" t="s">
        <v>805</v>
      </c>
      <c r="C106" s="31">
        <v>2010.15</v>
      </c>
      <c r="D106" s="36">
        <v>2001.0166666666664</v>
      </c>
      <c r="E106" s="36">
        <v>1963.9833333333329</v>
      </c>
      <c r="F106" s="36">
        <v>1917.8166666666664</v>
      </c>
      <c r="G106" s="36">
        <v>1880.7833333333328</v>
      </c>
      <c r="H106" s="36">
        <v>2047.1833333333329</v>
      </c>
      <c r="I106" s="36">
        <v>2084.2166666666667</v>
      </c>
      <c r="J106" s="36">
        <v>2130.3833333333332</v>
      </c>
      <c r="K106" s="31">
        <v>2038.05</v>
      </c>
      <c r="L106" s="31">
        <v>1954.85</v>
      </c>
      <c r="M106" s="31">
        <v>3.5844100000000001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213.82</v>
      </c>
      <c r="D107" s="36">
        <v>212.91333333333333</v>
      </c>
      <c r="E107" s="36">
        <v>210.82666666666665</v>
      </c>
      <c r="F107" s="36">
        <v>207.83333333333331</v>
      </c>
      <c r="G107" s="36">
        <v>205.74666666666664</v>
      </c>
      <c r="H107" s="36">
        <v>215.90666666666667</v>
      </c>
      <c r="I107" s="36">
        <v>217.99333333333331</v>
      </c>
      <c r="J107" s="36">
        <v>220.98666666666668</v>
      </c>
      <c r="K107" s="31">
        <v>215</v>
      </c>
      <c r="L107" s="31">
        <v>209.92</v>
      </c>
      <c r="M107" s="31">
        <v>2.0740099999999999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1493.6</v>
      </c>
      <c r="D108" s="36">
        <v>1492.8999999999999</v>
      </c>
      <c r="E108" s="36">
        <v>1468.4999999999998</v>
      </c>
      <c r="F108" s="36">
        <v>1443.3999999999999</v>
      </c>
      <c r="G108" s="36">
        <v>1418.9999999999998</v>
      </c>
      <c r="H108" s="36">
        <v>1517.9999999999998</v>
      </c>
      <c r="I108" s="36">
        <v>1542.3999999999999</v>
      </c>
      <c r="J108" s="36">
        <v>1567.4999999999998</v>
      </c>
      <c r="K108" s="31">
        <v>1517.3</v>
      </c>
      <c r="L108" s="31">
        <v>1467.8</v>
      </c>
      <c r="M108" s="31">
        <v>0.68628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256.2</v>
      </c>
      <c r="D109" s="36">
        <v>257.40000000000003</v>
      </c>
      <c r="E109" s="36">
        <v>249.80000000000007</v>
      </c>
      <c r="F109" s="36">
        <v>243.40000000000003</v>
      </c>
      <c r="G109" s="36">
        <v>235.80000000000007</v>
      </c>
      <c r="H109" s="36">
        <v>263.80000000000007</v>
      </c>
      <c r="I109" s="36">
        <v>271.40000000000009</v>
      </c>
      <c r="J109" s="36">
        <v>277.80000000000007</v>
      </c>
      <c r="K109" s="31">
        <v>265</v>
      </c>
      <c r="L109" s="31">
        <v>251</v>
      </c>
      <c r="M109" s="31">
        <v>50.976190000000003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2851.25</v>
      </c>
      <c r="D110" s="36">
        <v>2838.6166666666663</v>
      </c>
      <c r="E110" s="36">
        <v>2804.0833333333326</v>
      </c>
      <c r="F110" s="36">
        <v>2756.9166666666661</v>
      </c>
      <c r="G110" s="36">
        <v>2722.3833333333323</v>
      </c>
      <c r="H110" s="36">
        <v>2885.7833333333328</v>
      </c>
      <c r="I110" s="36">
        <v>2920.3166666666666</v>
      </c>
      <c r="J110" s="36">
        <v>2967.4833333333331</v>
      </c>
      <c r="K110" s="31">
        <v>2873.15</v>
      </c>
      <c r="L110" s="31">
        <v>2791.45</v>
      </c>
      <c r="M110" s="31">
        <v>1.1472800000000001</v>
      </c>
      <c r="N110" s="1"/>
      <c r="O110" s="1"/>
    </row>
    <row r="111" spans="1:15" ht="12.75" customHeight="1">
      <c r="A111" s="33">
        <v>101</v>
      </c>
      <c r="B111" s="53" t="s">
        <v>844</v>
      </c>
      <c r="C111" s="31">
        <v>890.15</v>
      </c>
      <c r="D111" s="36">
        <v>889.75</v>
      </c>
      <c r="E111" s="36">
        <v>880.5</v>
      </c>
      <c r="F111" s="36">
        <v>870.85</v>
      </c>
      <c r="G111" s="36">
        <v>861.6</v>
      </c>
      <c r="H111" s="36">
        <v>899.4</v>
      </c>
      <c r="I111" s="36">
        <v>908.65</v>
      </c>
      <c r="J111" s="36">
        <v>918.3</v>
      </c>
      <c r="K111" s="31">
        <v>899</v>
      </c>
      <c r="L111" s="31">
        <v>880.1</v>
      </c>
      <c r="M111" s="31">
        <v>0.55144000000000004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58.08</v>
      </c>
      <c r="D112" s="36">
        <v>58.176666666666669</v>
      </c>
      <c r="E112" s="36">
        <v>57.263333333333335</v>
      </c>
      <c r="F112" s="36">
        <v>56.446666666666665</v>
      </c>
      <c r="G112" s="36">
        <v>55.533333333333331</v>
      </c>
      <c r="H112" s="36">
        <v>58.993333333333339</v>
      </c>
      <c r="I112" s="36">
        <v>59.90666666666668</v>
      </c>
      <c r="J112" s="36">
        <v>60.723333333333343</v>
      </c>
      <c r="K112" s="31">
        <v>59.09</v>
      </c>
      <c r="L112" s="31">
        <v>57.36</v>
      </c>
      <c r="M112" s="31">
        <v>43.304749999999999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1372.6</v>
      </c>
      <c r="D113" s="36">
        <v>1380.2</v>
      </c>
      <c r="E113" s="36">
        <v>1358.5</v>
      </c>
      <c r="F113" s="36">
        <v>1344.3999999999999</v>
      </c>
      <c r="G113" s="36">
        <v>1322.6999999999998</v>
      </c>
      <c r="H113" s="36">
        <v>1394.3000000000002</v>
      </c>
      <c r="I113" s="36">
        <v>1416.0000000000005</v>
      </c>
      <c r="J113" s="36">
        <v>1430.1000000000004</v>
      </c>
      <c r="K113" s="31">
        <v>1401.9</v>
      </c>
      <c r="L113" s="31">
        <v>1366.1</v>
      </c>
      <c r="M113" s="31">
        <v>16.63561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796.3</v>
      </c>
      <c r="D114" s="36">
        <v>798.36666666666679</v>
      </c>
      <c r="E114" s="36">
        <v>784.13333333333355</v>
      </c>
      <c r="F114" s="36">
        <v>771.96666666666681</v>
      </c>
      <c r="G114" s="36">
        <v>757.73333333333358</v>
      </c>
      <c r="H114" s="36">
        <v>810.53333333333353</v>
      </c>
      <c r="I114" s="36">
        <v>824.76666666666665</v>
      </c>
      <c r="J114" s="36">
        <v>836.93333333333351</v>
      </c>
      <c r="K114" s="31">
        <v>812.6</v>
      </c>
      <c r="L114" s="31">
        <v>786.2</v>
      </c>
      <c r="M114" s="31">
        <v>0.92501999999999995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2355</v>
      </c>
      <c r="D115" s="36">
        <v>2371.1833333333329</v>
      </c>
      <c r="E115" s="36">
        <v>2310.1666666666661</v>
      </c>
      <c r="F115" s="36">
        <v>2265.333333333333</v>
      </c>
      <c r="G115" s="36">
        <v>2204.3166666666662</v>
      </c>
      <c r="H115" s="36">
        <v>2416.016666666666</v>
      </c>
      <c r="I115" s="36">
        <v>2477.0333333333333</v>
      </c>
      <c r="J115" s="36">
        <v>2521.8666666666659</v>
      </c>
      <c r="K115" s="31">
        <v>2432.1999999999998</v>
      </c>
      <c r="L115" s="31">
        <v>2326.35</v>
      </c>
      <c r="M115" s="31">
        <v>2.32416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8803.2000000000007</v>
      </c>
      <c r="D116" s="36">
        <v>8917.7333333333336</v>
      </c>
      <c r="E116" s="36">
        <v>8650.4666666666672</v>
      </c>
      <c r="F116" s="36">
        <v>8497.7333333333336</v>
      </c>
      <c r="G116" s="36">
        <v>8230.4666666666672</v>
      </c>
      <c r="H116" s="36">
        <v>9070.4666666666672</v>
      </c>
      <c r="I116" s="36">
        <v>9337.7333333333336</v>
      </c>
      <c r="J116" s="36">
        <v>9490.4666666666672</v>
      </c>
      <c r="K116" s="31">
        <v>9185</v>
      </c>
      <c r="L116" s="31">
        <v>8765</v>
      </c>
      <c r="M116" s="31">
        <v>0.33900000000000002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881.8</v>
      </c>
      <c r="D117" s="36">
        <v>891.44999999999993</v>
      </c>
      <c r="E117" s="36">
        <v>865.19999999999982</v>
      </c>
      <c r="F117" s="36">
        <v>848.59999999999991</v>
      </c>
      <c r="G117" s="36">
        <v>822.3499999999998</v>
      </c>
      <c r="H117" s="36">
        <v>908.04999999999984</v>
      </c>
      <c r="I117" s="36">
        <v>934.30000000000007</v>
      </c>
      <c r="J117" s="36">
        <v>950.89999999999986</v>
      </c>
      <c r="K117" s="31">
        <v>917.7</v>
      </c>
      <c r="L117" s="31">
        <v>874.85</v>
      </c>
      <c r="M117" s="31">
        <v>4.8745099999999999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503.95</v>
      </c>
      <c r="D118" s="36">
        <v>499.06666666666666</v>
      </c>
      <c r="E118" s="36">
        <v>492.88333333333333</v>
      </c>
      <c r="F118" s="36">
        <v>481.81666666666666</v>
      </c>
      <c r="G118" s="36">
        <v>475.63333333333333</v>
      </c>
      <c r="H118" s="36">
        <v>510.13333333333333</v>
      </c>
      <c r="I118" s="36">
        <v>516.31666666666661</v>
      </c>
      <c r="J118" s="36">
        <v>527.38333333333333</v>
      </c>
      <c r="K118" s="31">
        <v>505.25</v>
      </c>
      <c r="L118" s="31">
        <v>488</v>
      </c>
      <c r="M118" s="31">
        <v>17.714569999999998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502.4</v>
      </c>
      <c r="D119" s="36">
        <v>499.2</v>
      </c>
      <c r="E119" s="36">
        <v>494.45</v>
      </c>
      <c r="F119" s="36">
        <v>486.5</v>
      </c>
      <c r="G119" s="36">
        <v>481.75</v>
      </c>
      <c r="H119" s="36">
        <v>507.15</v>
      </c>
      <c r="I119" s="36">
        <v>511.9</v>
      </c>
      <c r="J119" s="36">
        <v>519.84999999999991</v>
      </c>
      <c r="K119" s="31">
        <v>503.95</v>
      </c>
      <c r="L119" s="31">
        <v>491.25</v>
      </c>
      <c r="M119" s="31">
        <v>2.4787400000000002</v>
      </c>
      <c r="N119" s="1"/>
      <c r="O119" s="1"/>
    </row>
    <row r="120" spans="1:15" ht="12.75" customHeight="1">
      <c r="A120" s="33">
        <v>110</v>
      </c>
      <c r="B120" s="53" t="s">
        <v>845</v>
      </c>
      <c r="C120" s="31">
        <v>897.1</v>
      </c>
      <c r="D120" s="36">
        <v>907.20000000000016</v>
      </c>
      <c r="E120" s="36">
        <v>882.45000000000027</v>
      </c>
      <c r="F120" s="36">
        <v>867.80000000000007</v>
      </c>
      <c r="G120" s="36">
        <v>843.05000000000018</v>
      </c>
      <c r="H120" s="36">
        <v>921.85000000000036</v>
      </c>
      <c r="I120" s="36">
        <v>946.60000000000014</v>
      </c>
      <c r="J120" s="36">
        <v>961.25000000000045</v>
      </c>
      <c r="K120" s="31">
        <v>931.95</v>
      </c>
      <c r="L120" s="31">
        <v>892.55</v>
      </c>
      <c r="M120" s="31">
        <v>7.8144499999999999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1806.15</v>
      </c>
      <c r="D121" s="36">
        <v>1806.5</v>
      </c>
      <c r="E121" s="36">
        <v>1773</v>
      </c>
      <c r="F121" s="36">
        <v>1739.85</v>
      </c>
      <c r="G121" s="36">
        <v>1706.35</v>
      </c>
      <c r="H121" s="36">
        <v>1839.65</v>
      </c>
      <c r="I121" s="36">
        <v>1873.15</v>
      </c>
      <c r="J121" s="36">
        <v>1906.3000000000002</v>
      </c>
      <c r="K121" s="31">
        <v>1840</v>
      </c>
      <c r="L121" s="31">
        <v>1773.35</v>
      </c>
      <c r="M121" s="31">
        <v>2.16438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1538.25</v>
      </c>
      <c r="D122" s="36">
        <v>1530.7666666666664</v>
      </c>
      <c r="E122" s="36">
        <v>1518.8333333333328</v>
      </c>
      <c r="F122" s="36">
        <v>1499.4166666666663</v>
      </c>
      <c r="G122" s="36">
        <v>1487.4833333333327</v>
      </c>
      <c r="H122" s="36">
        <v>1550.1833333333329</v>
      </c>
      <c r="I122" s="36">
        <v>1562.1166666666663</v>
      </c>
      <c r="J122" s="36">
        <v>1581.5333333333331</v>
      </c>
      <c r="K122" s="31">
        <v>1542.7</v>
      </c>
      <c r="L122" s="31">
        <v>1511.35</v>
      </c>
      <c r="M122" s="31">
        <v>16.828959999999999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1620.15</v>
      </c>
      <c r="D123" s="36">
        <v>1622.3166666666666</v>
      </c>
      <c r="E123" s="36">
        <v>1607.8333333333333</v>
      </c>
      <c r="F123" s="36">
        <v>1595.5166666666667</v>
      </c>
      <c r="G123" s="36">
        <v>1581.0333333333333</v>
      </c>
      <c r="H123" s="36">
        <v>1634.6333333333332</v>
      </c>
      <c r="I123" s="36">
        <v>1649.1166666666668</v>
      </c>
      <c r="J123" s="36">
        <v>1661.4333333333332</v>
      </c>
      <c r="K123" s="31">
        <v>1636.8</v>
      </c>
      <c r="L123" s="31">
        <v>1610</v>
      </c>
      <c r="M123" s="31">
        <v>10.03511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167.52</v>
      </c>
      <c r="D124" s="36">
        <v>166.92333333333335</v>
      </c>
      <c r="E124" s="36">
        <v>165.15666666666669</v>
      </c>
      <c r="F124" s="36">
        <v>162.79333333333335</v>
      </c>
      <c r="G124" s="36">
        <v>161.0266666666667</v>
      </c>
      <c r="H124" s="36">
        <v>169.28666666666669</v>
      </c>
      <c r="I124" s="36">
        <v>171.05333333333334</v>
      </c>
      <c r="J124" s="36">
        <v>173.41666666666669</v>
      </c>
      <c r="K124" s="31">
        <v>168.69</v>
      </c>
      <c r="L124" s="31">
        <v>164.56</v>
      </c>
      <c r="M124" s="31">
        <v>39.484569999999998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1536.25</v>
      </c>
      <c r="D125" s="36">
        <v>1517.1333333333332</v>
      </c>
      <c r="E125" s="36">
        <v>1495.2666666666664</v>
      </c>
      <c r="F125" s="36">
        <v>1454.2833333333333</v>
      </c>
      <c r="G125" s="36">
        <v>1432.4166666666665</v>
      </c>
      <c r="H125" s="36">
        <v>1558.1166666666663</v>
      </c>
      <c r="I125" s="36">
        <v>1579.9833333333331</v>
      </c>
      <c r="J125" s="36">
        <v>1620.9666666666662</v>
      </c>
      <c r="K125" s="31">
        <v>1539</v>
      </c>
      <c r="L125" s="31">
        <v>1476.15</v>
      </c>
      <c r="M125" s="31">
        <v>1.53573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484.45</v>
      </c>
      <c r="D126" s="36">
        <v>483.66666666666669</v>
      </c>
      <c r="E126" s="36">
        <v>478.83333333333337</v>
      </c>
      <c r="F126" s="36">
        <v>473.2166666666667</v>
      </c>
      <c r="G126" s="36">
        <v>468.38333333333338</v>
      </c>
      <c r="H126" s="36">
        <v>489.28333333333336</v>
      </c>
      <c r="I126" s="36">
        <v>494.11666666666673</v>
      </c>
      <c r="J126" s="36">
        <v>499.73333333333335</v>
      </c>
      <c r="K126" s="31">
        <v>488.5</v>
      </c>
      <c r="L126" s="31">
        <v>478.05</v>
      </c>
      <c r="M126" s="31">
        <v>101.89742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1820.55</v>
      </c>
      <c r="D127" s="36">
        <v>1826.5</v>
      </c>
      <c r="E127" s="36">
        <v>1792.05</v>
      </c>
      <c r="F127" s="36">
        <v>1763.55</v>
      </c>
      <c r="G127" s="36">
        <v>1729.1</v>
      </c>
      <c r="H127" s="36">
        <v>1855</v>
      </c>
      <c r="I127" s="36">
        <v>1889.4499999999998</v>
      </c>
      <c r="J127" s="36">
        <v>1917.95</v>
      </c>
      <c r="K127" s="31">
        <v>1860.95</v>
      </c>
      <c r="L127" s="31">
        <v>1798</v>
      </c>
      <c r="M127" s="31">
        <v>12.688090000000001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6490.75</v>
      </c>
      <c r="D128" s="36">
        <v>6538.3</v>
      </c>
      <c r="E128" s="36">
        <v>6383.6</v>
      </c>
      <c r="F128" s="36">
        <v>6276.45</v>
      </c>
      <c r="G128" s="36">
        <v>6121.75</v>
      </c>
      <c r="H128" s="36">
        <v>6645.4500000000007</v>
      </c>
      <c r="I128" s="36">
        <v>6800.15</v>
      </c>
      <c r="J128" s="36">
        <v>6907.3000000000011</v>
      </c>
      <c r="K128" s="31">
        <v>6693</v>
      </c>
      <c r="L128" s="31">
        <v>6431.15</v>
      </c>
      <c r="M128" s="31">
        <v>5.0996199999999998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3681.8</v>
      </c>
      <c r="D129" s="36">
        <v>3681.15</v>
      </c>
      <c r="E129" s="36">
        <v>3655.3</v>
      </c>
      <c r="F129" s="36">
        <v>3628.8</v>
      </c>
      <c r="G129" s="36">
        <v>3602.9500000000003</v>
      </c>
      <c r="H129" s="36">
        <v>3707.65</v>
      </c>
      <c r="I129" s="36">
        <v>3733.4999999999995</v>
      </c>
      <c r="J129" s="36">
        <v>3760</v>
      </c>
      <c r="K129" s="31">
        <v>3707</v>
      </c>
      <c r="L129" s="31">
        <v>3654.65</v>
      </c>
      <c r="M129" s="31">
        <v>3.3306900000000002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4247.95</v>
      </c>
      <c r="D130" s="36">
        <v>4274.1499999999996</v>
      </c>
      <c r="E130" s="36">
        <v>4208.3999999999996</v>
      </c>
      <c r="F130" s="36">
        <v>4168.8500000000004</v>
      </c>
      <c r="G130" s="36">
        <v>4103.1000000000004</v>
      </c>
      <c r="H130" s="36">
        <v>4313.6999999999989</v>
      </c>
      <c r="I130" s="36">
        <v>4379.4499999999989</v>
      </c>
      <c r="J130" s="36">
        <v>4418.9999999999982</v>
      </c>
      <c r="K130" s="31">
        <v>4339.8999999999996</v>
      </c>
      <c r="L130" s="31">
        <v>4234.6000000000004</v>
      </c>
      <c r="M130" s="31">
        <v>1.34259</v>
      </c>
      <c r="N130" s="1"/>
      <c r="O130" s="1"/>
    </row>
    <row r="131" spans="1:15" ht="12.75" customHeight="1">
      <c r="A131" s="33">
        <v>121</v>
      </c>
      <c r="B131" s="53" t="s">
        <v>818</v>
      </c>
      <c r="C131" s="31">
        <v>1854.4</v>
      </c>
      <c r="D131" s="36">
        <v>1846.3333333333333</v>
      </c>
      <c r="E131" s="36">
        <v>1829.7166666666665</v>
      </c>
      <c r="F131" s="36">
        <v>1805.0333333333333</v>
      </c>
      <c r="G131" s="36">
        <v>1788.4166666666665</v>
      </c>
      <c r="H131" s="36">
        <v>1871.0166666666664</v>
      </c>
      <c r="I131" s="36">
        <v>1887.6333333333332</v>
      </c>
      <c r="J131" s="36">
        <v>1912.3166666666664</v>
      </c>
      <c r="K131" s="31">
        <v>1862.95</v>
      </c>
      <c r="L131" s="31">
        <v>1821.65</v>
      </c>
      <c r="M131" s="31">
        <v>2.81657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946.95</v>
      </c>
      <c r="D132" s="36">
        <v>943.16666666666663</v>
      </c>
      <c r="E132" s="36">
        <v>935.33333333333326</v>
      </c>
      <c r="F132" s="36">
        <v>923.71666666666658</v>
      </c>
      <c r="G132" s="36">
        <v>915.88333333333321</v>
      </c>
      <c r="H132" s="36">
        <v>954.7833333333333</v>
      </c>
      <c r="I132" s="36">
        <v>962.61666666666656</v>
      </c>
      <c r="J132" s="36">
        <v>974.23333333333335</v>
      </c>
      <c r="K132" s="31">
        <v>951</v>
      </c>
      <c r="L132" s="31">
        <v>931.55</v>
      </c>
      <c r="M132" s="31">
        <v>21.892679999999999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1706.95</v>
      </c>
      <c r="D133" s="36">
        <v>1695.3166666666666</v>
      </c>
      <c r="E133" s="36">
        <v>1678.6833333333332</v>
      </c>
      <c r="F133" s="36">
        <v>1650.4166666666665</v>
      </c>
      <c r="G133" s="36">
        <v>1633.7833333333331</v>
      </c>
      <c r="H133" s="36">
        <v>1723.5833333333333</v>
      </c>
      <c r="I133" s="36">
        <v>1740.2166666666665</v>
      </c>
      <c r="J133" s="36">
        <v>1768.4833333333333</v>
      </c>
      <c r="K133" s="31">
        <v>1711.95</v>
      </c>
      <c r="L133" s="31">
        <v>1667.05</v>
      </c>
      <c r="M133" s="31">
        <v>1.6885699999999999</v>
      </c>
      <c r="N133" s="1"/>
      <c r="O133" s="1"/>
    </row>
    <row r="134" spans="1:15" ht="12.75" customHeight="1">
      <c r="A134" s="33">
        <v>124</v>
      </c>
      <c r="B134" s="53" t="s">
        <v>789</v>
      </c>
      <c r="C134" s="31">
        <v>6034.65</v>
      </c>
      <c r="D134" s="36">
        <v>6105.25</v>
      </c>
      <c r="E134" s="36">
        <v>5910.8</v>
      </c>
      <c r="F134" s="36">
        <v>5786.95</v>
      </c>
      <c r="G134" s="36">
        <v>5592.5</v>
      </c>
      <c r="H134" s="36">
        <v>6229.1</v>
      </c>
      <c r="I134" s="36">
        <v>6423.5500000000011</v>
      </c>
      <c r="J134" s="36">
        <v>6547.4000000000005</v>
      </c>
      <c r="K134" s="31">
        <v>6299.7</v>
      </c>
      <c r="L134" s="31">
        <v>5981.4</v>
      </c>
      <c r="M134" s="31">
        <v>0.42814000000000002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1205.8499999999999</v>
      </c>
      <c r="D135" s="36">
        <v>1198.1666666666665</v>
      </c>
      <c r="E135" s="36">
        <v>1184.5333333333331</v>
      </c>
      <c r="F135" s="36">
        <v>1163.2166666666665</v>
      </c>
      <c r="G135" s="36">
        <v>1149.583333333333</v>
      </c>
      <c r="H135" s="36">
        <v>1219.4833333333331</v>
      </c>
      <c r="I135" s="36">
        <v>1233.1166666666663</v>
      </c>
      <c r="J135" s="36">
        <v>1254.4333333333332</v>
      </c>
      <c r="K135" s="31">
        <v>1211.8</v>
      </c>
      <c r="L135" s="31">
        <v>1176.8499999999999</v>
      </c>
      <c r="M135" s="31">
        <v>2.96773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460.8</v>
      </c>
      <c r="D136" s="36">
        <v>461.5</v>
      </c>
      <c r="E136" s="36">
        <v>456.65</v>
      </c>
      <c r="F136" s="36">
        <v>452.5</v>
      </c>
      <c r="G136" s="36">
        <v>447.65</v>
      </c>
      <c r="H136" s="36">
        <v>465.65</v>
      </c>
      <c r="I136" s="36">
        <v>470.5</v>
      </c>
      <c r="J136" s="36">
        <v>474.65</v>
      </c>
      <c r="K136" s="31">
        <v>466.35</v>
      </c>
      <c r="L136" s="31">
        <v>457.35</v>
      </c>
      <c r="M136" s="31">
        <v>16.330310000000001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3671.45</v>
      </c>
      <c r="D137" s="36">
        <v>3699.2333333333336</v>
      </c>
      <c r="E137" s="36">
        <v>3633.4666666666672</v>
      </c>
      <c r="F137" s="36">
        <v>3595.4833333333336</v>
      </c>
      <c r="G137" s="36">
        <v>3529.7166666666672</v>
      </c>
      <c r="H137" s="36">
        <v>3737.2166666666672</v>
      </c>
      <c r="I137" s="36">
        <v>3802.9833333333336</v>
      </c>
      <c r="J137" s="36">
        <v>3840.9666666666672</v>
      </c>
      <c r="K137" s="31">
        <v>3765</v>
      </c>
      <c r="L137" s="31">
        <v>3661.25</v>
      </c>
      <c r="M137" s="31">
        <v>4.9659500000000003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1959.75</v>
      </c>
      <c r="D138" s="36">
        <v>1971.5666666666666</v>
      </c>
      <c r="E138" s="36">
        <v>1934.1833333333332</v>
      </c>
      <c r="F138" s="36">
        <v>1908.6166666666666</v>
      </c>
      <c r="G138" s="36">
        <v>1871.2333333333331</v>
      </c>
      <c r="H138" s="36">
        <v>1997.1333333333332</v>
      </c>
      <c r="I138" s="36">
        <v>2034.5166666666664</v>
      </c>
      <c r="J138" s="36">
        <v>2060.083333333333</v>
      </c>
      <c r="K138" s="31">
        <v>2008.95</v>
      </c>
      <c r="L138" s="31">
        <v>1946</v>
      </c>
      <c r="M138" s="31">
        <v>2.08629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1129.2</v>
      </c>
      <c r="D139" s="36">
        <v>1123.8166666666666</v>
      </c>
      <c r="E139" s="36">
        <v>1110.3833333333332</v>
      </c>
      <c r="F139" s="36">
        <v>1091.5666666666666</v>
      </c>
      <c r="G139" s="36">
        <v>1078.1333333333332</v>
      </c>
      <c r="H139" s="36">
        <v>1142.6333333333332</v>
      </c>
      <c r="I139" s="36">
        <v>1156.0666666666666</v>
      </c>
      <c r="J139" s="36">
        <v>1174.8833333333332</v>
      </c>
      <c r="K139" s="31">
        <v>1137.25</v>
      </c>
      <c r="L139" s="31">
        <v>1105</v>
      </c>
      <c r="M139" s="31">
        <v>0.42998999999999998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826.75</v>
      </c>
      <c r="D140" s="36">
        <v>823.69999999999993</v>
      </c>
      <c r="E140" s="36">
        <v>815.09999999999991</v>
      </c>
      <c r="F140" s="36">
        <v>803.44999999999993</v>
      </c>
      <c r="G140" s="36">
        <v>794.84999999999991</v>
      </c>
      <c r="H140" s="36">
        <v>835.34999999999991</v>
      </c>
      <c r="I140" s="36">
        <v>843.95</v>
      </c>
      <c r="J140" s="36">
        <v>855.59999999999991</v>
      </c>
      <c r="K140" s="31">
        <v>832.3</v>
      </c>
      <c r="L140" s="31">
        <v>812.05</v>
      </c>
      <c r="M140" s="31">
        <v>25.170539999999999</v>
      </c>
      <c r="N140" s="1"/>
      <c r="O140" s="1"/>
    </row>
    <row r="141" spans="1:15" ht="12.75" customHeight="1">
      <c r="A141" s="33">
        <v>131</v>
      </c>
      <c r="B141" s="53" t="s">
        <v>846</v>
      </c>
      <c r="C141" s="31">
        <v>2732.05</v>
      </c>
      <c r="D141" s="36">
        <v>2710.1166666666663</v>
      </c>
      <c r="E141" s="36">
        <v>2645.6333333333328</v>
      </c>
      <c r="F141" s="36">
        <v>2559.2166666666662</v>
      </c>
      <c r="G141" s="36">
        <v>2494.7333333333327</v>
      </c>
      <c r="H141" s="36">
        <v>2796.5333333333328</v>
      </c>
      <c r="I141" s="36">
        <v>2861.0166666666664</v>
      </c>
      <c r="J141" s="36">
        <v>2947.4333333333329</v>
      </c>
      <c r="K141" s="31">
        <v>2774.6</v>
      </c>
      <c r="L141" s="31">
        <v>2623.7</v>
      </c>
      <c r="M141" s="31">
        <v>6.3352199999999996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662.35</v>
      </c>
      <c r="D142" s="36">
        <v>657.1</v>
      </c>
      <c r="E142" s="36">
        <v>649.30000000000007</v>
      </c>
      <c r="F142" s="36">
        <v>636.25</v>
      </c>
      <c r="G142" s="36">
        <v>628.45000000000005</v>
      </c>
      <c r="H142" s="36">
        <v>670.15000000000009</v>
      </c>
      <c r="I142" s="36">
        <v>677.95</v>
      </c>
      <c r="J142" s="36">
        <v>691.00000000000011</v>
      </c>
      <c r="K142" s="31">
        <v>664.9</v>
      </c>
      <c r="L142" s="31">
        <v>644.04999999999995</v>
      </c>
      <c r="M142" s="31">
        <v>62.135719999999999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1875.65</v>
      </c>
      <c r="D143" s="36">
        <v>1864.5666666666668</v>
      </c>
      <c r="E143" s="36">
        <v>1844.1833333333336</v>
      </c>
      <c r="F143" s="36">
        <v>1812.7166666666667</v>
      </c>
      <c r="G143" s="36">
        <v>1792.3333333333335</v>
      </c>
      <c r="H143" s="36">
        <v>1896.0333333333338</v>
      </c>
      <c r="I143" s="36">
        <v>1916.416666666667</v>
      </c>
      <c r="J143" s="36">
        <v>1947.8833333333339</v>
      </c>
      <c r="K143" s="31">
        <v>1884.95</v>
      </c>
      <c r="L143" s="31">
        <v>1833.1</v>
      </c>
      <c r="M143" s="31">
        <v>2.00041</v>
      </c>
      <c r="N143" s="1"/>
      <c r="O143" s="1"/>
    </row>
    <row r="144" spans="1:15" ht="12.75" customHeight="1">
      <c r="A144" s="33">
        <v>134</v>
      </c>
      <c r="B144" s="53" t="s">
        <v>790</v>
      </c>
      <c r="C144" s="31">
        <v>2726.5</v>
      </c>
      <c r="D144" s="36">
        <v>2719.0666666666666</v>
      </c>
      <c r="E144" s="36">
        <v>2654.9333333333334</v>
      </c>
      <c r="F144" s="36">
        <v>2583.3666666666668</v>
      </c>
      <c r="G144" s="36">
        <v>2519.2333333333336</v>
      </c>
      <c r="H144" s="36">
        <v>2790.6333333333332</v>
      </c>
      <c r="I144" s="36">
        <v>2854.7666666666664</v>
      </c>
      <c r="J144" s="36">
        <v>2926.333333333333</v>
      </c>
      <c r="K144" s="31">
        <v>2783.2</v>
      </c>
      <c r="L144" s="31">
        <v>2647.5</v>
      </c>
      <c r="M144" s="31">
        <v>1.60724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1062.25</v>
      </c>
      <c r="D145" s="36">
        <v>1047.9166666666667</v>
      </c>
      <c r="E145" s="36">
        <v>1020.0333333333335</v>
      </c>
      <c r="F145" s="36">
        <v>977.81666666666683</v>
      </c>
      <c r="G145" s="36">
        <v>949.93333333333362</v>
      </c>
      <c r="H145" s="36">
        <v>1090.1333333333334</v>
      </c>
      <c r="I145" s="36">
        <v>1118.0166666666667</v>
      </c>
      <c r="J145" s="36">
        <v>1160.2333333333333</v>
      </c>
      <c r="K145" s="31">
        <v>1075.8</v>
      </c>
      <c r="L145" s="31">
        <v>1005.7</v>
      </c>
      <c r="M145" s="31">
        <v>13.87918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2942.6</v>
      </c>
      <c r="D146" s="36">
        <v>2925.4333333333329</v>
      </c>
      <c r="E146" s="36">
        <v>2898.1666666666661</v>
      </c>
      <c r="F146" s="36">
        <v>2853.7333333333331</v>
      </c>
      <c r="G146" s="36">
        <v>2826.4666666666662</v>
      </c>
      <c r="H146" s="36">
        <v>2969.8666666666659</v>
      </c>
      <c r="I146" s="36">
        <v>2997.1333333333332</v>
      </c>
      <c r="J146" s="36">
        <v>3041.5666666666657</v>
      </c>
      <c r="K146" s="31">
        <v>2952.7</v>
      </c>
      <c r="L146" s="31">
        <v>2881</v>
      </c>
      <c r="M146" s="31">
        <v>1.8101799999999999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408.85</v>
      </c>
      <c r="D147" s="36">
        <v>406.43333333333334</v>
      </c>
      <c r="E147" s="36">
        <v>400.91666666666669</v>
      </c>
      <c r="F147" s="36">
        <v>392.98333333333335</v>
      </c>
      <c r="G147" s="36">
        <v>387.4666666666667</v>
      </c>
      <c r="H147" s="36">
        <v>414.36666666666667</v>
      </c>
      <c r="I147" s="36">
        <v>419.88333333333333</v>
      </c>
      <c r="J147" s="36">
        <v>427.81666666666666</v>
      </c>
      <c r="K147" s="31">
        <v>411.95</v>
      </c>
      <c r="L147" s="31">
        <v>398.5</v>
      </c>
      <c r="M147" s="31">
        <v>16.546849999999999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180.78</v>
      </c>
      <c r="D148" s="36">
        <v>181.04</v>
      </c>
      <c r="E148" s="36">
        <v>178.73</v>
      </c>
      <c r="F148" s="36">
        <v>176.68</v>
      </c>
      <c r="G148" s="36">
        <v>174.37</v>
      </c>
      <c r="H148" s="36">
        <v>183.08999999999997</v>
      </c>
      <c r="I148" s="36">
        <v>185.39999999999998</v>
      </c>
      <c r="J148" s="36">
        <v>187.44999999999996</v>
      </c>
      <c r="K148" s="31">
        <v>183.35</v>
      </c>
      <c r="L148" s="31">
        <v>178.99</v>
      </c>
      <c r="M148" s="31">
        <v>16.039079999999998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5173.5</v>
      </c>
      <c r="D149" s="36">
        <v>5150</v>
      </c>
      <c r="E149" s="36">
        <v>5105.7</v>
      </c>
      <c r="F149" s="36">
        <v>5037.8999999999996</v>
      </c>
      <c r="G149" s="36">
        <v>4993.5999999999995</v>
      </c>
      <c r="H149" s="36">
        <v>5217.8</v>
      </c>
      <c r="I149" s="36">
        <v>5262.0999999999995</v>
      </c>
      <c r="J149" s="36">
        <v>5329.9000000000005</v>
      </c>
      <c r="K149" s="31">
        <v>5194.3</v>
      </c>
      <c r="L149" s="31">
        <v>5082.2</v>
      </c>
      <c r="M149" s="31">
        <v>3.54291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12401.45</v>
      </c>
      <c r="D150" s="36">
        <v>12289.016666666668</v>
      </c>
      <c r="E150" s="36">
        <v>12134.433333333336</v>
      </c>
      <c r="F150" s="36">
        <v>11867.416666666668</v>
      </c>
      <c r="G150" s="36">
        <v>11712.833333333336</v>
      </c>
      <c r="H150" s="36">
        <v>12556.033333333336</v>
      </c>
      <c r="I150" s="36">
        <v>12710.616666666669</v>
      </c>
      <c r="J150" s="36">
        <v>12977.633333333337</v>
      </c>
      <c r="K150" s="31">
        <v>12443.6</v>
      </c>
      <c r="L150" s="31">
        <v>12022</v>
      </c>
      <c r="M150" s="31">
        <v>4.2113500000000004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3378.7</v>
      </c>
      <c r="D151" s="36">
        <v>3373.2666666666664</v>
      </c>
      <c r="E151" s="36">
        <v>3356.583333333333</v>
      </c>
      <c r="F151" s="36">
        <v>3334.4666666666667</v>
      </c>
      <c r="G151" s="36">
        <v>3317.7833333333333</v>
      </c>
      <c r="H151" s="36">
        <v>3395.3833333333328</v>
      </c>
      <c r="I151" s="36">
        <v>3412.0666666666662</v>
      </c>
      <c r="J151" s="36">
        <v>3434.1833333333325</v>
      </c>
      <c r="K151" s="31">
        <v>3389.95</v>
      </c>
      <c r="L151" s="31">
        <v>3351.15</v>
      </c>
      <c r="M151" s="31">
        <v>1.0743100000000001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6655.9</v>
      </c>
      <c r="D152" s="36">
        <v>6658.1833333333334</v>
      </c>
      <c r="E152" s="36">
        <v>6600.416666666667</v>
      </c>
      <c r="F152" s="36">
        <v>6544.9333333333334</v>
      </c>
      <c r="G152" s="36">
        <v>6487.166666666667</v>
      </c>
      <c r="H152" s="36">
        <v>6713.666666666667</v>
      </c>
      <c r="I152" s="36">
        <v>6771.4333333333334</v>
      </c>
      <c r="J152" s="36">
        <v>6826.916666666667</v>
      </c>
      <c r="K152" s="31">
        <v>6715.95</v>
      </c>
      <c r="L152" s="31">
        <v>6602.7</v>
      </c>
      <c r="M152" s="31">
        <v>2.9337599999999999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844.2</v>
      </c>
      <c r="D153" s="36">
        <v>837.9666666666667</v>
      </c>
      <c r="E153" s="36">
        <v>828.48333333333335</v>
      </c>
      <c r="F153" s="36">
        <v>812.76666666666665</v>
      </c>
      <c r="G153" s="36">
        <v>803.2833333333333</v>
      </c>
      <c r="H153" s="36">
        <v>853.68333333333339</v>
      </c>
      <c r="I153" s="36">
        <v>863.16666666666674</v>
      </c>
      <c r="J153" s="36">
        <v>878.88333333333344</v>
      </c>
      <c r="K153" s="31">
        <v>847.45</v>
      </c>
      <c r="L153" s="31">
        <v>822.25</v>
      </c>
      <c r="M153" s="31">
        <v>4.4929800000000002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381.25</v>
      </c>
      <c r="D154" s="36">
        <v>381.91666666666669</v>
      </c>
      <c r="E154" s="36">
        <v>378.58333333333337</v>
      </c>
      <c r="F154" s="36">
        <v>375.91666666666669</v>
      </c>
      <c r="G154" s="36">
        <v>372.58333333333337</v>
      </c>
      <c r="H154" s="36">
        <v>384.58333333333337</v>
      </c>
      <c r="I154" s="36">
        <v>387.91666666666674</v>
      </c>
      <c r="J154" s="36">
        <v>390.58333333333337</v>
      </c>
      <c r="K154" s="31">
        <v>385.25</v>
      </c>
      <c r="L154" s="31">
        <v>379.25</v>
      </c>
      <c r="M154" s="31">
        <v>9.4298500000000001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256.81</v>
      </c>
      <c r="D155" s="36">
        <v>258.95333333333332</v>
      </c>
      <c r="E155" s="36">
        <v>248.90666666666664</v>
      </c>
      <c r="F155" s="36">
        <v>241.00333333333333</v>
      </c>
      <c r="G155" s="36">
        <v>230.95666666666665</v>
      </c>
      <c r="H155" s="36">
        <v>266.85666666666663</v>
      </c>
      <c r="I155" s="36">
        <v>276.90333333333336</v>
      </c>
      <c r="J155" s="36">
        <v>284.80666666666662</v>
      </c>
      <c r="K155" s="31">
        <v>269</v>
      </c>
      <c r="L155" s="31">
        <v>251.05</v>
      </c>
      <c r="M155" s="31">
        <v>78.045060000000007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41.36</v>
      </c>
      <c r="D156" s="36">
        <v>41.293333333333329</v>
      </c>
      <c r="E156" s="36">
        <v>40.646666666666661</v>
      </c>
      <c r="F156" s="36">
        <v>39.93333333333333</v>
      </c>
      <c r="G156" s="36">
        <v>39.286666666666662</v>
      </c>
      <c r="H156" s="36">
        <v>42.006666666666661</v>
      </c>
      <c r="I156" s="36">
        <v>42.653333333333322</v>
      </c>
      <c r="J156" s="36">
        <v>43.36666666666666</v>
      </c>
      <c r="K156" s="31">
        <v>41.94</v>
      </c>
      <c r="L156" s="31">
        <v>40.58</v>
      </c>
      <c r="M156" s="31">
        <v>266.66462999999999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4747.3500000000004</v>
      </c>
      <c r="D157" s="36">
        <v>4747.8166666666666</v>
      </c>
      <c r="E157" s="36">
        <v>4715.6333333333332</v>
      </c>
      <c r="F157" s="36">
        <v>4683.916666666667</v>
      </c>
      <c r="G157" s="36">
        <v>4651.7333333333336</v>
      </c>
      <c r="H157" s="36">
        <v>4779.5333333333328</v>
      </c>
      <c r="I157" s="36">
        <v>4811.7166666666653</v>
      </c>
      <c r="J157" s="36">
        <v>4843.4333333333325</v>
      </c>
      <c r="K157" s="31">
        <v>4780</v>
      </c>
      <c r="L157" s="31">
        <v>4716.1000000000004</v>
      </c>
      <c r="M157" s="31">
        <v>2.72444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622.65</v>
      </c>
      <c r="D158" s="36">
        <v>617.61666666666667</v>
      </c>
      <c r="E158" s="36">
        <v>609.23333333333335</v>
      </c>
      <c r="F158" s="36">
        <v>595.81666666666672</v>
      </c>
      <c r="G158" s="36">
        <v>587.43333333333339</v>
      </c>
      <c r="H158" s="36">
        <v>631.0333333333333</v>
      </c>
      <c r="I158" s="36">
        <v>639.41666666666674</v>
      </c>
      <c r="J158" s="36">
        <v>652.83333333333326</v>
      </c>
      <c r="K158" s="31">
        <v>626</v>
      </c>
      <c r="L158" s="31">
        <v>604.20000000000005</v>
      </c>
      <c r="M158" s="31">
        <v>2.7260200000000001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711.5</v>
      </c>
      <c r="D159" s="36">
        <v>704.5</v>
      </c>
      <c r="E159" s="36">
        <v>694.4</v>
      </c>
      <c r="F159" s="36">
        <v>677.3</v>
      </c>
      <c r="G159" s="36">
        <v>667.19999999999993</v>
      </c>
      <c r="H159" s="36">
        <v>721.6</v>
      </c>
      <c r="I159" s="36">
        <v>731.69999999999993</v>
      </c>
      <c r="J159" s="36">
        <v>748.80000000000007</v>
      </c>
      <c r="K159" s="31">
        <v>714.6</v>
      </c>
      <c r="L159" s="31">
        <v>687.4</v>
      </c>
      <c r="M159" s="31">
        <v>1.87235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827.6</v>
      </c>
      <c r="D160" s="36">
        <v>829.61666666666667</v>
      </c>
      <c r="E160" s="36">
        <v>819.23333333333335</v>
      </c>
      <c r="F160" s="36">
        <v>810.86666666666667</v>
      </c>
      <c r="G160" s="36">
        <v>800.48333333333335</v>
      </c>
      <c r="H160" s="36">
        <v>837.98333333333335</v>
      </c>
      <c r="I160" s="36">
        <v>848.36666666666679</v>
      </c>
      <c r="J160" s="36">
        <v>856.73333333333335</v>
      </c>
      <c r="K160" s="31">
        <v>840</v>
      </c>
      <c r="L160" s="31">
        <v>821.25</v>
      </c>
      <c r="M160" s="31">
        <v>2.4751400000000001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2506.1999999999998</v>
      </c>
      <c r="D161" s="36">
        <v>2508.1</v>
      </c>
      <c r="E161" s="36">
        <v>2474.1999999999998</v>
      </c>
      <c r="F161" s="36">
        <v>2442.1999999999998</v>
      </c>
      <c r="G161" s="36">
        <v>2408.2999999999997</v>
      </c>
      <c r="H161" s="36">
        <v>2540.1</v>
      </c>
      <c r="I161" s="36">
        <v>2574.0000000000005</v>
      </c>
      <c r="J161" s="36">
        <v>2606</v>
      </c>
      <c r="K161" s="31">
        <v>2542</v>
      </c>
      <c r="L161" s="31">
        <v>2476.1</v>
      </c>
      <c r="M161" s="31">
        <v>0.94647000000000003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205.07</v>
      </c>
      <c r="D162" s="36">
        <v>209.07333333333335</v>
      </c>
      <c r="E162" s="36">
        <v>200.1466666666667</v>
      </c>
      <c r="F162" s="36">
        <v>195.22333333333336</v>
      </c>
      <c r="G162" s="36">
        <v>186.29666666666671</v>
      </c>
      <c r="H162" s="36">
        <v>213.9966666666667</v>
      </c>
      <c r="I162" s="36">
        <v>222.92333333333337</v>
      </c>
      <c r="J162" s="36">
        <v>227.84666666666669</v>
      </c>
      <c r="K162" s="31">
        <v>218</v>
      </c>
      <c r="L162" s="31">
        <v>204.15</v>
      </c>
      <c r="M162" s="31">
        <v>65.421769999999995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81.7</v>
      </c>
      <c r="D163" s="36">
        <v>81.800000000000011</v>
      </c>
      <c r="E163" s="36">
        <v>80.510000000000019</v>
      </c>
      <c r="F163" s="36">
        <v>79.320000000000007</v>
      </c>
      <c r="G163" s="36">
        <v>78.030000000000015</v>
      </c>
      <c r="H163" s="36">
        <v>82.990000000000023</v>
      </c>
      <c r="I163" s="36">
        <v>84.280000000000015</v>
      </c>
      <c r="J163" s="36">
        <v>85.470000000000027</v>
      </c>
      <c r="K163" s="31">
        <v>83.09</v>
      </c>
      <c r="L163" s="31">
        <v>80.61</v>
      </c>
      <c r="M163" s="31">
        <v>36.995170000000002</v>
      </c>
      <c r="N163" s="1"/>
      <c r="O163" s="1"/>
    </row>
    <row r="164" spans="1:15" ht="12.75" customHeight="1">
      <c r="A164" s="33">
        <v>154</v>
      </c>
      <c r="B164" s="53" t="s">
        <v>791</v>
      </c>
      <c r="C164" s="31">
        <v>1461.2</v>
      </c>
      <c r="D164" s="36">
        <v>1467.3999999999999</v>
      </c>
      <c r="E164" s="36">
        <v>1446.3499999999997</v>
      </c>
      <c r="F164" s="36">
        <v>1431.4999999999998</v>
      </c>
      <c r="G164" s="36">
        <v>1410.4499999999996</v>
      </c>
      <c r="H164" s="36">
        <v>1482.2499999999998</v>
      </c>
      <c r="I164" s="36">
        <v>1503.3</v>
      </c>
      <c r="J164" s="36">
        <v>1518.1499999999999</v>
      </c>
      <c r="K164" s="31">
        <v>1488.45</v>
      </c>
      <c r="L164" s="31">
        <v>1452.55</v>
      </c>
      <c r="M164" s="31">
        <v>3.8177699999999999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3684.4</v>
      </c>
      <c r="D165" s="36">
        <v>3666.1333333333332</v>
      </c>
      <c r="E165" s="36">
        <v>3639.2666666666664</v>
      </c>
      <c r="F165" s="36">
        <v>3594.1333333333332</v>
      </c>
      <c r="G165" s="36">
        <v>3567.2666666666664</v>
      </c>
      <c r="H165" s="36">
        <v>3711.2666666666664</v>
      </c>
      <c r="I165" s="36">
        <v>3738.1333333333332</v>
      </c>
      <c r="J165" s="36">
        <v>3783.2666666666664</v>
      </c>
      <c r="K165" s="31">
        <v>3693</v>
      </c>
      <c r="L165" s="31">
        <v>3621</v>
      </c>
      <c r="M165" s="31">
        <v>0.97457000000000005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474.75</v>
      </c>
      <c r="D166" s="36">
        <v>475</v>
      </c>
      <c r="E166" s="36">
        <v>466.25</v>
      </c>
      <c r="F166" s="36">
        <v>457.75</v>
      </c>
      <c r="G166" s="36">
        <v>449</v>
      </c>
      <c r="H166" s="36">
        <v>483.5</v>
      </c>
      <c r="I166" s="36">
        <v>492.25</v>
      </c>
      <c r="J166" s="36">
        <v>500.75</v>
      </c>
      <c r="K166" s="31">
        <v>483.75</v>
      </c>
      <c r="L166" s="31">
        <v>466.5</v>
      </c>
      <c r="M166" s="31">
        <v>33.03604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562.75</v>
      </c>
      <c r="D167" s="36">
        <v>568.69999999999993</v>
      </c>
      <c r="E167" s="36">
        <v>547.54999999999984</v>
      </c>
      <c r="F167" s="36">
        <v>532.34999999999991</v>
      </c>
      <c r="G167" s="36">
        <v>511.19999999999982</v>
      </c>
      <c r="H167" s="36">
        <v>583.89999999999986</v>
      </c>
      <c r="I167" s="36">
        <v>605.04999999999995</v>
      </c>
      <c r="J167" s="36">
        <v>620.24999999999989</v>
      </c>
      <c r="K167" s="31">
        <v>589.85</v>
      </c>
      <c r="L167" s="31">
        <v>553.5</v>
      </c>
      <c r="M167" s="31">
        <v>7.0096299999999996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217.85</v>
      </c>
      <c r="D168" s="36">
        <v>216.95333333333329</v>
      </c>
      <c r="E168" s="36">
        <v>214.45666666666659</v>
      </c>
      <c r="F168" s="36">
        <v>211.0633333333333</v>
      </c>
      <c r="G168" s="36">
        <v>208.56666666666661</v>
      </c>
      <c r="H168" s="36">
        <v>220.34666666666658</v>
      </c>
      <c r="I168" s="36">
        <v>222.84333333333331</v>
      </c>
      <c r="J168" s="36">
        <v>226.23666666666657</v>
      </c>
      <c r="K168" s="31">
        <v>219.45</v>
      </c>
      <c r="L168" s="31">
        <v>213.56</v>
      </c>
      <c r="M168" s="31">
        <v>105.12475999999999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184.99</v>
      </c>
      <c r="D169" s="36">
        <v>184.6</v>
      </c>
      <c r="E169" s="36">
        <v>182.83999999999997</v>
      </c>
      <c r="F169" s="36">
        <v>180.68999999999997</v>
      </c>
      <c r="G169" s="36">
        <v>178.92999999999995</v>
      </c>
      <c r="H169" s="36">
        <v>186.75</v>
      </c>
      <c r="I169" s="36">
        <v>188.51000000000005</v>
      </c>
      <c r="J169" s="36">
        <v>190.66000000000003</v>
      </c>
      <c r="K169" s="31">
        <v>186.36</v>
      </c>
      <c r="L169" s="31">
        <v>182.45</v>
      </c>
      <c r="M169" s="31">
        <v>101.93666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974.2</v>
      </c>
      <c r="D170" s="36">
        <v>970</v>
      </c>
      <c r="E170" s="36">
        <v>951</v>
      </c>
      <c r="F170" s="36">
        <v>927.8</v>
      </c>
      <c r="G170" s="36">
        <v>908.8</v>
      </c>
      <c r="H170" s="36">
        <v>993.2</v>
      </c>
      <c r="I170" s="36">
        <v>1012.2</v>
      </c>
      <c r="J170" s="36">
        <v>1035.4000000000001</v>
      </c>
      <c r="K170" s="31">
        <v>989</v>
      </c>
      <c r="L170" s="31">
        <v>946.8</v>
      </c>
      <c r="M170" s="31">
        <v>2.1753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5335.3</v>
      </c>
      <c r="D171" s="36">
        <v>5384</v>
      </c>
      <c r="E171" s="36">
        <v>5252.75</v>
      </c>
      <c r="F171" s="36">
        <v>5170.2</v>
      </c>
      <c r="G171" s="36">
        <v>5038.95</v>
      </c>
      <c r="H171" s="36">
        <v>5466.55</v>
      </c>
      <c r="I171" s="36">
        <v>5597.8</v>
      </c>
      <c r="J171" s="36">
        <v>5680.35</v>
      </c>
      <c r="K171" s="31">
        <v>5515.25</v>
      </c>
      <c r="L171" s="31">
        <v>5301.45</v>
      </c>
      <c r="M171" s="31">
        <v>0.18015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1386.1</v>
      </c>
      <c r="D172" s="36">
        <v>1394.3166666666666</v>
      </c>
      <c r="E172" s="36">
        <v>1373.3333333333333</v>
      </c>
      <c r="F172" s="36">
        <v>1360.5666666666666</v>
      </c>
      <c r="G172" s="36">
        <v>1339.5833333333333</v>
      </c>
      <c r="H172" s="36">
        <v>1407.0833333333333</v>
      </c>
      <c r="I172" s="36">
        <v>1428.0666666666668</v>
      </c>
      <c r="J172" s="36">
        <v>1440.8333333333333</v>
      </c>
      <c r="K172" s="31">
        <v>1415.3</v>
      </c>
      <c r="L172" s="31">
        <v>1381.55</v>
      </c>
      <c r="M172" s="31">
        <v>0.98824999999999996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307.2</v>
      </c>
      <c r="D173" s="36">
        <v>306.90000000000003</v>
      </c>
      <c r="E173" s="36">
        <v>303.80000000000007</v>
      </c>
      <c r="F173" s="36">
        <v>300.40000000000003</v>
      </c>
      <c r="G173" s="36">
        <v>297.30000000000007</v>
      </c>
      <c r="H173" s="36">
        <v>310.30000000000007</v>
      </c>
      <c r="I173" s="36">
        <v>313.40000000000009</v>
      </c>
      <c r="J173" s="36">
        <v>316.80000000000007</v>
      </c>
      <c r="K173" s="31">
        <v>310</v>
      </c>
      <c r="L173" s="31">
        <v>303.5</v>
      </c>
      <c r="M173" s="31">
        <v>4.3714300000000001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310.8</v>
      </c>
      <c r="D174" s="36">
        <v>312.45</v>
      </c>
      <c r="E174" s="36">
        <v>306.2</v>
      </c>
      <c r="F174" s="36">
        <v>301.60000000000002</v>
      </c>
      <c r="G174" s="36">
        <v>295.35000000000002</v>
      </c>
      <c r="H174" s="36">
        <v>317.04999999999995</v>
      </c>
      <c r="I174" s="36">
        <v>323.29999999999995</v>
      </c>
      <c r="J174" s="36">
        <v>327.89999999999992</v>
      </c>
      <c r="K174" s="31">
        <v>318.7</v>
      </c>
      <c r="L174" s="31">
        <v>307.85000000000002</v>
      </c>
      <c r="M174" s="31">
        <v>31.775759999999998</v>
      </c>
      <c r="N174" s="1"/>
      <c r="O174" s="1"/>
    </row>
    <row r="175" spans="1:15" ht="12.75" customHeight="1">
      <c r="A175" s="33">
        <v>165</v>
      </c>
      <c r="B175" s="53" t="s">
        <v>792</v>
      </c>
      <c r="C175" s="31">
        <v>736.65</v>
      </c>
      <c r="D175" s="36">
        <v>743.04999999999984</v>
      </c>
      <c r="E175" s="36">
        <v>727.64999999999964</v>
      </c>
      <c r="F175" s="36">
        <v>718.64999999999975</v>
      </c>
      <c r="G175" s="36">
        <v>703.24999999999955</v>
      </c>
      <c r="H175" s="36">
        <v>752.04999999999973</v>
      </c>
      <c r="I175" s="36">
        <v>767.45</v>
      </c>
      <c r="J175" s="36">
        <v>776.44999999999982</v>
      </c>
      <c r="K175" s="31">
        <v>758.45</v>
      </c>
      <c r="L175" s="31">
        <v>734.05</v>
      </c>
      <c r="M175" s="31">
        <v>8.4456100000000003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546.25</v>
      </c>
      <c r="D176" s="36">
        <v>547.2166666666667</v>
      </c>
      <c r="E176" s="36">
        <v>541.18333333333339</v>
      </c>
      <c r="F176" s="36">
        <v>536.11666666666667</v>
      </c>
      <c r="G176" s="36">
        <v>530.08333333333337</v>
      </c>
      <c r="H176" s="36">
        <v>552.28333333333342</v>
      </c>
      <c r="I176" s="36">
        <v>558.31666666666672</v>
      </c>
      <c r="J176" s="36">
        <v>563.38333333333344</v>
      </c>
      <c r="K176" s="31">
        <v>553.25</v>
      </c>
      <c r="L176" s="31">
        <v>542.15</v>
      </c>
      <c r="M176" s="31">
        <v>9.4898000000000007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217.75</v>
      </c>
      <c r="D177" s="36">
        <v>218.85</v>
      </c>
      <c r="E177" s="36">
        <v>214.7</v>
      </c>
      <c r="F177" s="36">
        <v>211.65</v>
      </c>
      <c r="G177" s="36">
        <v>207.5</v>
      </c>
      <c r="H177" s="36">
        <v>221.89999999999998</v>
      </c>
      <c r="I177" s="36">
        <v>226.05</v>
      </c>
      <c r="J177" s="36">
        <v>229.09999999999997</v>
      </c>
      <c r="K177" s="31">
        <v>223</v>
      </c>
      <c r="L177" s="31">
        <v>215.8</v>
      </c>
      <c r="M177" s="31">
        <v>112.47785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1406.45</v>
      </c>
      <c r="D178" s="36">
        <v>1415.5166666666667</v>
      </c>
      <c r="E178" s="36">
        <v>1385.3833333333332</v>
      </c>
      <c r="F178" s="36">
        <v>1364.3166666666666</v>
      </c>
      <c r="G178" s="36">
        <v>1334.1833333333332</v>
      </c>
      <c r="H178" s="36">
        <v>1436.5833333333333</v>
      </c>
      <c r="I178" s="36">
        <v>1466.7166666666669</v>
      </c>
      <c r="J178" s="36">
        <v>1487.7833333333333</v>
      </c>
      <c r="K178" s="31">
        <v>1445.65</v>
      </c>
      <c r="L178" s="31">
        <v>1394.45</v>
      </c>
      <c r="M178" s="31">
        <v>3.0766399999999998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90.89</v>
      </c>
      <c r="D179" s="36">
        <v>90.483333333333334</v>
      </c>
      <c r="E179" s="36">
        <v>89.616666666666674</v>
      </c>
      <c r="F179" s="36">
        <v>88.343333333333334</v>
      </c>
      <c r="G179" s="36">
        <v>87.476666666666674</v>
      </c>
      <c r="H179" s="36">
        <v>91.756666666666675</v>
      </c>
      <c r="I179" s="36">
        <v>92.623333333333321</v>
      </c>
      <c r="J179" s="36">
        <v>93.896666666666675</v>
      </c>
      <c r="K179" s="31">
        <v>91.35</v>
      </c>
      <c r="L179" s="31">
        <v>89.21</v>
      </c>
      <c r="M179" s="31">
        <v>166.36537999999999</v>
      </c>
      <c r="N179" s="1"/>
      <c r="O179" s="1"/>
    </row>
    <row r="180" spans="1:15" ht="12.75" customHeight="1">
      <c r="A180" s="33">
        <v>170</v>
      </c>
      <c r="B180" s="53" t="s">
        <v>779</v>
      </c>
      <c r="C180" s="31">
        <v>1787.75</v>
      </c>
      <c r="D180" s="36">
        <v>1803.8333333333333</v>
      </c>
      <c r="E180" s="36">
        <v>1754.9166666666665</v>
      </c>
      <c r="F180" s="36">
        <v>1722.0833333333333</v>
      </c>
      <c r="G180" s="36">
        <v>1673.1666666666665</v>
      </c>
      <c r="H180" s="36">
        <v>1836.6666666666665</v>
      </c>
      <c r="I180" s="36">
        <v>1885.583333333333</v>
      </c>
      <c r="J180" s="36">
        <v>1918.4166666666665</v>
      </c>
      <c r="K180" s="31">
        <v>1852.75</v>
      </c>
      <c r="L180" s="31">
        <v>1771</v>
      </c>
      <c r="M180" s="31">
        <v>8.4318799999999996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402.65</v>
      </c>
      <c r="D181" s="36">
        <v>397.55</v>
      </c>
      <c r="E181" s="36">
        <v>387.20000000000005</v>
      </c>
      <c r="F181" s="36">
        <v>371.75000000000006</v>
      </c>
      <c r="G181" s="36">
        <v>361.40000000000009</v>
      </c>
      <c r="H181" s="36">
        <v>413</v>
      </c>
      <c r="I181" s="36">
        <v>423.35</v>
      </c>
      <c r="J181" s="36">
        <v>438.79999999999995</v>
      </c>
      <c r="K181" s="31">
        <v>407.9</v>
      </c>
      <c r="L181" s="31">
        <v>382.1</v>
      </c>
      <c r="M181" s="31">
        <v>68.692369999999997</v>
      </c>
      <c r="N181" s="1"/>
      <c r="O181" s="1"/>
    </row>
    <row r="182" spans="1:15" ht="12.75" customHeight="1">
      <c r="A182" s="33">
        <v>172</v>
      </c>
      <c r="B182" s="53" t="s">
        <v>819</v>
      </c>
      <c r="C182" s="31">
        <v>9113.9500000000007</v>
      </c>
      <c r="D182" s="36">
        <v>9136.0166666666682</v>
      </c>
      <c r="E182" s="36">
        <v>8997.0333333333365</v>
      </c>
      <c r="F182" s="36">
        <v>8880.1166666666686</v>
      </c>
      <c r="G182" s="36">
        <v>8741.1333333333369</v>
      </c>
      <c r="H182" s="36">
        <v>9252.9333333333361</v>
      </c>
      <c r="I182" s="36">
        <v>9391.9166666666697</v>
      </c>
      <c r="J182" s="36">
        <v>9508.8333333333358</v>
      </c>
      <c r="K182" s="31">
        <v>9275</v>
      </c>
      <c r="L182" s="31">
        <v>9019.1</v>
      </c>
      <c r="M182" s="31">
        <v>0.60846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1898.65</v>
      </c>
      <c r="D183" s="36">
        <v>1912.7333333333333</v>
      </c>
      <c r="E183" s="36">
        <v>1850.9166666666667</v>
      </c>
      <c r="F183" s="36">
        <v>1803.1833333333334</v>
      </c>
      <c r="G183" s="36">
        <v>1741.3666666666668</v>
      </c>
      <c r="H183" s="36">
        <v>1960.4666666666667</v>
      </c>
      <c r="I183" s="36">
        <v>2022.2833333333333</v>
      </c>
      <c r="J183" s="36">
        <v>2070.0166666666664</v>
      </c>
      <c r="K183" s="31">
        <v>1974.55</v>
      </c>
      <c r="L183" s="31">
        <v>1865</v>
      </c>
      <c r="M183" s="31">
        <v>4.9517600000000002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2853.25</v>
      </c>
      <c r="D184" s="36">
        <v>2831.4333333333329</v>
      </c>
      <c r="E184" s="36">
        <v>2792.8666666666659</v>
      </c>
      <c r="F184" s="36">
        <v>2732.4833333333331</v>
      </c>
      <c r="G184" s="36">
        <v>2693.9166666666661</v>
      </c>
      <c r="H184" s="36">
        <v>2891.8166666666657</v>
      </c>
      <c r="I184" s="36">
        <v>2930.3833333333323</v>
      </c>
      <c r="J184" s="36">
        <v>2990.7666666666655</v>
      </c>
      <c r="K184" s="31">
        <v>2870</v>
      </c>
      <c r="L184" s="31">
        <v>2771.05</v>
      </c>
      <c r="M184" s="31">
        <v>0.54371999999999998</v>
      </c>
      <c r="N184" s="1"/>
      <c r="O184" s="1"/>
    </row>
    <row r="185" spans="1:15" ht="12.75" customHeight="1">
      <c r="A185" s="33">
        <v>175</v>
      </c>
      <c r="B185" s="53" t="s">
        <v>820</v>
      </c>
      <c r="C185" s="31">
        <v>1204.95</v>
      </c>
      <c r="D185" s="36">
        <v>1188.6666666666667</v>
      </c>
      <c r="E185" s="36">
        <v>1157.3333333333335</v>
      </c>
      <c r="F185" s="36">
        <v>1109.7166666666667</v>
      </c>
      <c r="G185" s="36">
        <v>1078.3833333333334</v>
      </c>
      <c r="H185" s="36">
        <v>1236.2833333333335</v>
      </c>
      <c r="I185" s="36">
        <v>1267.616666666667</v>
      </c>
      <c r="J185" s="36">
        <v>1315.2333333333336</v>
      </c>
      <c r="K185" s="31">
        <v>1220</v>
      </c>
      <c r="L185" s="31">
        <v>1141.05</v>
      </c>
      <c r="M185" s="31">
        <v>12.94328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1704.2</v>
      </c>
      <c r="D186" s="36">
        <v>1705.5</v>
      </c>
      <c r="E186" s="36">
        <v>1687</v>
      </c>
      <c r="F186" s="36">
        <v>1669.8</v>
      </c>
      <c r="G186" s="36">
        <v>1651.3</v>
      </c>
      <c r="H186" s="36">
        <v>1722.7</v>
      </c>
      <c r="I186" s="36">
        <v>1741.2</v>
      </c>
      <c r="J186" s="36">
        <v>1758.4</v>
      </c>
      <c r="K186" s="31">
        <v>1724</v>
      </c>
      <c r="L186" s="31">
        <v>1688.3</v>
      </c>
      <c r="M186" s="31">
        <v>10.275069999999999</v>
      </c>
      <c r="N186" s="1"/>
      <c r="O186" s="1"/>
    </row>
    <row r="187" spans="1:15" ht="12.75" customHeight="1">
      <c r="A187" s="33">
        <v>177</v>
      </c>
      <c r="B187" s="53" t="s">
        <v>795</v>
      </c>
      <c r="C187" s="31">
        <v>1102.4000000000001</v>
      </c>
      <c r="D187" s="36">
        <v>1104.5666666666666</v>
      </c>
      <c r="E187" s="36">
        <v>1086.5833333333333</v>
      </c>
      <c r="F187" s="36">
        <v>1070.7666666666667</v>
      </c>
      <c r="G187" s="36">
        <v>1052.7833333333333</v>
      </c>
      <c r="H187" s="36">
        <v>1120.3833333333332</v>
      </c>
      <c r="I187" s="36">
        <v>1138.3666666666668</v>
      </c>
      <c r="J187" s="36">
        <v>1154.1833333333332</v>
      </c>
      <c r="K187" s="31">
        <v>1122.55</v>
      </c>
      <c r="L187" s="31">
        <v>1088.75</v>
      </c>
      <c r="M187" s="31">
        <v>3.3571800000000001</v>
      </c>
      <c r="N187" s="1"/>
      <c r="O187" s="1"/>
    </row>
    <row r="188" spans="1:15" ht="12.75" customHeight="1">
      <c r="A188" s="33">
        <v>178</v>
      </c>
      <c r="B188" s="53" t="s">
        <v>821</v>
      </c>
      <c r="C188" s="31">
        <v>911.25</v>
      </c>
      <c r="D188" s="36">
        <v>916.19999999999993</v>
      </c>
      <c r="E188" s="36">
        <v>901.04999999999984</v>
      </c>
      <c r="F188" s="36">
        <v>890.84999999999991</v>
      </c>
      <c r="G188" s="36">
        <v>875.69999999999982</v>
      </c>
      <c r="H188" s="36">
        <v>926.39999999999986</v>
      </c>
      <c r="I188" s="36">
        <v>941.55</v>
      </c>
      <c r="J188" s="36">
        <v>951.74999999999989</v>
      </c>
      <c r="K188" s="31">
        <v>931.35</v>
      </c>
      <c r="L188" s="31">
        <v>906</v>
      </c>
      <c r="M188" s="31">
        <v>2.4019499999999998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6844.2</v>
      </c>
      <c r="D189" s="36">
        <v>6913.4000000000005</v>
      </c>
      <c r="E189" s="36">
        <v>6697.1000000000013</v>
      </c>
      <c r="F189" s="36">
        <v>6550.0000000000009</v>
      </c>
      <c r="G189" s="36">
        <v>6333.7000000000016</v>
      </c>
      <c r="H189" s="36">
        <v>7060.5000000000009</v>
      </c>
      <c r="I189" s="36">
        <v>7276.8</v>
      </c>
      <c r="J189" s="36">
        <v>7423.9000000000005</v>
      </c>
      <c r="K189" s="31">
        <v>7129.7</v>
      </c>
      <c r="L189" s="31">
        <v>6766.3</v>
      </c>
      <c r="M189" s="31">
        <v>2.9075799999999998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1492.05</v>
      </c>
      <c r="D190" s="36">
        <v>1481.8166666666668</v>
      </c>
      <c r="E190" s="36">
        <v>1435.3833333333337</v>
      </c>
      <c r="F190" s="36">
        <v>1378.7166666666669</v>
      </c>
      <c r="G190" s="36">
        <v>1332.2833333333338</v>
      </c>
      <c r="H190" s="36">
        <v>1538.4833333333336</v>
      </c>
      <c r="I190" s="36">
        <v>1584.9166666666665</v>
      </c>
      <c r="J190" s="36">
        <v>1641.5833333333335</v>
      </c>
      <c r="K190" s="31">
        <v>1528.25</v>
      </c>
      <c r="L190" s="31">
        <v>1425.15</v>
      </c>
      <c r="M190" s="31">
        <v>20.934699999999999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1212.8</v>
      </c>
      <c r="D191" s="36">
        <v>1212.9333333333334</v>
      </c>
      <c r="E191" s="36">
        <v>1193.8666666666668</v>
      </c>
      <c r="F191" s="36">
        <v>1174.9333333333334</v>
      </c>
      <c r="G191" s="36">
        <v>1155.8666666666668</v>
      </c>
      <c r="H191" s="36">
        <v>1231.8666666666668</v>
      </c>
      <c r="I191" s="36">
        <v>1250.9333333333334</v>
      </c>
      <c r="J191" s="36">
        <v>1269.8666666666668</v>
      </c>
      <c r="K191" s="31">
        <v>1232</v>
      </c>
      <c r="L191" s="31">
        <v>1194</v>
      </c>
      <c r="M191" s="31">
        <v>4.29352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2873</v>
      </c>
      <c r="D192" s="36">
        <v>2876.4500000000003</v>
      </c>
      <c r="E192" s="36">
        <v>2841.5500000000006</v>
      </c>
      <c r="F192" s="36">
        <v>2810.1000000000004</v>
      </c>
      <c r="G192" s="36">
        <v>2775.2000000000007</v>
      </c>
      <c r="H192" s="36">
        <v>2907.9000000000005</v>
      </c>
      <c r="I192" s="36">
        <v>2942.8</v>
      </c>
      <c r="J192" s="36">
        <v>2974.2500000000005</v>
      </c>
      <c r="K192" s="31">
        <v>2911.35</v>
      </c>
      <c r="L192" s="31">
        <v>2845</v>
      </c>
      <c r="M192" s="31">
        <v>4.8193599999999996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666.85</v>
      </c>
      <c r="D193" s="36">
        <v>667.6</v>
      </c>
      <c r="E193" s="36">
        <v>655.25</v>
      </c>
      <c r="F193" s="36">
        <v>643.65</v>
      </c>
      <c r="G193" s="36">
        <v>631.29999999999995</v>
      </c>
      <c r="H193" s="36">
        <v>679.2</v>
      </c>
      <c r="I193" s="36">
        <v>691.55000000000018</v>
      </c>
      <c r="J193" s="36">
        <v>703.15000000000009</v>
      </c>
      <c r="K193" s="31">
        <v>679.95</v>
      </c>
      <c r="L193" s="31">
        <v>656</v>
      </c>
      <c r="M193" s="31">
        <v>74.246319999999997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498.1</v>
      </c>
      <c r="D194" s="36">
        <v>499.64999999999992</v>
      </c>
      <c r="E194" s="36">
        <v>493.59999999999985</v>
      </c>
      <c r="F194" s="36">
        <v>489.09999999999991</v>
      </c>
      <c r="G194" s="36">
        <v>483.04999999999984</v>
      </c>
      <c r="H194" s="36">
        <v>504.14999999999986</v>
      </c>
      <c r="I194" s="36">
        <v>510.19999999999993</v>
      </c>
      <c r="J194" s="36">
        <v>514.69999999999982</v>
      </c>
      <c r="K194" s="31">
        <v>505.7</v>
      </c>
      <c r="L194" s="31">
        <v>495.15</v>
      </c>
      <c r="M194" s="31">
        <v>4.9749499999999998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2710.35</v>
      </c>
      <c r="D195" s="36">
        <v>2699.8833333333332</v>
      </c>
      <c r="E195" s="36">
        <v>2684.3666666666663</v>
      </c>
      <c r="F195" s="36">
        <v>2658.3833333333332</v>
      </c>
      <c r="G195" s="36">
        <v>2642.8666666666663</v>
      </c>
      <c r="H195" s="36">
        <v>2725.8666666666663</v>
      </c>
      <c r="I195" s="36">
        <v>2741.3833333333328</v>
      </c>
      <c r="J195" s="36">
        <v>2767.3666666666663</v>
      </c>
      <c r="K195" s="31">
        <v>2715.4</v>
      </c>
      <c r="L195" s="31">
        <v>2673.9</v>
      </c>
      <c r="M195" s="31">
        <v>2.6747700000000001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1273.7</v>
      </c>
      <c r="D196" s="36">
        <v>1270.9166666666667</v>
      </c>
      <c r="E196" s="36">
        <v>1248.7833333333335</v>
      </c>
      <c r="F196" s="36">
        <v>1223.8666666666668</v>
      </c>
      <c r="G196" s="36">
        <v>1201.7333333333336</v>
      </c>
      <c r="H196" s="36">
        <v>1295.8333333333335</v>
      </c>
      <c r="I196" s="36">
        <v>1317.9666666666667</v>
      </c>
      <c r="J196" s="36">
        <v>1342.8833333333334</v>
      </c>
      <c r="K196" s="31">
        <v>1293.05</v>
      </c>
      <c r="L196" s="31">
        <v>1246</v>
      </c>
      <c r="M196" s="31">
        <v>5.06745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2425.0500000000002</v>
      </c>
      <c r="D197" s="36">
        <v>2434.1833333333334</v>
      </c>
      <c r="E197" s="36">
        <v>2400.916666666667</v>
      </c>
      <c r="F197" s="36">
        <v>2376.7833333333338</v>
      </c>
      <c r="G197" s="36">
        <v>2343.5166666666673</v>
      </c>
      <c r="H197" s="36">
        <v>2458.3166666666666</v>
      </c>
      <c r="I197" s="36">
        <v>2491.583333333333</v>
      </c>
      <c r="J197" s="36">
        <v>2515.7166666666662</v>
      </c>
      <c r="K197" s="31">
        <v>2467.4499999999998</v>
      </c>
      <c r="L197" s="31">
        <v>2410.0500000000002</v>
      </c>
      <c r="M197" s="31">
        <v>0.89902000000000004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140.41</v>
      </c>
      <c r="D198" s="36">
        <v>141.01</v>
      </c>
      <c r="E198" s="36">
        <v>138.41999999999999</v>
      </c>
      <c r="F198" s="36">
        <v>136.43</v>
      </c>
      <c r="G198" s="36">
        <v>133.84</v>
      </c>
      <c r="H198" s="36">
        <v>142.99999999999997</v>
      </c>
      <c r="I198" s="36">
        <v>145.59</v>
      </c>
      <c r="J198" s="36">
        <v>147.57999999999996</v>
      </c>
      <c r="K198" s="31">
        <v>143.6</v>
      </c>
      <c r="L198" s="31">
        <v>139.02000000000001</v>
      </c>
      <c r="M198" s="31">
        <v>9.16568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3976.5</v>
      </c>
      <c r="D199" s="36">
        <v>3915.5333333333333</v>
      </c>
      <c r="E199" s="36">
        <v>3821.0666666666666</v>
      </c>
      <c r="F199" s="36">
        <v>3665.6333333333332</v>
      </c>
      <c r="G199" s="36">
        <v>3571.1666666666665</v>
      </c>
      <c r="H199" s="36">
        <v>4070.9666666666667</v>
      </c>
      <c r="I199" s="36">
        <v>4165.4333333333325</v>
      </c>
      <c r="J199" s="36">
        <v>4320.8666666666668</v>
      </c>
      <c r="K199" s="31">
        <v>4010</v>
      </c>
      <c r="L199" s="31">
        <v>3760.1</v>
      </c>
      <c r="M199" s="31">
        <v>19.319839999999999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653.75</v>
      </c>
      <c r="D200" s="36">
        <v>653.7166666666667</v>
      </c>
      <c r="E200" s="36">
        <v>641.98333333333335</v>
      </c>
      <c r="F200" s="36">
        <v>630.2166666666667</v>
      </c>
      <c r="G200" s="36">
        <v>618.48333333333335</v>
      </c>
      <c r="H200" s="36">
        <v>665.48333333333335</v>
      </c>
      <c r="I200" s="36">
        <v>677.2166666666667</v>
      </c>
      <c r="J200" s="36">
        <v>688.98333333333335</v>
      </c>
      <c r="K200" s="31">
        <v>665.45</v>
      </c>
      <c r="L200" s="31">
        <v>641.95000000000005</v>
      </c>
      <c r="M200" s="31">
        <v>17.180789999999998</v>
      </c>
      <c r="N200" s="1"/>
      <c r="O200" s="1"/>
    </row>
    <row r="201" spans="1:15" ht="12.75" customHeight="1">
      <c r="A201" s="33">
        <v>191</v>
      </c>
      <c r="B201" s="53" t="s">
        <v>848</v>
      </c>
      <c r="C201" s="31">
        <v>363.75</v>
      </c>
      <c r="D201" s="36">
        <v>364.56666666666666</v>
      </c>
      <c r="E201" s="36">
        <v>358.23333333333335</v>
      </c>
      <c r="F201" s="36">
        <v>352.7166666666667</v>
      </c>
      <c r="G201" s="36">
        <v>346.38333333333338</v>
      </c>
      <c r="H201" s="36">
        <v>370.08333333333331</v>
      </c>
      <c r="I201" s="36">
        <v>376.41666666666669</v>
      </c>
      <c r="J201" s="36">
        <v>381.93333333333328</v>
      </c>
      <c r="K201" s="31">
        <v>370.9</v>
      </c>
      <c r="L201" s="31">
        <v>359.05</v>
      </c>
      <c r="M201" s="31">
        <v>9.1324199999999998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672.45</v>
      </c>
      <c r="D202" s="36">
        <v>674.65</v>
      </c>
      <c r="E202" s="36">
        <v>663.84999999999991</v>
      </c>
      <c r="F202" s="36">
        <v>655.24999999999989</v>
      </c>
      <c r="G202" s="36">
        <v>644.44999999999982</v>
      </c>
      <c r="H202" s="36">
        <v>683.25</v>
      </c>
      <c r="I202" s="36">
        <v>694.05</v>
      </c>
      <c r="J202" s="36">
        <v>702.65000000000009</v>
      </c>
      <c r="K202" s="31">
        <v>685.45</v>
      </c>
      <c r="L202" s="31">
        <v>666.05</v>
      </c>
      <c r="M202" s="31">
        <v>8.0349000000000004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224.44</v>
      </c>
      <c r="D203" s="36">
        <v>223.15333333333334</v>
      </c>
      <c r="E203" s="36">
        <v>220.30666666666667</v>
      </c>
      <c r="F203" s="36">
        <v>216.17333333333335</v>
      </c>
      <c r="G203" s="36">
        <v>213.32666666666668</v>
      </c>
      <c r="H203" s="36">
        <v>227.28666666666666</v>
      </c>
      <c r="I203" s="36">
        <v>230.1333333333333</v>
      </c>
      <c r="J203" s="36">
        <v>234.26666666666665</v>
      </c>
      <c r="K203" s="31">
        <v>226</v>
      </c>
      <c r="L203" s="31">
        <v>219.02</v>
      </c>
      <c r="M203" s="31">
        <v>16.411570000000001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226.07</v>
      </c>
      <c r="D204" s="36">
        <v>226.83333333333334</v>
      </c>
      <c r="E204" s="36">
        <v>222.86666666666667</v>
      </c>
      <c r="F204" s="36">
        <v>219.66333333333333</v>
      </c>
      <c r="G204" s="36">
        <v>215.69666666666666</v>
      </c>
      <c r="H204" s="36">
        <v>230.03666666666669</v>
      </c>
      <c r="I204" s="36">
        <v>234.00333333333333</v>
      </c>
      <c r="J204" s="36">
        <v>237.20666666666671</v>
      </c>
      <c r="K204" s="31">
        <v>230.8</v>
      </c>
      <c r="L204" s="31">
        <v>223.63</v>
      </c>
      <c r="M204" s="31">
        <v>15.24803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434.2</v>
      </c>
      <c r="D205" s="36">
        <v>435.75</v>
      </c>
      <c r="E205" s="36">
        <v>424.7</v>
      </c>
      <c r="F205" s="36">
        <v>415.2</v>
      </c>
      <c r="G205" s="36">
        <v>404.15</v>
      </c>
      <c r="H205" s="36">
        <v>445.25</v>
      </c>
      <c r="I205" s="36">
        <v>456.29999999999995</v>
      </c>
      <c r="J205" s="36">
        <v>465.8</v>
      </c>
      <c r="K205" s="31">
        <v>446.8</v>
      </c>
      <c r="L205" s="31">
        <v>426.25</v>
      </c>
      <c r="M205" s="31">
        <v>40.29757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2012.85</v>
      </c>
      <c r="D206" s="36">
        <v>2003.1166666666668</v>
      </c>
      <c r="E206" s="36">
        <v>1976.2333333333336</v>
      </c>
      <c r="F206" s="36">
        <v>1939.6166666666668</v>
      </c>
      <c r="G206" s="36">
        <v>1912.7333333333336</v>
      </c>
      <c r="H206" s="36">
        <v>2039.7333333333336</v>
      </c>
      <c r="I206" s="36">
        <v>2066.6166666666668</v>
      </c>
      <c r="J206" s="36">
        <v>2103.2333333333336</v>
      </c>
      <c r="K206" s="31">
        <v>2030</v>
      </c>
      <c r="L206" s="31">
        <v>1966.5</v>
      </c>
      <c r="M206" s="31">
        <v>0.98670999999999998</v>
      </c>
      <c r="N206" s="1"/>
      <c r="O206" s="1"/>
    </row>
    <row r="207" spans="1:15" ht="12.75" customHeight="1">
      <c r="A207" s="33">
        <v>197</v>
      </c>
      <c r="B207" s="53" t="s">
        <v>849</v>
      </c>
      <c r="C207" s="31">
        <v>601.79999999999995</v>
      </c>
      <c r="D207" s="36">
        <v>601.01666666666665</v>
      </c>
      <c r="E207" s="36">
        <v>593.2833333333333</v>
      </c>
      <c r="F207" s="36">
        <v>584.76666666666665</v>
      </c>
      <c r="G207" s="36">
        <v>577.0333333333333</v>
      </c>
      <c r="H207" s="36">
        <v>609.5333333333333</v>
      </c>
      <c r="I207" s="36">
        <v>617.26666666666665</v>
      </c>
      <c r="J207" s="36">
        <v>625.7833333333333</v>
      </c>
      <c r="K207" s="31">
        <v>608.75</v>
      </c>
      <c r="L207" s="31">
        <v>592.5</v>
      </c>
      <c r="M207" s="31">
        <v>13.938510000000001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1746.75</v>
      </c>
      <c r="D208" s="36">
        <v>1751.4000000000003</v>
      </c>
      <c r="E208" s="36">
        <v>1736.5000000000007</v>
      </c>
      <c r="F208" s="36">
        <v>1726.2500000000005</v>
      </c>
      <c r="G208" s="36">
        <v>1711.3500000000008</v>
      </c>
      <c r="H208" s="36">
        <v>1761.6500000000005</v>
      </c>
      <c r="I208" s="36">
        <v>1776.5500000000002</v>
      </c>
      <c r="J208" s="36">
        <v>1786.8000000000004</v>
      </c>
      <c r="K208" s="31">
        <v>1766.3</v>
      </c>
      <c r="L208" s="31">
        <v>1741.15</v>
      </c>
      <c r="M208" s="31">
        <v>14.18238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4401.3999999999996</v>
      </c>
      <c r="D209" s="36">
        <v>4396.4833333333336</v>
      </c>
      <c r="E209" s="36">
        <v>4374.916666666667</v>
      </c>
      <c r="F209" s="36">
        <v>4348.4333333333334</v>
      </c>
      <c r="G209" s="36">
        <v>4326.8666666666668</v>
      </c>
      <c r="H209" s="36">
        <v>4422.9666666666672</v>
      </c>
      <c r="I209" s="36">
        <v>4444.5333333333328</v>
      </c>
      <c r="J209" s="36">
        <v>4471.0166666666673</v>
      </c>
      <c r="K209" s="31">
        <v>4418.05</v>
      </c>
      <c r="L209" s="31">
        <v>4370</v>
      </c>
      <c r="M209" s="31">
        <v>3.1960099999999998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1646.5</v>
      </c>
      <c r="D210" s="36">
        <v>1641.7</v>
      </c>
      <c r="E210" s="36">
        <v>1634.9</v>
      </c>
      <c r="F210" s="36">
        <v>1623.3</v>
      </c>
      <c r="G210" s="36">
        <v>1616.5</v>
      </c>
      <c r="H210" s="36">
        <v>1653.3000000000002</v>
      </c>
      <c r="I210" s="36">
        <v>1660.1</v>
      </c>
      <c r="J210" s="36">
        <v>1671.7000000000003</v>
      </c>
      <c r="K210" s="31">
        <v>1648.5</v>
      </c>
      <c r="L210" s="31">
        <v>1630.1</v>
      </c>
      <c r="M210" s="31">
        <v>118.96456999999999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735.8</v>
      </c>
      <c r="D211" s="36">
        <v>738.68333333333339</v>
      </c>
      <c r="E211" s="36">
        <v>728.36666666666679</v>
      </c>
      <c r="F211" s="36">
        <v>720.93333333333339</v>
      </c>
      <c r="G211" s="36">
        <v>710.61666666666679</v>
      </c>
      <c r="H211" s="36">
        <v>746.11666666666679</v>
      </c>
      <c r="I211" s="36">
        <v>756.43333333333339</v>
      </c>
      <c r="J211" s="36">
        <v>763.86666666666679</v>
      </c>
      <c r="K211" s="31">
        <v>749</v>
      </c>
      <c r="L211" s="31">
        <v>731.25</v>
      </c>
      <c r="M211" s="31">
        <v>26.351839999999999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153.47</v>
      </c>
      <c r="D212" s="36">
        <v>152.45666666666668</v>
      </c>
      <c r="E212" s="36">
        <v>150.02333333333337</v>
      </c>
      <c r="F212" s="36">
        <v>146.57666666666668</v>
      </c>
      <c r="G212" s="36">
        <v>144.14333333333337</v>
      </c>
      <c r="H212" s="36">
        <v>155.90333333333336</v>
      </c>
      <c r="I212" s="36">
        <v>158.3366666666667</v>
      </c>
      <c r="J212" s="36">
        <v>161.78333333333336</v>
      </c>
      <c r="K212" s="31">
        <v>154.88999999999999</v>
      </c>
      <c r="L212" s="31">
        <v>149.01</v>
      </c>
      <c r="M212" s="31">
        <v>299.55389000000002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797.7</v>
      </c>
      <c r="D213" s="36">
        <v>799.1</v>
      </c>
      <c r="E213" s="36">
        <v>793.2</v>
      </c>
      <c r="F213" s="36">
        <v>788.7</v>
      </c>
      <c r="G213" s="36">
        <v>782.80000000000007</v>
      </c>
      <c r="H213" s="36">
        <v>803.6</v>
      </c>
      <c r="I213" s="36">
        <v>809.49999999999989</v>
      </c>
      <c r="J213" s="36">
        <v>814</v>
      </c>
      <c r="K213" s="31">
        <v>805</v>
      </c>
      <c r="L213" s="31">
        <v>794.6</v>
      </c>
      <c r="M213" s="31">
        <v>3.2591800000000002</v>
      </c>
      <c r="N213" s="1"/>
      <c r="O213" s="1"/>
    </row>
    <row r="214" spans="1:15" ht="12.75" customHeight="1">
      <c r="A214" s="33">
        <v>204</v>
      </c>
      <c r="B214" s="53" t="s">
        <v>850</v>
      </c>
      <c r="C214" s="31">
        <v>1158.5</v>
      </c>
      <c r="D214" s="36">
        <v>1158.75</v>
      </c>
      <c r="E214" s="36">
        <v>1138.75</v>
      </c>
      <c r="F214" s="36">
        <v>1119</v>
      </c>
      <c r="G214" s="36">
        <v>1099</v>
      </c>
      <c r="H214" s="36">
        <v>1178.5</v>
      </c>
      <c r="I214" s="36">
        <v>1198.5</v>
      </c>
      <c r="J214" s="36">
        <v>1218.25</v>
      </c>
      <c r="K214" s="31">
        <v>1178.75</v>
      </c>
      <c r="L214" s="31">
        <v>1139</v>
      </c>
      <c r="M214" s="31">
        <v>0.26563999999999999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1892.4</v>
      </c>
      <c r="D215" s="36">
        <v>1883.8166666666666</v>
      </c>
      <c r="E215" s="36">
        <v>1867.6333333333332</v>
      </c>
      <c r="F215" s="36">
        <v>1842.8666666666666</v>
      </c>
      <c r="G215" s="36">
        <v>1826.6833333333332</v>
      </c>
      <c r="H215" s="36">
        <v>1908.5833333333333</v>
      </c>
      <c r="I215" s="36">
        <v>1924.7666666666667</v>
      </c>
      <c r="J215" s="36">
        <v>1949.5333333333333</v>
      </c>
      <c r="K215" s="31">
        <v>1900</v>
      </c>
      <c r="L215" s="31">
        <v>1859.05</v>
      </c>
      <c r="M215" s="31">
        <v>4.2256499999999999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5745.3</v>
      </c>
      <c r="D216" s="36">
        <v>5733.9333333333343</v>
      </c>
      <c r="E216" s="36">
        <v>5697.5166666666682</v>
      </c>
      <c r="F216" s="36">
        <v>5649.7333333333336</v>
      </c>
      <c r="G216" s="36">
        <v>5613.3166666666675</v>
      </c>
      <c r="H216" s="36">
        <v>5781.716666666669</v>
      </c>
      <c r="I216" s="36">
        <v>5818.133333333335</v>
      </c>
      <c r="J216" s="36">
        <v>5865.9166666666697</v>
      </c>
      <c r="K216" s="31">
        <v>5770.35</v>
      </c>
      <c r="L216" s="31">
        <v>5686.15</v>
      </c>
      <c r="M216" s="31">
        <v>4.6991399999999999</v>
      </c>
      <c r="N216" s="1"/>
      <c r="O216" s="1"/>
    </row>
    <row r="217" spans="1:15" ht="12.75" customHeight="1">
      <c r="A217" s="33">
        <v>207</v>
      </c>
      <c r="B217" s="53" t="s">
        <v>851</v>
      </c>
      <c r="C217" s="31">
        <v>530.25</v>
      </c>
      <c r="D217" s="36">
        <v>525.11666666666667</v>
      </c>
      <c r="E217" s="36">
        <v>516.33333333333337</v>
      </c>
      <c r="F217" s="36">
        <v>502.41666666666669</v>
      </c>
      <c r="G217" s="36">
        <v>493.63333333333338</v>
      </c>
      <c r="H217" s="36">
        <v>539.0333333333333</v>
      </c>
      <c r="I217" s="36">
        <v>547.81666666666661</v>
      </c>
      <c r="J217" s="36">
        <v>561.73333333333335</v>
      </c>
      <c r="K217" s="31">
        <v>533.9</v>
      </c>
      <c r="L217" s="31">
        <v>511.2</v>
      </c>
      <c r="M217" s="31">
        <v>12.05611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658.55</v>
      </c>
      <c r="D218" s="36">
        <v>657.85</v>
      </c>
      <c r="E218" s="36">
        <v>651.70000000000005</v>
      </c>
      <c r="F218" s="36">
        <v>644.85</v>
      </c>
      <c r="G218" s="36">
        <v>638.70000000000005</v>
      </c>
      <c r="H218" s="36">
        <v>664.7</v>
      </c>
      <c r="I218" s="36">
        <v>670.84999999999991</v>
      </c>
      <c r="J218" s="36">
        <v>677.7</v>
      </c>
      <c r="K218" s="31">
        <v>664</v>
      </c>
      <c r="L218" s="31">
        <v>651</v>
      </c>
      <c r="M218" s="31">
        <v>51.444879999999998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4656.8500000000004</v>
      </c>
      <c r="D219" s="36">
        <v>4643.666666666667</v>
      </c>
      <c r="E219" s="36">
        <v>4594.3833333333341</v>
      </c>
      <c r="F219" s="36">
        <v>4531.916666666667</v>
      </c>
      <c r="G219" s="36">
        <v>4482.6333333333341</v>
      </c>
      <c r="H219" s="36">
        <v>4706.1333333333341</v>
      </c>
      <c r="I219" s="36">
        <v>4755.416666666667</v>
      </c>
      <c r="J219" s="36">
        <v>4817.8833333333341</v>
      </c>
      <c r="K219" s="31">
        <v>4692.95</v>
      </c>
      <c r="L219" s="31">
        <v>4581.2</v>
      </c>
      <c r="M219" s="31">
        <v>15.716100000000001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308.95</v>
      </c>
      <c r="D220" s="36">
        <v>306.7833333333333</v>
      </c>
      <c r="E220" s="36">
        <v>303.21666666666658</v>
      </c>
      <c r="F220" s="36">
        <v>297.48333333333329</v>
      </c>
      <c r="G220" s="36">
        <v>293.91666666666657</v>
      </c>
      <c r="H220" s="36">
        <v>312.51666666666659</v>
      </c>
      <c r="I220" s="36">
        <v>316.08333333333331</v>
      </c>
      <c r="J220" s="36">
        <v>321.81666666666661</v>
      </c>
      <c r="K220" s="31">
        <v>310.35000000000002</v>
      </c>
      <c r="L220" s="31">
        <v>301.05</v>
      </c>
      <c r="M220" s="31">
        <v>43.697000000000003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421.4</v>
      </c>
      <c r="D221" s="36">
        <v>425.31666666666661</v>
      </c>
      <c r="E221" s="36">
        <v>416.18333333333322</v>
      </c>
      <c r="F221" s="36">
        <v>410.96666666666664</v>
      </c>
      <c r="G221" s="36">
        <v>401.83333333333326</v>
      </c>
      <c r="H221" s="36">
        <v>430.53333333333319</v>
      </c>
      <c r="I221" s="36">
        <v>439.66666666666663</v>
      </c>
      <c r="J221" s="36">
        <v>444.88333333333316</v>
      </c>
      <c r="K221" s="31">
        <v>434.45</v>
      </c>
      <c r="L221" s="31">
        <v>420.1</v>
      </c>
      <c r="M221" s="31">
        <v>89.078890000000001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2921.8</v>
      </c>
      <c r="D222" s="36">
        <v>2901.0666666666671</v>
      </c>
      <c r="E222" s="36">
        <v>2863.9333333333343</v>
      </c>
      <c r="F222" s="36">
        <v>2806.0666666666671</v>
      </c>
      <c r="G222" s="36">
        <v>2768.9333333333343</v>
      </c>
      <c r="H222" s="36">
        <v>2958.9333333333343</v>
      </c>
      <c r="I222" s="36">
        <v>2996.0666666666666</v>
      </c>
      <c r="J222" s="36">
        <v>3053.9333333333343</v>
      </c>
      <c r="K222" s="31">
        <v>2938.2</v>
      </c>
      <c r="L222" s="31">
        <v>2843.2</v>
      </c>
      <c r="M222" s="31">
        <v>33.42754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480.1</v>
      </c>
      <c r="D223" s="36">
        <v>481.0333333333333</v>
      </c>
      <c r="E223" s="36">
        <v>476.06666666666661</v>
      </c>
      <c r="F223" s="36">
        <v>472.0333333333333</v>
      </c>
      <c r="G223" s="36">
        <v>467.06666666666661</v>
      </c>
      <c r="H223" s="36">
        <v>485.06666666666661</v>
      </c>
      <c r="I223" s="36">
        <v>490.0333333333333</v>
      </c>
      <c r="J223" s="36">
        <v>494.06666666666661</v>
      </c>
      <c r="K223" s="31">
        <v>486</v>
      </c>
      <c r="L223" s="31">
        <v>477</v>
      </c>
      <c r="M223" s="31">
        <v>17.426010000000002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11436.9</v>
      </c>
      <c r="D224" s="36">
        <v>11414.816666666666</v>
      </c>
      <c r="E224" s="36">
        <v>11232.083333333332</v>
      </c>
      <c r="F224" s="36">
        <v>11027.266666666666</v>
      </c>
      <c r="G224" s="36">
        <v>10844.533333333333</v>
      </c>
      <c r="H224" s="36">
        <v>11619.633333333331</v>
      </c>
      <c r="I224" s="36">
        <v>11802.366666666665</v>
      </c>
      <c r="J224" s="36">
        <v>12007.183333333331</v>
      </c>
      <c r="K224" s="31">
        <v>11597.55</v>
      </c>
      <c r="L224" s="31">
        <v>11210</v>
      </c>
      <c r="M224" s="31">
        <v>0.44297999999999998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1084.3</v>
      </c>
      <c r="D225" s="36">
        <v>1102.1333333333332</v>
      </c>
      <c r="E225" s="36">
        <v>1057.2166666666665</v>
      </c>
      <c r="F225" s="36">
        <v>1030.1333333333332</v>
      </c>
      <c r="G225" s="36">
        <v>985.21666666666647</v>
      </c>
      <c r="H225" s="36">
        <v>1129.2166666666665</v>
      </c>
      <c r="I225" s="36">
        <v>1174.1333333333334</v>
      </c>
      <c r="J225" s="36">
        <v>1201.2166666666665</v>
      </c>
      <c r="K225" s="31">
        <v>1147.05</v>
      </c>
      <c r="L225" s="31">
        <v>1075.05</v>
      </c>
      <c r="M225" s="31">
        <v>2.5463200000000001</v>
      </c>
      <c r="N225" s="1"/>
      <c r="O225" s="1"/>
    </row>
    <row r="226" spans="1:15" ht="12.75" customHeight="1">
      <c r="A226" s="33">
        <v>216</v>
      </c>
      <c r="B226" s="53" t="s">
        <v>852</v>
      </c>
      <c r="C226" s="31">
        <v>519.79999999999995</v>
      </c>
      <c r="D226" s="36">
        <v>518.6</v>
      </c>
      <c r="E226" s="36">
        <v>509.20000000000005</v>
      </c>
      <c r="F226" s="36">
        <v>498.6</v>
      </c>
      <c r="G226" s="36">
        <v>489.20000000000005</v>
      </c>
      <c r="H226" s="36">
        <v>529.20000000000005</v>
      </c>
      <c r="I226" s="36">
        <v>538.59999999999991</v>
      </c>
      <c r="J226" s="36">
        <v>549.20000000000005</v>
      </c>
      <c r="K226" s="31">
        <v>528</v>
      </c>
      <c r="L226" s="31">
        <v>508</v>
      </c>
      <c r="M226" s="31">
        <v>8.8747399999999992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49484.35</v>
      </c>
      <c r="D227" s="36">
        <v>49418.116666666669</v>
      </c>
      <c r="E227" s="36">
        <v>48956.233333333337</v>
      </c>
      <c r="F227" s="36">
        <v>48428.116666666669</v>
      </c>
      <c r="G227" s="36">
        <v>47966.233333333337</v>
      </c>
      <c r="H227" s="36">
        <v>49946.233333333337</v>
      </c>
      <c r="I227" s="36">
        <v>50408.116666666669</v>
      </c>
      <c r="J227" s="36">
        <v>50936.233333333337</v>
      </c>
      <c r="K227" s="31">
        <v>49880</v>
      </c>
      <c r="L227" s="31">
        <v>48890</v>
      </c>
      <c r="M227" s="31">
        <v>7.6119999999999993E-2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251.9</v>
      </c>
      <c r="D228" s="36">
        <v>252.26666666666665</v>
      </c>
      <c r="E228" s="36">
        <v>245.93333333333328</v>
      </c>
      <c r="F228" s="36">
        <v>239.96666666666664</v>
      </c>
      <c r="G228" s="36">
        <v>233.63333333333327</v>
      </c>
      <c r="H228" s="36">
        <v>258.23333333333329</v>
      </c>
      <c r="I228" s="36">
        <v>264.56666666666666</v>
      </c>
      <c r="J228" s="36">
        <v>270.5333333333333</v>
      </c>
      <c r="K228" s="31">
        <v>258.60000000000002</v>
      </c>
      <c r="L228" s="31">
        <v>246.3</v>
      </c>
      <c r="M228" s="31">
        <v>104.30112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1235</v>
      </c>
      <c r="D229" s="36">
        <v>1224.5833333333333</v>
      </c>
      <c r="E229" s="36">
        <v>1210.8666666666666</v>
      </c>
      <c r="F229" s="36">
        <v>1186.7333333333333</v>
      </c>
      <c r="G229" s="36">
        <v>1173.0166666666667</v>
      </c>
      <c r="H229" s="36">
        <v>1248.7166666666665</v>
      </c>
      <c r="I229" s="36">
        <v>1262.4333333333332</v>
      </c>
      <c r="J229" s="36">
        <v>1286.5666666666664</v>
      </c>
      <c r="K229" s="31">
        <v>1238.3</v>
      </c>
      <c r="L229" s="31">
        <v>1200.45</v>
      </c>
      <c r="M229" s="31">
        <v>138.63249999999999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2232.4</v>
      </c>
      <c r="D230" s="36">
        <v>2229.2833333333333</v>
      </c>
      <c r="E230" s="36">
        <v>2185.1166666666668</v>
      </c>
      <c r="F230" s="36">
        <v>2137.8333333333335</v>
      </c>
      <c r="G230" s="36">
        <v>2093.666666666667</v>
      </c>
      <c r="H230" s="36">
        <v>2276.5666666666666</v>
      </c>
      <c r="I230" s="36">
        <v>2320.7333333333336</v>
      </c>
      <c r="J230" s="36">
        <v>2368.0166666666664</v>
      </c>
      <c r="K230" s="31">
        <v>2273.4499999999998</v>
      </c>
      <c r="L230" s="31">
        <v>2182</v>
      </c>
      <c r="M230" s="31">
        <v>6.0473699999999999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758.15</v>
      </c>
      <c r="D231" s="36">
        <v>758.08333333333337</v>
      </c>
      <c r="E231" s="36">
        <v>749.4666666666667</v>
      </c>
      <c r="F231" s="36">
        <v>740.7833333333333</v>
      </c>
      <c r="G231" s="36">
        <v>732.16666666666663</v>
      </c>
      <c r="H231" s="36">
        <v>766.76666666666677</v>
      </c>
      <c r="I231" s="36">
        <v>775.38333333333333</v>
      </c>
      <c r="J231" s="36">
        <v>784.06666666666683</v>
      </c>
      <c r="K231" s="31">
        <v>766.7</v>
      </c>
      <c r="L231" s="31">
        <v>749.4</v>
      </c>
      <c r="M231" s="31">
        <v>12.08039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840.6</v>
      </c>
      <c r="D232" s="36">
        <v>832.19999999999993</v>
      </c>
      <c r="E232" s="36">
        <v>818.39999999999986</v>
      </c>
      <c r="F232" s="36">
        <v>796.19999999999993</v>
      </c>
      <c r="G232" s="36">
        <v>782.39999999999986</v>
      </c>
      <c r="H232" s="36">
        <v>854.39999999999986</v>
      </c>
      <c r="I232" s="36">
        <v>868.19999999999982</v>
      </c>
      <c r="J232" s="36">
        <v>890.39999999999986</v>
      </c>
      <c r="K232" s="31">
        <v>846</v>
      </c>
      <c r="L232" s="31">
        <v>810</v>
      </c>
      <c r="M232" s="31">
        <v>4.7942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87.5</v>
      </c>
      <c r="D233" s="36">
        <v>87.350000000000009</v>
      </c>
      <c r="E233" s="36">
        <v>86.010000000000019</v>
      </c>
      <c r="F233" s="36">
        <v>84.52000000000001</v>
      </c>
      <c r="G233" s="36">
        <v>83.180000000000021</v>
      </c>
      <c r="H233" s="36">
        <v>88.840000000000018</v>
      </c>
      <c r="I233" s="36">
        <v>90.180000000000021</v>
      </c>
      <c r="J233" s="36">
        <v>91.670000000000016</v>
      </c>
      <c r="K233" s="31">
        <v>88.69</v>
      </c>
      <c r="L233" s="31">
        <v>85.86</v>
      </c>
      <c r="M233" s="31">
        <v>72.556340000000006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72.62</v>
      </c>
      <c r="D234" s="36">
        <v>72.966666666666669</v>
      </c>
      <c r="E234" s="36">
        <v>71.75333333333333</v>
      </c>
      <c r="F234" s="36">
        <v>70.886666666666656</v>
      </c>
      <c r="G234" s="36">
        <v>69.673333333333318</v>
      </c>
      <c r="H234" s="36">
        <v>73.833333333333343</v>
      </c>
      <c r="I234" s="36">
        <v>75.046666666666681</v>
      </c>
      <c r="J234" s="36">
        <v>75.913333333333355</v>
      </c>
      <c r="K234" s="31">
        <v>74.180000000000007</v>
      </c>
      <c r="L234" s="31">
        <v>72.099999999999994</v>
      </c>
      <c r="M234" s="31">
        <v>493.62432999999999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110.72</v>
      </c>
      <c r="D235" s="36">
        <v>110.63333333333333</v>
      </c>
      <c r="E235" s="36">
        <v>109.66666666666666</v>
      </c>
      <c r="F235" s="36">
        <v>108.61333333333333</v>
      </c>
      <c r="G235" s="36">
        <v>107.64666666666666</v>
      </c>
      <c r="H235" s="36">
        <v>111.68666666666665</v>
      </c>
      <c r="I235" s="36">
        <v>112.65333333333332</v>
      </c>
      <c r="J235" s="36">
        <v>113.70666666666665</v>
      </c>
      <c r="K235" s="31">
        <v>111.6</v>
      </c>
      <c r="L235" s="31">
        <v>109.58</v>
      </c>
      <c r="M235" s="31">
        <v>58.557189999999999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467</v>
      </c>
      <c r="D236" s="36">
        <v>463.01666666666665</v>
      </c>
      <c r="E236" s="36">
        <v>454.73333333333329</v>
      </c>
      <c r="F236" s="36">
        <v>442.46666666666664</v>
      </c>
      <c r="G236" s="36">
        <v>434.18333333333328</v>
      </c>
      <c r="H236" s="36">
        <v>475.2833333333333</v>
      </c>
      <c r="I236" s="36">
        <v>483.56666666666661</v>
      </c>
      <c r="J236" s="36">
        <v>495.83333333333331</v>
      </c>
      <c r="K236" s="31">
        <v>471.3</v>
      </c>
      <c r="L236" s="31">
        <v>450.75</v>
      </c>
      <c r="M236" s="31">
        <v>13.2181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61.88</v>
      </c>
      <c r="D237" s="36">
        <v>61.41</v>
      </c>
      <c r="E237" s="36">
        <v>60.819999999999993</v>
      </c>
      <c r="F237" s="36">
        <v>59.76</v>
      </c>
      <c r="G237" s="36">
        <v>59.169999999999995</v>
      </c>
      <c r="H237" s="36">
        <v>62.469999999999992</v>
      </c>
      <c r="I237" s="36">
        <v>63.059999999999995</v>
      </c>
      <c r="J237" s="36">
        <v>64.11999999999999</v>
      </c>
      <c r="K237" s="31">
        <v>62</v>
      </c>
      <c r="L237" s="31">
        <v>60.35</v>
      </c>
      <c r="M237" s="31">
        <v>151.46814000000001</v>
      </c>
      <c r="N237" s="1"/>
      <c r="O237" s="1"/>
    </row>
    <row r="238" spans="1:15" ht="12.75" customHeight="1">
      <c r="A238" s="33">
        <v>228</v>
      </c>
      <c r="B238" s="53" t="s">
        <v>775</v>
      </c>
      <c r="C238" s="31">
        <v>240.5</v>
      </c>
      <c r="D238" s="36">
        <v>241.1</v>
      </c>
      <c r="E238" s="36">
        <v>237.2</v>
      </c>
      <c r="F238" s="36">
        <v>233.9</v>
      </c>
      <c r="G238" s="36">
        <v>230</v>
      </c>
      <c r="H238" s="36">
        <v>244.39999999999998</v>
      </c>
      <c r="I238" s="36">
        <v>248.3</v>
      </c>
      <c r="J238" s="36">
        <v>251.59999999999997</v>
      </c>
      <c r="K238" s="31">
        <v>245</v>
      </c>
      <c r="L238" s="31">
        <v>237.8</v>
      </c>
      <c r="M238" s="31">
        <v>55.358319999999999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511.75</v>
      </c>
      <c r="D239" s="36">
        <v>508.25</v>
      </c>
      <c r="E239" s="36">
        <v>503.85</v>
      </c>
      <c r="F239" s="36">
        <v>495.95000000000005</v>
      </c>
      <c r="G239" s="36">
        <v>491.55000000000007</v>
      </c>
      <c r="H239" s="36">
        <v>516.15</v>
      </c>
      <c r="I239" s="36">
        <v>520.54999999999995</v>
      </c>
      <c r="J239" s="36">
        <v>528.44999999999993</v>
      </c>
      <c r="K239" s="31">
        <v>512.65</v>
      </c>
      <c r="L239" s="31">
        <v>500.35</v>
      </c>
      <c r="M239" s="31">
        <v>137.36044000000001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283.05</v>
      </c>
      <c r="D240" s="36">
        <v>283.31666666666666</v>
      </c>
      <c r="E240" s="36">
        <v>277.73333333333335</v>
      </c>
      <c r="F240" s="36">
        <v>272.41666666666669</v>
      </c>
      <c r="G240" s="36">
        <v>266.83333333333337</v>
      </c>
      <c r="H240" s="36">
        <v>288.63333333333333</v>
      </c>
      <c r="I240" s="36">
        <v>294.2166666666667</v>
      </c>
      <c r="J240" s="36">
        <v>299.5333333333333</v>
      </c>
      <c r="K240" s="31">
        <v>288.89999999999998</v>
      </c>
      <c r="L240" s="31">
        <v>278</v>
      </c>
      <c r="M240" s="31">
        <v>4.0452700000000004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366.05</v>
      </c>
      <c r="D241" s="36">
        <v>364.7833333333333</v>
      </c>
      <c r="E241" s="36">
        <v>362.51666666666659</v>
      </c>
      <c r="F241" s="36">
        <v>358.98333333333329</v>
      </c>
      <c r="G241" s="36">
        <v>356.71666666666658</v>
      </c>
      <c r="H241" s="36">
        <v>368.31666666666661</v>
      </c>
      <c r="I241" s="36">
        <v>370.58333333333326</v>
      </c>
      <c r="J241" s="36">
        <v>374.11666666666662</v>
      </c>
      <c r="K241" s="31">
        <v>367.05</v>
      </c>
      <c r="L241" s="31">
        <v>361.25</v>
      </c>
      <c r="M241" s="31">
        <v>16.85369</v>
      </c>
      <c r="N241" s="1"/>
      <c r="O241" s="1"/>
    </row>
    <row r="242" spans="1:15" ht="12.75" customHeight="1">
      <c r="A242" s="33">
        <v>232</v>
      </c>
      <c r="B242" s="53" t="s">
        <v>886</v>
      </c>
      <c r="C242" s="31">
        <v>160.19</v>
      </c>
      <c r="D242" s="36">
        <v>159.84</v>
      </c>
      <c r="E242" s="36">
        <v>157.86000000000001</v>
      </c>
      <c r="F242" s="36">
        <v>155.53</v>
      </c>
      <c r="G242" s="36">
        <v>153.55000000000001</v>
      </c>
      <c r="H242" s="36">
        <v>162.17000000000002</v>
      </c>
      <c r="I242" s="36">
        <v>164.14999999999998</v>
      </c>
      <c r="J242" s="36">
        <v>166.48000000000002</v>
      </c>
      <c r="K242" s="31">
        <v>161.82</v>
      </c>
      <c r="L242" s="31">
        <v>157.51</v>
      </c>
      <c r="M242" s="31">
        <v>44.342919999999999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3039.05</v>
      </c>
      <c r="D243" s="36">
        <v>3021.7166666666667</v>
      </c>
      <c r="E243" s="36">
        <v>2993.4333333333334</v>
      </c>
      <c r="F243" s="36">
        <v>2947.8166666666666</v>
      </c>
      <c r="G243" s="36">
        <v>2919.5333333333333</v>
      </c>
      <c r="H243" s="36">
        <v>3067.3333333333335</v>
      </c>
      <c r="I243" s="36">
        <v>3095.6166666666672</v>
      </c>
      <c r="J243" s="36">
        <v>3141.2333333333336</v>
      </c>
      <c r="K243" s="31">
        <v>3050</v>
      </c>
      <c r="L243" s="31">
        <v>2976.1</v>
      </c>
      <c r="M243" s="31">
        <v>4.0727599999999997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523</v>
      </c>
      <c r="D244" s="36">
        <v>521.33333333333337</v>
      </c>
      <c r="E244" s="36">
        <v>514.66666666666674</v>
      </c>
      <c r="F244" s="36">
        <v>506.33333333333337</v>
      </c>
      <c r="G244" s="36">
        <v>499.66666666666674</v>
      </c>
      <c r="H244" s="36">
        <v>529.66666666666674</v>
      </c>
      <c r="I244" s="36">
        <v>536.33333333333348</v>
      </c>
      <c r="J244" s="36">
        <v>544.66666666666674</v>
      </c>
      <c r="K244" s="31">
        <v>528</v>
      </c>
      <c r="L244" s="31">
        <v>513</v>
      </c>
      <c r="M244" s="31">
        <v>9.7452100000000002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213.52</v>
      </c>
      <c r="D245" s="36">
        <v>211.77</v>
      </c>
      <c r="E245" s="36">
        <v>209.60000000000002</v>
      </c>
      <c r="F245" s="36">
        <v>205.68</v>
      </c>
      <c r="G245" s="36">
        <v>203.51000000000002</v>
      </c>
      <c r="H245" s="36">
        <v>215.69000000000003</v>
      </c>
      <c r="I245" s="36">
        <v>217.86000000000004</v>
      </c>
      <c r="J245" s="36">
        <v>221.78000000000003</v>
      </c>
      <c r="K245" s="31">
        <v>213.94</v>
      </c>
      <c r="L245" s="31">
        <v>207.85</v>
      </c>
      <c r="M245" s="31">
        <v>185.44014000000001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665.85</v>
      </c>
      <c r="D246" s="36">
        <v>661.55</v>
      </c>
      <c r="E246" s="36">
        <v>655.59999999999991</v>
      </c>
      <c r="F246" s="36">
        <v>645.34999999999991</v>
      </c>
      <c r="G246" s="36">
        <v>639.39999999999986</v>
      </c>
      <c r="H246" s="36">
        <v>671.8</v>
      </c>
      <c r="I246" s="36">
        <v>677.75</v>
      </c>
      <c r="J246" s="36">
        <v>688</v>
      </c>
      <c r="K246" s="31">
        <v>667.5</v>
      </c>
      <c r="L246" s="31">
        <v>651.29999999999995</v>
      </c>
      <c r="M246" s="31">
        <v>32.27317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175.34</v>
      </c>
      <c r="D247" s="36">
        <v>175.4</v>
      </c>
      <c r="E247" s="36">
        <v>173.59</v>
      </c>
      <c r="F247" s="36">
        <v>171.84</v>
      </c>
      <c r="G247" s="36">
        <v>170.03</v>
      </c>
      <c r="H247" s="36">
        <v>177.15</v>
      </c>
      <c r="I247" s="36">
        <v>178.96</v>
      </c>
      <c r="J247" s="36">
        <v>180.71</v>
      </c>
      <c r="K247" s="31">
        <v>177.21</v>
      </c>
      <c r="L247" s="31">
        <v>173.65</v>
      </c>
      <c r="M247" s="31">
        <v>151.21583999999999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57.26</v>
      </c>
      <c r="D248" s="36">
        <v>57.343333333333334</v>
      </c>
      <c r="E248" s="36">
        <v>56.546666666666667</v>
      </c>
      <c r="F248" s="36">
        <v>55.833333333333336</v>
      </c>
      <c r="G248" s="36">
        <v>55.036666666666669</v>
      </c>
      <c r="H248" s="36">
        <v>58.056666666666665</v>
      </c>
      <c r="I248" s="36">
        <v>58.853333333333332</v>
      </c>
      <c r="J248" s="36">
        <v>59.566666666666663</v>
      </c>
      <c r="K248" s="31">
        <v>58.14</v>
      </c>
      <c r="L248" s="31">
        <v>56.63</v>
      </c>
      <c r="M248" s="31">
        <v>66.233949999999993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927</v>
      </c>
      <c r="D249" s="36">
        <v>926.25</v>
      </c>
      <c r="E249" s="36">
        <v>919.7</v>
      </c>
      <c r="F249" s="36">
        <v>912.40000000000009</v>
      </c>
      <c r="G249" s="36">
        <v>905.85000000000014</v>
      </c>
      <c r="H249" s="36">
        <v>933.55</v>
      </c>
      <c r="I249" s="36">
        <v>940.09999999999991</v>
      </c>
      <c r="J249" s="36">
        <v>947.39999999999986</v>
      </c>
      <c r="K249" s="31">
        <v>932.8</v>
      </c>
      <c r="L249" s="31">
        <v>918.95</v>
      </c>
      <c r="M249" s="31">
        <v>14.35727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168.33</v>
      </c>
      <c r="D250" s="36">
        <v>167.81333333333336</v>
      </c>
      <c r="E250" s="36">
        <v>165.62666666666672</v>
      </c>
      <c r="F250" s="36">
        <v>162.92333333333337</v>
      </c>
      <c r="G250" s="36">
        <v>160.73666666666674</v>
      </c>
      <c r="H250" s="36">
        <v>170.51666666666671</v>
      </c>
      <c r="I250" s="36">
        <v>172.70333333333338</v>
      </c>
      <c r="J250" s="36">
        <v>175.40666666666669</v>
      </c>
      <c r="K250" s="31">
        <v>170</v>
      </c>
      <c r="L250" s="31">
        <v>165.11</v>
      </c>
      <c r="M250" s="31">
        <v>207.54356999999999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1479.05</v>
      </c>
      <c r="D251" s="36">
        <v>1476.0833333333333</v>
      </c>
      <c r="E251" s="36">
        <v>1465.1666666666665</v>
      </c>
      <c r="F251" s="36">
        <v>1451.2833333333333</v>
      </c>
      <c r="G251" s="36">
        <v>1440.3666666666666</v>
      </c>
      <c r="H251" s="36">
        <v>1489.9666666666665</v>
      </c>
      <c r="I251" s="36">
        <v>1500.883333333333</v>
      </c>
      <c r="J251" s="36">
        <v>1514.7666666666664</v>
      </c>
      <c r="K251" s="31">
        <v>1487</v>
      </c>
      <c r="L251" s="31">
        <v>1462.2</v>
      </c>
      <c r="M251" s="31">
        <v>4.6027300000000002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532.04999999999995</v>
      </c>
      <c r="D252" s="36">
        <v>534.41666666666663</v>
      </c>
      <c r="E252" s="36">
        <v>523.83333333333326</v>
      </c>
      <c r="F252" s="36">
        <v>515.61666666666667</v>
      </c>
      <c r="G252" s="36">
        <v>505.0333333333333</v>
      </c>
      <c r="H252" s="36">
        <v>542.63333333333321</v>
      </c>
      <c r="I252" s="36">
        <v>553.21666666666647</v>
      </c>
      <c r="J252" s="36">
        <v>561.43333333333317</v>
      </c>
      <c r="K252" s="31">
        <v>545</v>
      </c>
      <c r="L252" s="31">
        <v>526.20000000000005</v>
      </c>
      <c r="M252" s="31">
        <v>13.27106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421.5</v>
      </c>
      <c r="D253" s="36">
        <v>421.43333333333334</v>
      </c>
      <c r="E253" s="36">
        <v>416.86666666666667</v>
      </c>
      <c r="F253" s="36">
        <v>412.23333333333335</v>
      </c>
      <c r="G253" s="36">
        <v>407.66666666666669</v>
      </c>
      <c r="H253" s="36">
        <v>426.06666666666666</v>
      </c>
      <c r="I253" s="36">
        <v>430.63333333333338</v>
      </c>
      <c r="J253" s="36">
        <v>435.26666666666665</v>
      </c>
      <c r="K253" s="31">
        <v>426</v>
      </c>
      <c r="L253" s="31">
        <v>416.8</v>
      </c>
      <c r="M253" s="31">
        <v>70.73948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1428.1</v>
      </c>
      <c r="D254" s="36">
        <v>1419.7333333333333</v>
      </c>
      <c r="E254" s="36">
        <v>1408.4666666666667</v>
      </c>
      <c r="F254" s="36">
        <v>1388.8333333333333</v>
      </c>
      <c r="G254" s="36">
        <v>1377.5666666666666</v>
      </c>
      <c r="H254" s="36">
        <v>1439.3666666666668</v>
      </c>
      <c r="I254" s="36">
        <v>1450.6333333333337</v>
      </c>
      <c r="J254" s="36">
        <v>1470.2666666666669</v>
      </c>
      <c r="K254" s="31">
        <v>1431</v>
      </c>
      <c r="L254" s="31">
        <v>1400.1</v>
      </c>
      <c r="M254" s="31">
        <v>18.023430000000001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7418.6</v>
      </c>
      <c r="D255" s="36">
        <v>7400.9833333333336</v>
      </c>
      <c r="E255" s="36">
        <v>7314.0666666666675</v>
      </c>
      <c r="F255" s="36">
        <v>7209.5333333333338</v>
      </c>
      <c r="G255" s="36">
        <v>7122.6166666666677</v>
      </c>
      <c r="H255" s="36">
        <v>7505.5166666666673</v>
      </c>
      <c r="I255" s="36">
        <v>7592.4333333333334</v>
      </c>
      <c r="J255" s="36">
        <v>7696.9666666666672</v>
      </c>
      <c r="K255" s="31">
        <v>7487.9</v>
      </c>
      <c r="L255" s="31">
        <v>7296.45</v>
      </c>
      <c r="M255" s="31">
        <v>1.3282499999999999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1894.65</v>
      </c>
      <c r="D256" s="36">
        <v>1901.5</v>
      </c>
      <c r="E256" s="36">
        <v>1882.15</v>
      </c>
      <c r="F256" s="36">
        <v>1869.65</v>
      </c>
      <c r="G256" s="36">
        <v>1850.3000000000002</v>
      </c>
      <c r="H256" s="36">
        <v>1914</v>
      </c>
      <c r="I256" s="36">
        <v>1933.35</v>
      </c>
      <c r="J256" s="36">
        <v>1945.85</v>
      </c>
      <c r="K256" s="31">
        <v>1920.85</v>
      </c>
      <c r="L256" s="31">
        <v>1889</v>
      </c>
      <c r="M256" s="31">
        <v>47.726120000000002</v>
      </c>
      <c r="N256" s="1"/>
      <c r="O256" s="1"/>
    </row>
    <row r="257" spans="1:15" ht="12.75" customHeight="1">
      <c r="A257" s="33">
        <v>247</v>
      </c>
      <c r="B257" s="53" t="s">
        <v>853</v>
      </c>
      <c r="C257" s="31">
        <v>234.06</v>
      </c>
      <c r="D257" s="36">
        <v>228.26999999999998</v>
      </c>
      <c r="E257" s="36">
        <v>220.53999999999996</v>
      </c>
      <c r="F257" s="36">
        <v>207.01999999999998</v>
      </c>
      <c r="G257" s="36">
        <v>199.28999999999996</v>
      </c>
      <c r="H257" s="36">
        <v>241.78999999999996</v>
      </c>
      <c r="I257" s="36">
        <v>249.51999999999998</v>
      </c>
      <c r="J257" s="36">
        <v>263.03999999999996</v>
      </c>
      <c r="K257" s="31">
        <v>236</v>
      </c>
      <c r="L257" s="31">
        <v>214.75</v>
      </c>
      <c r="M257" s="31">
        <v>171.84220999999999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984.35</v>
      </c>
      <c r="D258" s="36">
        <v>987.2166666666667</v>
      </c>
      <c r="E258" s="36">
        <v>978.13333333333344</v>
      </c>
      <c r="F258" s="36">
        <v>971.91666666666674</v>
      </c>
      <c r="G258" s="36">
        <v>962.83333333333348</v>
      </c>
      <c r="H258" s="36">
        <v>993.43333333333339</v>
      </c>
      <c r="I258" s="36">
        <v>1002.5166666666667</v>
      </c>
      <c r="J258" s="36">
        <v>1008.7333333333333</v>
      </c>
      <c r="K258" s="31">
        <v>996.3</v>
      </c>
      <c r="L258" s="31">
        <v>981</v>
      </c>
      <c r="M258" s="31">
        <v>0.76549999999999996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4808.5</v>
      </c>
      <c r="D259" s="36">
        <v>4784.1166666666668</v>
      </c>
      <c r="E259" s="36">
        <v>4742.7833333333338</v>
      </c>
      <c r="F259" s="36">
        <v>4677.0666666666666</v>
      </c>
      <c r="G259" s="36">
        <v>4635.7333333333336</v>
      </c>
      <c r="H259" s="36">
        <v>4849.8333333333339</v>
      </c>
      <c r="I259" s="36">
        <v>4891.1666666666661</v>
      </c>
      <c r="J259" s="36">
        <v>4956.8833333333341</v>
      </c>
      <c r="K259" s="31">
        <v>4825.45</v>
      </c>
      <c r="L259" s="31">
        <v>4718.3999999999996</v>
      </c>
      <c r="M259" s="31">
        <v>10.83107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1403.75</v>
      </c>
      <c r="D260" s="36">
        <v>1405.1499999999999</v>
      </c>
      <c r="E260" s="36">
        <v>1387.3999999999996</v>
      </c>
      <c r="F260" s="36">
        <v>1371.0499999999997</v>
      </c>
      <c r="G260" s="36">
        <v>1353.2999999999995</v>
      </c>
      <c r="H260" s="36">
        <v>1421.4999999999998</v>
      </c>
      <c r="I260" s="36">
        <v>1439.2500000000002</v>
      </c>
      <c r="J260" s="36">
        <v>1455.6</v>
      </c>
      <c r="K260" s="31">
        <v>1422.9</v>
      </c>
      <c r="L260" s="31">
        <v>1388.8</v>
      </c>
      <c r="M260" s="31">
        <v>1.6597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1937.1</v>
      </c>
      <c r="D261" s="36">
        <v>1929.7333333333333</v>
      </c>
      <c r="E261" s="36">
        <v>1914.4666666666667</v>
      </c>
      <c r="F261" s="36">
        <v>1891.8333333333333</v>
      </c>
      <c r="G261" s="36">
        <v>1876.5666666666666</v>
      </c>
      <c r="H261" s="36">
        <v>1952.3666666666668</v>
      </c>
      <c r="I261" s="36">
        <v>1967.6333333333337</v>
      </c>
      <c r="J261" s="36">
        <v>1990.2666666666669</v>
      </c>
      <c r="K261" s="31">
        <v>1945</v>
      </c>
      <c r="L261" s="31">
        <v>1907.1</v>
      </c>
      <c r="M261" s="31">
        <v>1.0104299999999999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4807.75</v>
      </c>
      <c r="D262" s="36">
        <v>4760.1500000000005</v>
      </c>
      <c r="E262" s="36">
        <v>4690.3000000000011</v>
      </c>
      <c r="F262" s="36">
        <v>4572.8500000000004</v>
      </c>
      <c r="G262" s="36">
        <v>4503.0000000000009</v>
      </c>
      <c r="H262" s="36">
        <v>4877.6000000000013</v>
      </c>
      <c r="I262" s="36">
        <v>4947.4500000000016</v>
      </c>
      <c r="J262" s="36">
        <v>5064.9000000000015</v>
      </c>
      <c r="K262" s="31">
        <v>4830</v>
      </c>
      <c r="L262" s="31">
        <v>4642.7</v>
      </c>
      <c r="M262" s="31">
        <v>1.8462000000000001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1902.05</v>
      </c>
      <c r="D263" s="36">
        <v>1902.7</v>
      </c>
      <c r="E263" s="36">
        <v>1877.4</v>
      </c>
      <c r="F263" s="36">
        <v>1852.75</v>
      </c>
      <c r="G263" s="36">
        <v>1827.45</v>
      </c>
      <c r="H263" s="36">
        <v>1927.3500000000001</v>
      </c>
      <c r="I263" s="36">
        <v>1952.6499999999999</v>
      </c>
      <c r="J263" s="36">
        <v>1977.3000000000002</v>
      </c>
      <c r="K263" s="31">
        <v>1928</v>
      </c>
      <c r="L263" s="31">
        <v>1878.05</v>
      </c>
      <c r="M263" s="31">
        <v>0.78290999999999999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792.1</v>
      </c>
      <c r="D264" s="36">
        <v>785.11666666666679</v>
      </c>
      <c r="E264" s="36">
        <v>775.43333333333362</v>
      </c>
      <c r="F264" s="36">
        <v>758.76666666666688</v>
      </c>
      <c r="G264" s="36">
        <v>749.08333333333371</v>
      </c>
      <c r="H264" s="36">
        <v>801.78333333333353</v>
      </c>
      <c r="I264" s="36">
        <v>811.4666666666667</v>
      </c>
      <c r="J264" s="36">
        <v>828.13333333333344</v>
      </c>
      <c r="K264" s="31">
        <v>794.8</v>
      </c>
      <c r="L264" s="31">
        <v>768.45</v>
      </c>
      <c r="M264" s="31">
        <v>1.7209099999999999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439.7</v>
      </c>
      <c r="D265" s="36">
        <v>439.31666666666661</v>
      </c>
      <c r="E265" s="36">
        <v>429.48333333333323</v>
      </c>
      <c r="F265" s="36">
        <v>419.26666666666665</v>
      </c>
      <c r="G265" s="36">
        <v>409.43333333333328</v>
      </c>
      <c r="H265" s="36">
        <v>449.53333333333319</v>
      </c>
      <c r="I265" s="36">
        <v>459.36666666666656</v>
      </c>
      <c r="J265" s="36">
        <v>469.58333333333314</v>
      </c>
      <c r="K265" s="31">
        <v>449.15</v>
      </c>
      <c r="L265" s="31">
        <v>429.1</v>
      </c>
      <c r="M265" s="31">
        <v>11.5611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124.1</v>
      </c>
      <c r="D266" s="36">
        <v>125.36666666666667</v>
      </c>
      <c r="E266" s="36">
        <v>121.23333333333335</v>
      </c>
      <c r="F266" s="36">
        <v>118.36666666666667</v>
      </c>
      <c r="G266" s="36">
        <v>114.23333333333335</v>
      </c>
      <c r="H266" s="36">
        <v>128.23333333333335</v>
      </c>
      <c r="I266" s="36">
        <v>132.36666666666667</v>
      </c>
      <c r="J266" s="36">
        <v>135.23333333333335</v>
      </c>
      <c r="K266" s="31">
        <v>129.5</v>
      </c>
      <c r="L266" s="31">
        <v>122.5</v>
      </c>
      <c r="M266" s="31">
        <v>243.24880999999999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730.75</v>
      </c>
      <c r="D267" s="36">
        <v>727.4</v>
      </c>
      <c r="E267" s="36">
        <v>708.44999999999993</v>
      </c>
      <c r="F267" s="36">
        <v>686.15</v>
      </c>
      <c r="G267" s="36">
        <v>667.19999999999993</v>
      </c>
      <c r="H267" s="36">
        <v>749.69999999999993</v>
      </c>
      <c r="I267" s="36">
        <v>768.65</v>
      </c>
      <c r="J267" s="36">
        <v>790.94999999999993</v>
      </c>
      <c r="K267" s="31">
        <v>746.35</v>
      </c>
      <c r="L267" s="31">
        <v>705.1</v>
      </c>
      <c r="M267" s="31">
        <v>64.689920000000001</v>
      </c>
      <c r="N267" s="1"/>
      <c r="O267" s="1"/>
    </row>
    <row r="268" spans="1:15" ht="12.75" customHeight="1">
      <c r="A268" s="33">
        <v>258</v>
      </c>
      <c r="B268" s="53" t="s">
        <v>854</v>
      </c>
      <c r="C268" s="31">
        <v>311.7</v>
      </c>
      <c r="D268" s="36">
        <v>310.91666666666669</v>
      </c>
      <c r="E268" s="36">
        <v>304.03333333333336</v>
      </c>
      <c r="F268" s="36">
        <v>296.36666666666667</v>
      </c>
      <c r="G268" s="36">
        <v>289.48333333333335</v>
      </c>
      <c r="H268" s="36">
        <v>318.58333333333337</v>
      </c>
      <c r="I268" s="36">
        <v>325.4666666666667</v>
      </c>
      <c r="J268" s="36">
        <v>333.13333333333338</v>
      </c>
      <c r="K268" s="31">
        <v>317.8</v>
      </c>
      <c r="L268" s="31">
        <v>303.25</v>
      </c>
      <c r="M268" s="31">
        <v>40.696280000000002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934.25</v>
      </c>
      <c r="D269" s="36">
        <v>930</v>
      </c>
      <c r="E269" s="36">
        <v>923.3</v>
      </c>
      <c r="F269" s="36">
        <v>912.34999999999991</v>
      </c>
      <c r="G269" s="36">
        <v>905.64999999999986</v>
      </c>
      <c r="H269" s="36">
        <v>940.95</v>
      </c>
      <c r="I269" s="36">
        <v>947.65000000000009</v>
      </c>
      <c r="J269" s="36">
        <v>958.60000000000014</v>
      </c>
      <c r="K269" s="31">
        <v>936.7</v>
      </c>
      <c r="L269" s="31">
        <v>919.05</v>
      </c>
      <c r="M269" s="31">
        <v>17.935479999999998</v>
      </c>
      <c r="N269" s="1"/>
      <c r="O269" s="1"/>
    </row>
    <row r="270" spans="1:15" ht="12.75" customHeight="1">
      <c r="A270" s="33">
        <v>260</v>
      </c>
      <c r="B270" s="53" t="s">
        <v>855</v>
      </c>
      <c r="C270" s="31">
        <v>1122.45</v>
      </c>
      <c r="D270" s="36">
        <v>1104.5166666666667</v>
      </c>
      <c r="E270" s="36">
        <v>1078.0333333333333</v>
      </c>
      <c r="F270" s="36">
        <v>1033.6166666666666</v>
      </c>
      <c r="G270" s="36">
        <v>1007.1333333333332</v>
      </c>
      <c r="H270" s="36">
        <v>1148.9333333333334</v>
      </c>
      <c r="I270" s="36">
        <v>1175.4166666666665</v>
      </c>
      <c r="J270" s="36">
        <v>1219.8333333333335</v>
      </c>
      <c r="K270" s="31">
        <v>1131</v>
      </c>
      <c r="L270" s="31">
        <v>1060.0999999999999</v>
      </c>
      <c r="M270" s="31">
        <v>1.4513499999999999</v>
      </c>
      <c r="N270" s="1"/>
      <c r="O270" s="1"/>
    </row>
    <row r="271" spans="1:15" ht="12.75" customHeight="1">
      <c r="A271" s="33">
        <v>261</v>
      </c>
      <c r="B271" s="53" t="s">
        <v>856</v>
      </c>
      <c r="C271" s="31">
        <v>104.64</v>
      </c>
      <c r="D271" s="36">
        <v>104.75</v>
      </c>
      <c r="E271" s="36">
        <v>103.11</v>
      </c>
      <c r="F271" s="36">
        <v>101.58</v>
      </c>
      <c r="G271" s="36">
        <v>99.94</v>
      </c>
      <c r="H271" s="36">
        <v>106.28</v>
      </c>
      <c r="I271" s="36">
        <v>107.91999999999999</v>
      </c>
      <c r="J271" s="36">
        <v>109.45</v>
      </c>
      <c r="K271" s="31">
        <v>106.39</v>
      </c>
      <c r="L271" s="31">
        <v>103.22</v>
      </c>
      <c r="M271" s="31">
        <v>32.907899999999998</v>
      </c>
      <c r="N271" s="1"/>
      <c r="O271" s="1"/>
    </row>
    <row r="272" spans="1:15" ht="12.75" customHeight="1">
      <c r="A272" s="33">
        <v>262</v>
      </c>
      <c r="B272" s="53" t="s">
        <v>822</v>
      </c>
      <c r="C272" s="31">
        <v>683.75</v>
      </c>
      <c r="D272" s="36">
        <v>682.5333333333333</v>
      </c>
      <c r="E272" s="36">
        <v>664.86666666666656</v>
      </c>
      <c r="F272" s="36">
        <v>645.98333333333323</v>
      </c>
      <c r="G272" s="36">
        <v>628.31666666666649</v>
      </c>
      <c r="H272" s="36">
        <v>701.41666666666663</v>
      </c>
      <c r="I272" s="36">
        <v>719.08333333333337</v>
      </c>
      <c r="J272" s="36">
        <v>737.9666666666667</v>
      </c>
      <c r="K272" s="31">
        <v>700.2</v>
      </c>
      <c r="L272" s="31">
        <v>663.65</v>
      </c>
      <c r="M272" s="31">
        <v>15.63198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720.7</v>
      </c>
      <c r="D273" s="36">
        <v>724.73333333333323</v>
      </c>
      <c r="E273" s="36">
        <v>709.46666666666647</v>
      </c>
      <c r="F273" s="36">
        <v>698.23333333333323</v>
      </c>
      <c r="G273" s="36">
        <v>682.96666666666647</v>
      </c>
      <c r="H273" s="36">
        <v>735.96666666666647</v>
      </c>
      <c r="I273" s="36">
        <v>751.23333333333312</v>
      </c>
      <c r="J273" s="36">
        <v>762.46666666666647</v>
      </c>
      <c r="K273" s="31">
        <v>740</v>
      </c>
      <c r="L273" s="31">
        <v>713.5</v>
      </c>
      <c r="M273" s="31">
        <v>6.7203099999999996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945.8</v>
      </c>
      <c r="D274" s="36">
        <v>948.05000000000007</v>
      </c>
      <c r="E274" s="36">
        <v>930.75000000000011</v>
      </c>
      <c r="F274" s="36">
        <v>915.7</v>
      </c>
      <c r="G274" s="36">
        <v>898.40000000000009</v>
      </c>
      <c r="H274" s="36">
        <v>963.10000000000014</v>
      </c>
      <c r="I274" s="36">
        <v>980.40000000000009</v>
      </c>
      <c r="J274" s="36">
        <v>995.45000000000016</v>
      </c>
      <c r="K274" s="31">
        <v>965.35</v>
      </c>
      <c r="L274" s="31">
        <v>933</v>
      </c>
      <c r="M274" s="31">
        <v>18.770700000000001</v>
      </c>
      <c r="N274" s="1"/>
      <c r="O274" s="1"/>
    </row>
    <row r="275" spans="1:15" ht="12.75" customHeight="1">
      <c r="A275" s="33">
        <v>265</v>
      </c>
      <c r="B275" s="53" t="s">
        <v>857</v>
      </c>
      <c r="C275" s="31">
        <v>341.7</v>
      </c>
      <c r="D275" s="36">
        <v>338.95</v>
      </c>
      <c r="E275" s="36">
        <v>332.04999999999995</v>
      </c>
      <c r="F275" s="36">
        <v>322.39999999999998</v>
      </c>
      <c r="G275" s="36">
        <v>315.49999999999994</v>
      </c>
      <c r="H275" s="36">
        <v>348.59999999999997</v>
      </c>
      <c r="I275" s="36">
        <v>355.49999999999994</v>
      </c>
      <c r="J275" s="36">
        <v>365.15</v>
      </c>
      <c r="K275" s="31">
        <v>345.85</v>
      </c>
      <c r="L275" s="31">
        <v>329.3</v>
      </c>
      <c r="M275" s="31">
        <v>186.87397999999999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642.4</v>
      </c>
      <c r="D276" s="36">
        <v>641.08333333333326</v>
      </c>
      <c r="E276" s="36">
        <v>636.11666666666656</v>
      </c>
      <c r="F276" s="36">
        <v>629.83333333333326</v>
      </c>
      <c r="G276" s="36">
        <v>624.86666666666656</v>
      </c>
      <c r="H276" s="36">
        <v>647.36666666666656</v>
      </c>
      <c r="I276" s="36">
        <v>652.33333333333326</v>
      </c>
      <c r="J276" s="36">
        <v>658.61666666666656</v>
      </c>
      <c r="K276" s="31">
        <v>646.04999999999995</v>
      </c>
      <c r="L276" s="31">
        <v>634.79999999999995</v>
      </c>
      <c r="M276" s="31">
        <v>18.225529999999999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702.2</v>
      </c>
      <c r="D277" s="36">
        <v>707.80000000000007</v>
      </c>
      <c r="E277" s="36">
        <v>686.65000000000009</v>
      </c>
      <c r="F277" s="36">
        <v>671.1</v>
      </c>
      <c r="G277" s="36">
        <v>649.95000000000005</v>
      </c>
      <c r="H277" s="36">
        <v>723.35000000000014</v>
      </c>
      <c r="I277" s="36">
        <v>744.5</v>
      </c>
      <c r="J277" s="36">
        <v>760.05000000000018</v>
      </c>
      <c r="K277" s="31">
        <v>728.95</v>
      </c>
      <c r="L277" s="31">
        <v>692.25</v>
      </c>
      <c r="M277" s="31">
        <v>9.7695799999999995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1031.2</v>
      </c>
      <c r="D278" s="36">
        <v>1004.0666666666666</v>
      </c>
      <c r="E278" s="36">
        <v>960.13333333333321</v>
      </c>
      <c r="F278" s="36">
        <v>889.06666666666661</v>
      </c>
      <c r="G278" s="36">
        <v>845.13333333333321</v>
      </c>
      <c r="H278" s="36">
        <v>1075.1333333333332</v>
      </c>
      <c r="I278" s="36">
        <v>1119.0666666666666</v>
      </c>
      <c r="J278" s="36">
        <v>1190.1333333333332</v>
      </c>
      <c r="K278" s="31">
        <v>1048</v>
      </c>
      <c r="L278" s="31">
        <v>933</v>
      </c>
      <c r="M278" s="31">
        <v>64.952749999999995</v>
      </c>
      <c r="N278" s="1"/>
      <c r="O278" s="1"/>
    </row>
    <row r="279" spans="1:15" ht="12.75" customHeight="1">
      <c r="A279" s="33">
        <v>269</v>
      </c>
      <c r="B279" s="53" t="s">
        <v>858</v>
      </c>
      <c r="C279" s="31">
        <v>508.5</v>
      </c>
      <c r="D279" s="36">
        <v>518.53333333333342</v>
      </c>
      <c r="E279" s="36">
        <v>497.41666666666686</v>
      </c>
      <c r="F279" s="36">
        <v>486.33333333333343</v>
      </c>
      <c r="G279" s="36">
        <v>465.21666666666687</v>
      </c>
      <c r="H279" s="36">
        <v>529.61666666666679</v>
      </c>
      <c r="I279" s="36">
        <v>550.73333333333335</v>
      </c>
      <c r="J279" s="36">
        <v>561.81666666666683</v>
      </c>
      <c r="K279" s="31">
        <v>539.65</v>
      </c>
      <c r="L279" s="31">
        <v>507.45</v>
      </c>
      <c r="M279" s="31">
        <v>20.253710000000002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1214.4000000000001</v>
      </c>
      <c r="D280" s="36">
        <v>1217.2500000000002</v>
      </c>
      <c r="E280" s="36">
        <v>1196.8000000000004</v>
      </c>
      <c r="F280" s="36">
        <v>1179.2000000000003</v>
      </c>
      <c r="G280" s="36">
        <v>1158.7500000000005</v>
      </c>
      <c r="H280" s="36">
        <v>1234.8500000000004</v>
      </c>
      <c r="I280" s="36">
        <v>1255.3000000000002</v>
      </c>
      <c r="J280" s="36">
        <v>1272.9000000000003</v>
      </c>
      <c r="K280" s="31">
        <v>1237.7</v>
      </c>
      <c r="L280" s="31">
        <v>1199.6500000000001</v>
      </c>
      <c r="M280" s="31">
        <v>2.0972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547.65</v>
      </c>
      <c r="D281" s="36">
        <v>543.26666666666677</v>
      </c>
      <c r="E281" s="36">
        <v>536.53333333333353</v>
      </c>
      <c r="F281" s="36">
        <v>525.41666666666674</v>
      </c>
      <c r="G281" s="36">
        <v>518.68333333333351</v>
      </c>
      <c r="H281" s="36">
        <v>554.38333333333355</v>
      </c>
      <c r="I281" s="36">
        <v>561.1166666666669</v>
      </c>
      <c r="J281" s="36">
        <v>572.23333333333358</v>
      </c>
      <c r="K281" s="31">
        <v>550</v>
      </c>
      <c r="L281" s="31">
        <v>532.15</v>
      </c>
      <c r="M281" s="31">
        <v>4.3234500000000002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854.35</v>
      </c>
      <c r="D282" s="36">
        <v>859.7833333333333</v>
      </c>
      <c r="E282" s="36">
        <v>844.56666666666661</v>
      </c>
      <c r="F282" s="36">
        <v>834.7833333333333</v>
      </c>
      <c r="G282" s="36">
        <v>819.56666666666661</v>
      </c>
      <c r="H282" s="36">
        <v>869.56666666666661</v>
      </c>
      <c r="I282" s="36">
        <v>884.7833333333333</v>
      </c>
      <c r="J282" s="36">
        <v>894.56666666666661</v>
      </c>
      <c r="K282" s="31">
        <v>875</v>
      </c>
      <c r="L282" s="31">
        <v>850</v>
      </c>
      <c r="M282" s="31">
        <v>1.83368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4355.55</v>
      </c>
      <c r="D283" s="36">
        <v>4362.0166666666664</v>
      </c>
      <c r="E283" s="36">
        <v>4305.0333333333328</v>
      </c>
      <c r="F283" s="36">
        <v>4254.5166666666664</v>
      </c>
      <c r="G283" s="36">
        <v>4197.5333333333328</v>
      </c>
      <c r="H283" s="36">
        <v>4412.5333333333328</v>
      </c>
      <c r="I283" s="36">
        <v>4469.5166666666664</v>
      </c>
      <c r="J283" s="36">
        <v>4520.0333333333328</v>
      </c>
      <c r="K283" s="31">
        <v>4419</v>
      </c>
      <c r="L283" s="31">
        <v>4311.5</v>
      </c>
      <c r="M283" s="31">
        <v>2.6849699999999999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341.75</v>
      </c>
      <c r="D284" s="36">
        <v>341.91666666666669</v>
      </c>
      <c r="E284" s="36">
        <v>336.93333333333339</v>
      </c>
      <c r="F284" s="36">
        <v>332.11666666666673</v>
      </c>
      <c r="G284" s="36">
        <v>327.13333333333344</v>
      </c>
      <c r="H284" s="36">
        <v>346.73333333333335</v>
      </c>
      <c r="I284" s="36">
        <v>351.71666666666658</v>
      </c>
      <c r="J284" s="36">
        <v>356.5333333333333</v>
      </c>
      <c r="K284" s="31">
        <v>346.9</v>
      </c>
      <c r="L284" s="31">
        <v>337.1</v>
      </c>
      <c r="M284" s="31">
        <v>6.0219800000000001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1750.4</v>
      </c>
      <c r="D285" s="36">
        <v>1740.8500000000001</v>
      </c>
      <c r="E285" s="36">
        <v>1716.7000000000003</v>
      </c>
      <c r="F285" s="36">
        <v>1683.0000000000002</v>
      </c>
      <c r="G285" s="36">
        <v>1658.8500000000004</v>
      </c>
      <c r="H285" s="36">
        <v>1774.5500000000002</v>
      </c>
      <c r="I285" s="36">
        <v>1798.7000000000003</v>
      </c>
      <c r="J285" s="36">
        <v>1832.4</v>
      </c>
      <c r="K285" s="31">
        <v>1765</v>
      </c>
      <c r="L285" s="31">
        <v>1707.15</v>
      </c>
      <c r="M285" s="31">
        <v>3.8786700000000001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302.10000000000002</v>
      </c>
      <c r="D286" s="36">
        <v>302.41666666666669</v>
      </c>
      <c r="E286" s="36">
        <v>299.33333333333337</v>
      </c>
      <c r="F286" s="36">
        <v>296.56666666666666</v>
      </c>
      <c r="G286" s="36">
        <v>293.48333333333335</v>
      </c>
      <c r="H286" s="36">
        <v>305.18333333333339</v>
      </c>
      <c r="I286" s="36">
        <v>308.26666666666677</v>
      </c>
      <c r="J286" s="36">
        <v>311.03333333333342</v>
      </c>
      <c r="K286" s="31">
        <v>305.5</v>
      </c>
      <c r="L286" s="31">
        <v>299.64999999999998</v>
      </c>
      <c r="M286" s="31">
        <v>4.6861300000000004</v>
      </c>
      <c r="N286" s="1"/>
      <c r="O286" s="1"/>
    </row>
    <row r="287" spans="1:15" ht="12.75" customHeight="1">
      <c r="A287" s="33">
        <v>277</v>
      </c>
      <c r="B287" s="53" t="s">
        <v>794</v>
      </c>
      <c r="C287" s="31">
        <v>866.7</v>
      </c>
      <c r="D287" s="36">
        <v>872.73333333333323</v>
      </c>
      <c r="E287" s="36">
        <v>850.46666666666647</v>
      </c>
      <c r="F287" s="36">
        <v>834.23333333333323</v>
      </c>
      <c r="G287" s="36">
        <v>811.96666666666647</v>
      </c>
      <c r="H287" s="36">
        <v>888.96666666666647</v>
      </c>
      <c r="I287" s="36">
        <v>911.23333333333312</v>
      </c>
      <c r="J287" s="36">
        <v>927.46666666666647</v>
      </c>
      <c r="K287" s="31">
        <v>895</v>
      </c>
      <c r="L287" s="31">
        <v>856.5</v>
      </c>
      <c r="M287" s="31">
        <v>1.95262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1414.95</v>
      </c>
      <c r="D288" s="36">
        <v>1424.95</v>
      </c>
      <c r="E288" s="36">
        <v>1400</v>
      </c>
      <c r="F288" s="36">
        <v>1385.05</v>
      </c>
      <c r="G288" s="36">
        <v>1360.1</v>
      </c>
      <c r="H288" s="36">
        <v>1439.9</v>
      </c>
      <c r="I288" s="36">
        <v>1464.8500000000004</v>
      </c>
      <c r="J288" s="36">
        <v>1479.8000000000002</v>
      </c>
      <c r="K288" s="31">
        <v>1449.9</v>
      </c>
      <c r="L288" s="31">
        <v>1410</v>
      </c>
      <c r="M288" s="31">
        <v>2.9561700000000002</v>
      </c>
      <c r="N288" s="1"/>
      <c r="O288" s="1"/>
    </row>
    <row r="289" spans="1:15" ht="12.75" customHeight="1">
      <c r="A289" s="33">
        <v>279</v>
      </c>
      <c r="B289" s="53" t="s">
        <v>782</v>
      </c>
      <c r="C289" s="31">
        <v>1367.1</v>
      </c>
      <c r="D289" s="36">
        <v>1378</v>
      </c>
      <c r="E289" s="36">
        <v>1351.55</v>
      </c>
      <c r="F289" s="36">
        <v>1336</v>
      </c>
      <c r="G289" s="36">
        <v>1309.55</v>
      </c>
      <c r="H289" s="36">
        <v>1393.55</v>
      </c>
      <c r="I289" s="36">
        <v>1419.9999999999998</v>
      </c>
      <c r="J289" s="36">
        <v>1435.55</v>
      </c>
      <c r="K289" s="31">
        <v>1404.45</v>
      </c>
      <c r="L289" s="31">
        <v>1362.45</v>
      </c>
      <c r="M289" s="31">
        <v>1.0483899999999999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642.6</v>
      </c>
      <c r="D290" s="36">
        <v>644.94999999999993</v>
      </c>
      <c r="E290" s="36">
        <v>635.39999999999986</v>
      </c>
      <c r="F290" s="36">
        <v>628.19999999999993</v>
      </c>
      <c r="G290" s="36">
        <v>618.64999999999986</v>
      </c>
      <c r="H290" s="36">
        <v>652.14999999999986</v>
      </c>
      <c r="I290" s="36">
        <v>661.69999999999982</v>
      </c>
      <c r="J290" s="36">
        <v>668.89999999999986</v>
      </c>
      <c r="K290" s="31">
        <v>654.5</v>
      </c>
      <c r="L290" s="31">
        <v>637.75</v>
      </c>
      <c r="M290" s="31">
        <v>36.729599999999998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304.85000000000002</v>
      </c>
      <c r="D291" s="36">
        <v>305.41666666666669</v>
      </c>
      <c r="E291" s="36">
        <v>302.03333333333336</v>
      </c>
      <c r="F291" s="36">
        <v>299.2166666666667</v>
      </c>
      <c r="G291" s="36">
        <v>295.83333333333337</v>
      </c>
      <c r="H291" s="36">
        <v>308.23333333333335</v>
      </c>
      <c r="I291" s="36">
        <v>311.61666666666667</v>
      </c>
      <c r="J291" s="36">
        <v>314.43333333333334</v>
      </c>
      <c r="K291" s="31">
        <v>308.8</v>
      </c>
      <c r="L291" s="31">
        <v>302.60000000000002</v>
      </c>
      <c r="M291" s="31">
        <v>5.3935500000000003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218.46</v>
      </c>
      <c r="D292" s="36">
        <v>216.98000000000002</v>
      </c>
      <c r="E292" s="36">
        <v>213.69000000000003</v>
      </c>
      <c r="F292" s="36">
        <v>208.92000000000002</v>
      </c>
      <c r="G292" s="36">
        <v>205.63000000000002</v>
      </c>
      <c r="H292" s="36">
        <v>221.75000000000003</v>
      </c>
      <c r="I292" s="36">
        <v>225.04</v>
      </c>
      <c r="J292" s="36">
        <v>229.81000000000003</v>
      </c>
      <c r="K292" s="31">
        <v>220.27</v>
      </c>
      <c r="L292" s="31">
        <v>212.21</v>
      </c>
      <c r="M292" s="31">
        <v>10.52317</v>
      </c>
      <c r="N292" s="1"/>
      <c r="O292" s="1"/>
    </row>
    <row r="293" spans="1:15" ht="12.75" customHeight="1">
      <c r="A293" s="33">
        <v>283</v>
      </c>
      <c r="B293" s="53" t="s">
        <v>823</v>
      </c>
      <c r="C293" s="31">
        <v>4624.1000000000004</v>
      </c>
      <c r="D293" s="36">
        <v>4642.25</v>
      </c>
      <c r="E293" s="36">
        <v>4583.8500000000004</v>
      </c>
      <c r="F293" s="36">
        <v>4543.6000000000004</v>
      </c>
      <c r="G293" s="36">
        <v>4485.2000000000007</v>
      </c>
      <c r="H293" s="36">
        <v>4682.5</v>
      </c>
      <c r="I293" s="36">
        <v>4740.8999999999996</v>
      </c>
      <c r="J293" s="36">
        <v>4781.1499999999996</v>
      </c>
      <c r="K293" s="31">
        <v>4700.6499999999996</v>
      </c>
      <c r="L293" s="31">
        <v>4602</v>
      </c>
      <c r="M293" s="31">
        <v>1.6376999999999999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977</v>
      </c>
      <c r="D294" s="36">
        <v>976.73333333333323</v>
      </c>
      <c r="E294" s="36">
        <v>957.46666666666647</v>
      </c>
      <c r="F294" s="36">
        <v>937.93333333333328</v>
      </c>
      <c r="G294" s="36">
        <v>918.66666666666652</v>
      </c>
      <c r="H294" s="36">
        <v>996.26666666666642</v>
      </c>
      <c r="I294" s="36">
        <v>1015.5333333333331</v>
      </c>
      <c r="J294" s="36">
        <v>1035.0666666666664</v>
      </c>
      <c r="K294" s="31">
        <v>996</v>
      </c>
      <c r="L294" s="31">
        <v>957.2</v>
      </c>
      <c r="M294" s="31">
        <v>7.7439099999999996</v>
      </c>
      <c r="N294" s="1"/>
      <c r="O294" s="1"/>
    </row>
    <row r="295" spans="1:15" ht="12.75" customHeight="1">
      <c r="A295" s="33">
        <v>285</v>
      </c>
      <c r="B295" s="53" t="s">
        <v>793</v>
      </c>
      <c r="C295" s="31">
        <v>996.9</v>
      </c>
      <c r="D295" s="36">
        <v>992</v>
      </c>
      <c r="E295" s="36">
        <v>979</v>
      </c>
      <c r="F295" s="36">
        <v>961.1</v>
      </c>
      <c r="G295" s="36">
        <v>948.1</v>
      </c>
      <c r="H295" s="36">
        <v>1009.9</v>
      </c>
      <c r="I295" s="36">
        <v>1022.9</v>
      </c>
      <c r="J295" s="36">
        <v>1040.8</v>
      </c>
      <c r="K295" s="31">
        <v>1005</v>
      </c>
      <c r="L295" s="31">
        <v>974.1</v>
      </c>
      <c r="M295" s="31">
        <v>7.7684499999999996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1790.15</v>
      </c>
      <c r="D296" s="36">
        <v>1780.8500000000001</v>
      </c>
      <c r="E296" s="36">
        <v>1767.7500000000002</v>
      </c>
      <c r="F296" s="36">
        <v>1745.3500000000001</v>
      </c>
      <c r="G296" s="36">
        <v>1732.2500000000002</v>
      </c>
      <c r="H296" s="36">
        <v>1803.2500000000002</v>
      </c>
      <c r="I296" s="36">
        <v>1816.3500000000001</v>
      </c>
      <c r="J296" s="36">
        <v>1838.7500000000002</v>
      </c>
      <c r="K296" s="31">
        <v>1793.95</v>
      </c>
      <c r="L296" s="31">
        <v>1758.45</v>
      </c>
      <c r="M296" s="31">
        <v>34.364609999999999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2633.75</v>
      </c>
      <c r="D297" s="36">
        <v>2648.2666666666669</v>
      </c>
      <c r="E297" s="36">
        <v>2605.5333333333338</v>
      </c>
      <c r="F297" s="36">
        <v>2577.3166666666671</v>
      </c>
      <c r="G297" s="36">
        <v>2534.5833333333339</v>
      </c>
      <c r="H297" s="36">
        <v>2676.4833333333336</v>
      </c>
      <c r="I297" s="36">
        <v>2719.2166666666662</v>
      </c>
      <c r="J297" s="36">
        <v>2747.4333333333334</v>
      </c>
      <c r="K297" s="31">
        <v>2691</v>
      </c>
      <c r="L297" s="31">
        <v>2620.0500000000002</v>
      </c>
      <c r="M297" s="31">
        <v>0.54954000000000003</v>
      </c>
      <c r="N297" s="1"/>
      <c r="O297" s="1"/>
    </row>
    <row r="298" spans="1:15" ht="12.75" customHeight="1">
      <c r="A298" s="33">
        <v>288</v>
      </c>
      <c r="B298" s="53" t="s">
        <v>833</v>
      </c>
      <c r="C298" s="31">
        <v>166.24</v>
      </c>
      <c r="D298" s="36">
        <v>165.43333333333337</v>
      </c>
      <c r="E298" s="36">
        <v>164.13666666666674</v>
      </c>
      <c r="F298" s="36">
        <v>162.03333333333339</v>
      </c>
      <c r="G298" s="36">
        <v>160.73666666666676</v>
      </c>
      <c r="H298" s="36">
        <v>167.53666666666672</v>
      </c>
      <c r="I298" s="36">
        <v>168.83333333333334</v>
      </c>
      <c r="J298" s="36">
        <v>170.9366666666667</v>
      </c>
      <c r="K298" s="31">
        <v>166.73</v>
      </c>
      <c r="L298" s="31">
        <v>163.33000000000001</v>
      </c>
      <c r="M298" s="31">
        <v>33.796469999999999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5582.1</v>
      </c>
      <c r="D299" s="36">
        <v>5579.95</v>
      </c>
      <c r="E299" s="36">
        <v>5516.95</v>
      </c>
      <c r="F299" s="36">
        <v>5451.8</v>
      </c>
      <c r="G299" s="36">
        <v>5388.8</v>
      </c>
      <c r="H299" s="36">
        <v>5645.0999999999995</v>
      </c>
      <c r="I299" s="36">
        <v>5708.0999999999995</v>
      </c>
      <c r="J299" s="36">
        <v>5773.2499999999991</v>
      </c>
      <c r="K299" s="31">
        <v>5642.95</v>
      </c>
      <c r="L299" s="31">
        <v>5514.8</v>
      </c>
      <c r="M299" s="31">
        <v>0.8236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699.9</v>
      </c>
      <c r="D300" s="36">
        <v>696.0333333333333</v>
      </c>
      <c r="E300" s="36">
        <v>686.26666666666665</v>
      </c>
      <c r="F300" s="36">
        <v>672.63333333333333</v>
      </c>
      <c r="G300" s="36">
        <v>662.86666666666667</v>
      </c>
      <c r="H300" s="36">
        <v>709.66666666666663</v>
      </c>
      <c r="I300" s="36">
        <v>719.43333333333328</v>
      </c>
      <c r="J300" s="36">
        <v>733.06666666666661</v>
      </c>
      <c r="K300" s="31">
        <v>705.8</v>
      </c>
      <c r="L300" s="31">
        <v>682.4</v>
      </c>
      <c r="M300" s="31">
        <v>23.679300000000001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6146.6</v>
      </c>
      <c r="D301" s="36">
        <v>6150.1833333333334</v>
      </c>
      <c r="E301" s="36">
        <v>6101.416666666667</v>
      </c>
      <c r="F301" s="36">
        <v>6056.2333333333336</v>
      </c>
      <c r="G301" s="36">
        <v>6007.4666666666672</v>
      </c>
      <c r="H301" s="36">
        <v>6195.3666666666668</v>
      </c>
      <c r="I301" s="36">
        <v>6244.1333333333332</v>
      </c>
      <c r="J301" s="36">
        <v>6289.3166666666666</v>
      </c>
      <c r="K301" s="31">
        <v>6198.95</v>
      </c>
      <c r="L301" s="31">
        <v>6105</v>
      </c>
      <c r="M301" s="31">
        <v>3.6183999999999998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3578.3</v>
      </c>
      <c r="D302" s="36">
        <v>3575.3833333333332</v>
      </c>
      <c r="E302" s="36">
        <v>3556.7666666666664</v>
      </c>
      <c r="F302" s="36">
        <v>3535.2333333333331</v>
      </c>
      <c r="G302" s="36">
        <v>3516.6166666666663</v>
      </c>
      <c r="H302" s="36">
        <v>3596.9166666666665</v>
      </c>
      <c r="I302" s="36">
        <v>3615.5333333333333</v>
      </c>
      <c r="J302" s="36">
        <v>3637.0666666666666</v>
      </c>
      <c r="K302" s="31">
        <v>3594</v>
      </c>
      <c r="L302" s="31">
        <v>3553.85</v>
      </c>
      <c r="M302" s="31">
        <v>14.54589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463.75</v>
      </c>
      <c r="D303" s="36">
        <v>463.65000000000003</v>
      </c>
      <c r="E303" s="36">
        <v>454.90000000000009</v>
      </c>
      <c r="F303" s="36">
        <v>446.05000000000007</v>
      </c>
      <c r="G303" s="36">
        <v>437.30000000000013</v>
      </c>
      <c r="H303" s="36">
        <v>472.50000000000006</v>
      </c>
      <c r="I303" s="36">
        <v>481.24999999999994</v>
      </c>
      <c r="J303" s="36">
        <v>490.1</v>
      </c>
      <c r="K303" s="31">
        <v>472.4</v>
      </c>
      <c r="L303" s="31">
        <v>454.8</v>
      </c>
      <c r="M303" s="31">
        <v>4.3383500000000002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490.95</v>
      </c>
      <c r="D304" s="36">
        <v>487.16666666666669</v>
      </c>
      <c r="E304" s="36">
        <v>481.83333333333337</v>
      </c>
      <c r="F304" s="36">
        <v>472.7166666666667</v>
      </c>
      <c r="G304" s="36">
        <v>467.38333333333338</v>
      </c>
      <c r="H304" s="36">
        <v>496.28333333333336</v>
      </c>
      <c r="I304" s="36">
        <v>501.61666666666673</v>
      </c>
      <c r="J304" s="36">
        <v>510.73333333333335</v>
      </c>
      <c r="K304" s="31">
        <v>492.5</v>
      </c>
      <c r="L304" s="31">
        <v>478.05</v>
      </c>
      <c r="M304" s="31">
        <v>17.6995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313.2</v>
      </c>
      <c r="D305" s="36">
        <v>311.23333333333329</v>
      </c>
      <c r="E305" s="36">
        <v>306.56666666666661</v>
      </c>
      <c r="F305" s="36">
        <v>299.93333333333334</v>
      </c>
      <c r="G305" s="36">
        <v>295.26666666666665</v>
      </c>
      <c r="H305" s="36">
        <v>317.86666666666656</v>
      </c>
      <c r="I305" s="36">
        <v>322.53333333333319</v>
      </c>
      <c r="J305" s="36">
        <v>329.16666666666652</v>
      </c>
      <c r="K305" s="31">
        <v>315.89999999999998</v>
      </c>
      <c r="L305" s="31">
        <v>304.60000000000002</v>
      </c>
      <c r="M305" s="31">
        <v>47.677860000000003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129.41</v>
      </c>
      <c r="D306" s="36">
        <v>129.15333333333334</v>
      </c>
      <c r="E306" s="36">
        <v>127.87666666666667</v>
      </c>
      <c r="F306" s="36">
        <v>126.34333333333333</v>
      </c>
      <c r="G306" s="36">
        <v>125.06666666666666</v>
      </c>
      <c r="H306" s="36">
        <v>130.68666666666667</v>
      </c>
      <c r="I306" s="36">
        <v>131.96333333333337</v>
      </c>
      <c r="J306" s="36">
        <v>133.49666666666667</v>
      </c>
      <c r="K306" s="31">
        <v>130.43</v>
      </c>
      <c r="L306" s="31">
        <v>127.62</v>
      </c>
      <c r="M306" s="31">
        <v>25.492609999999999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1029.3</v>
      </c>
      <c r="D307" s="36">
        <v>1031.3999999999999</v>
      </c>
      <c r="E307" s="36">
        <v>1017.8999999999996</v>
      </c>
      <c r="F307" s="36">
        <v>1006.4999999999998</v>
      </c>
      <c r="G307" s="36">
        <v>992.99999999999955</v>
      </c>
      <c r="H307" s="36">
        <v>1042.7999999999997</v>
      </c>
      <c r="I307" s="36">
        <v>1056.3000000000002</v>
      </c>
      <c r="J307" s="36">
        <v>1067.6999999999998</v>
      </c>
      <c r="K307" s="31">
        <v>1044.9000000000001</v>
      </c>
      <c r="L307" s="31">
        <v>1020</v>
      </c>
      <c r="M307" s="31">
        <v>14.339560000000001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7375.85</v>
      </c>
      <c r="D308" s="36">
        <v>7335.6833333333343</v>
      </c>
      <c r="E308" s="36">
        <v>7270.3166666666684</v>
      </c>
      <c r="F308" s="36">
        <v>7164.7833333333338</v>
      </c>
      <c r="G308" s="36">
        <v>7099.4166666666679</v>
      </c>
      <c r="H308" s="36">
        <v>7441.216666666669</v>
      </c>
      <c r="I308" s="36">
        <v>7506.5833333333339</v>
      </c>
      <c r="J308" s="36">
        <v>7612.1166666666695</v>
      </c>
      <c r="K308" s="31">
        <v>7401.05</v>
      </c>
      <c r="L308" s="31">
        <v>7230.15</v>
      </c>
      <c r="M308" s="31">
        <v>0.34361000000000003</v>
      </c>
      <c r="N308" s="1"/>
      <c r="O308" s="1"/>
    </row>
    <row r="309" spans="1:15" ht="12.75" customHeight="1">
      <c r="A309" s="33">
        <v>299</v>
      </c>
      <c r="B309" s="53" t="s">
        <v>859</v>
      </c>
      <c r="C309" s="31">
        <v>759.85</v>
      </c>
      <c r="D309" s="36">
        <v>759.63333333333321</v>
      </c>
      <c r="E309" s="36">
        <v>750.26666666666642</v>
      </c>
      <c r="F309" s="36">
        <v>740.68333333333317</v>
      </c>
      <c r="G309" s="36">
        <v>731.31666666666638</v>
      </c>
      <c r="H309" s="36">
        <v>769.21666666666647</v>
      </c>
      <c r="I309" s="36">
        <v>778.58333333333326</v>
      </c>
      <c r="J309" s="36">
        <v>788.16666666666652</v>
      </c>
      <c r="K309" s="31">
        <v>769</v>
      </c>
      <c r="L309" s="31">
        <v>750.05</v>
      </c>
      <c r="M309" s="31">
        <v>3.6012400000000002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2216.8000000000002</v>
      </c>
      <c r="D310" s="36">
        <v>2214.0166666666669</v>
      </c>
      <c r="E310" s="36">
        <v>2188.3333333333339</v>
      </c>
      <c r="F310" s="36">
        <v>2159.8666666666672</v>
      </c>
      <c r="G310" s="36">
        <v>2134.1833333333343</v>
      </c>
      <c r="H310" s="36">
        <v>2242.4833333333336</v>
      </c>
      <c r="I310" s="36">
        <v>2268.166666666667</v>
      </c>
      <c r="J310" s="36">
        <v>2296.6333333333332</v>
      </c>
      <c r="K310" s="31">
        <v>2239.6999999999998</v>
      </c>
      <c r="L310" s="31">
        <v>2185.5500000000002</v>
      </c>
      <c r="M310" s="31">
        <v>14.56758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94.19</v>
      </c>
      <c r="D311" s="36">
        <v>94.09666666666665</v>
      </c>
      <c r="E311" s="36">
        <v>92.493333333333297</v>
      </c>
      <c r="F311" s="36">
        <v>90.796666666666653</v>
      </c>
      <c r="G311" s="36">
        <v>89.1933333333333</v>
      </c>
      <c r="H311" s="36">
        <v>95.793333333333294</v>
      </c>
      <c r="I311" s="36">
        <v>97.396666666666647</v>
      </c>
      <c r="J311" s="36">
        <v>99.093333333333291</v>
      </c>
      <c r="K311" s="31">
        <v>95.7</v>
      </c>
      <c r="L311" s="31">
        <v>92.4</v>
      </c>
      <c r="M311" s="31">
        <v>35.944360000000003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133979.29999999999</v>
      </c>
      <c r="D312" s="36">
        <v>133859.76666666666</v>
      </c>
      <c r="E312" s="36">
        <v>132719.53333333333</v>
      </c>
      <c r="F312" s="36">
        <v>131459.76666666666</v>
      </c>
      <c r="G312" s="36">
        <v>130319.53333333333</v>
      </c>
      <c r="H312" s="36">
        <v>135119.53333333333</v>
      </c>
      <c r="I312" s="36">
        <v>136259.76666666666</v>
      </c>
      <c r="J312" s="36">
        <v>137519.53333333333</v>
      </c>
      <c r="K312" s="31">
        <v>135000</v>
      </c>
      <c r="L312" s="31">
        <v>132600</v>
      </c>
      <c r="M312" s="31">
        <v>6.1069999999999999E-2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1766.3</v>
      </c>
      <c r="D313" s="36">
        <v>1770.7166666666665</v>
      </c>
      <c r="E313" s="36">
        <v>1748.2333333333329</v>
      </c>
      <c r="F313" s="36">
        <v>1730.1666666666665</v>
      </c>
      <c r="G313" s="36">
        <v>1707.6833333333329</v>
      </c>
      <c r="H313" s="36">
        <v>1788.7833333333328</v>
      </c>
      <c r="I313" s="36">
        <v>1811.2666666666664</v>
      </c>
      <c r="J313" s="36">
        <v>1829.3333333333328</v>
      </c>
      <c r="K313" s="31">
        <v>1793.2</v>
      </c>
      <c r="L313" s="31">
        <v>1752.65</v>
      </c>
      <c r="M313" s="31">
        <v>0.83348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1193.3</v>
      </c>
      <c r="D314" s="36">
        <v>1195.5</v>
      </c>
      <c r="E314" s="36">
        <v>1179.55</v>
      </c>
      <c r="F314" s="36">
        <v>1165.8</v>
      </c>
      <c r="G314" s="36">
        <v>1149.8499999999999</v>
      </c>
      <c r="H314" s="36">
        <v>1209.25</v>
      </c>
      <c r="I314" s="36">
        <v>1225.1999999999998</v>
      </c>
      <c r="J314" s="36">
        <v>1238.95</v>
      </c>
      <c r="K314" s="31">
        <v>1211.45</v>
      </c>
      <c r="L314" s="31">
        <v>1181.75</v>
      </c>
      <c r="M314" s="31">
        <v>7.3516199999999996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1845.45</v>
      </c>
      <c r="D315" s="36">
        <v>1859.8166666666666</v>
      </c>
      <c r="E315" s="36">
        <v>1813.6333333333332</v>
      </c>
      <c r="F315" s="36">
        <v>1781.8166666666666</v>
      </c>
      <c r="G315" s="36">
        <v>1735.6333333333332</v>
      </c>
      <c r="H315" s="36">
        <v>1891.6333333333332</v>
      </c>
      <c r="I315" s="36">
        <v>1937.8166666666666</v>
      </c>
      <c r="J315" s="36">
        <v>1969.6333333333332</v>
      </c>
      <c r="K315" s="31">
        <v>1906</v>
      </c>
      <c r="L315" s="31">
        <v>1828</v>
      </c>
      <c r="M315" s="31">
        <v>8.3087900000000001</v>
      </c>
      <c r="N315" s="1"/>
      <c r="O315" s="1"/>
    </row>
    <row r="316" spans="1:15" ht="12.75" customHeight="1">
      <c r="A316" s="33">
        <v>306</v>
      </c>
      <c r="B316" s="53" t="s">
        <v>860</v>
      </c>
      <c r="C316" s="31">
        <v>648.1</v>
      </c>
      <c r="D316" s="36">
        <v>654.18333333333328</v>
      </c>
      <c r="E316" s="36">
        <v>638.96666666666658</v>
      </c>
      <c r="F316" s="36">
        <v>629.83333333333326</v>
      </c>
      <c r="G316" s="36">
        <v>614.61666666666656</v>
      </c>
      <c r="H316" s="36">
        <v>663.31666666666661</v>
      </c>
      <c r="I316" s="36">
        <v>678.5333333333333</v>
      </c>
      <c r="J316" s="36">
        <v>687.66666666666663</v>
      </c>
      <c r="K316" s="31">
        <v>669.4</v>
      </c>
      <c r="L316" s="31">
        <v>645.04999999999995</v>
      </c>
      <c r="M316" s="31">
        <v>2.5184600000000001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324.5</v>
      </c>
      <c r="D317" s="36">
        <v>324.31666666666666</v>
      </c>
      <c r="E317" s="36">
        <v>319.83333333333331</v>
      </c>
      <c r="F317" s="36">
        <v>315.16666666666663</v>
      </c>
      <c r="G317" s="36">
        <v>310.68333333333328</v>
      </c>
      <c r="H317" s="36">
        <v>328.98333333333335</v>
      </c>
      <c r="I317" s="36">
        <v>333.4666666666667</v>
      </c>
      <c r="J317" s="36">
        <v>338.13333333333338</v>
      </c>
      <c r="K317" s="31">
        <v>328.8</v>
      </c>
      <c r="L317" s="31">
        <v>319.64999999999998</v>
      </c>
      <c r="M317" s="31">
        <v>26.66724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2708.85</v>
      </c>
      <c r="D318" s="36">
        <v>2694.4</v>
      </c>
      <c r="E318" s="36">
        <v>2674.5</v>
      </c>
      <c r="F318" s="36">
        <v>2640.15</v>
      </c>
      <c r="G318" s="36">
        <v>2620.25</v>
      </c>
      <c r="H318" s="36">
        <v>2728.75</v>
      </c>
      <c r="I318" s="36">
        <v>2748.6500000000005</v>
      </c>
      <c r="J318" s="36">
        <v>2783</v>
      </c>
      <c r="K318" s="31">
        <v>2714.3</v>
      </c>
      <c r="L318" s="31">
        <v>2660.05</v>
      </c>
      <c r="M318" s="31">
        <v>12.69082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431.3</v>
      </c>
      <c r="D319" s="36">
        <v>429.2166666666667</v>
      </c>
      <c r="E319" s="36">
        <v>422.43333333333339</v>
      </c>
      <c r="F319" s="36">
        <v>413.56666666666672</v>
      </c>
      <c r="G319" s="36">
        <v>406.78333333333342</v>
      </c>
      <c r="H319" s="36">
        <v>438.08333333333337</v>
      </c>
      <c r="I319" s="36">
        <v>444.86666666666667</v>
      </c>
      <c r="J319" s="36">
        <v>453.73333333333335</v>
      </c>
      <c r="K319" s="31">
        <v>436</v>
      </c>
      <c r="L319" s="31">
        <v>420.35</v>
      </c>
      <c r="M319" s="31">
        <v>2.14174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546.29999999999995</v>
      </c>
      <c r="D320" s="36">
        <v>548.65</v>
      </c>
      <c r="E320" s="36">
        <v>539.79999999999995</v>
      </c>
      <c r="F320" s="36">
        <v>533.29999999999995</v>
      </c>
      <c r="G320" s="36">
        <v>524.44999999999993</v>
      </c>
      <c r="H320" s="36">
        <v>555.15</v>
      </c>
      <c r="I320" s="36">
        <v>564.00000000000011</v>
      </c>
      <c r="J320" s="36">
        <v>570.5</v>
      </c>
      <c r="K320" s="31">
        <v>557.5</v>
      </c>
      <c r="L320" s="31">
        <v>542.15</v>
      </c>
      <c r="M320" s="31">
        <v>1.67438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204.69</v>
      </c>
      <c r="D321" s="36">
        <v>204.46333333333334</v>
      </c>
      <c r="E321" s="36">
        <v>202.98666666666668</v>
      </c>
      <c r="F321" s="36">
        <v>201.28333333333333</v>
      </c>
      <c r="G321" s="36">
        <v>199.80666666666667</v>
      </c>
      <c r="H321" s="36">
        <v>206.16666666666669</v>
      </c>
      <c r="I321" s="36">
        <v>207.64333333333332</v>
      </c>
      <c r="J321" s="36">
        <v>209.34666666666669</v>
      </c>
      <c r="K321" s="31">
        <v>205.94</v>
      </c>
      <c r="L321" s="31">
        <v>202.76</v>
      </c>
      <c r="M321" s="31">
        <v>24.458010000000002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189.76</v>
      </c>
      <c r="D322" s="36">
        <v>191.92</v>
      </c>
      <c r="E322" s="36">
        <v>186.83999999999997</v>
      </c>
      <c r="F322" s="36">
        <v>183.92</v>
      </c>
      <c r="G322" s="36">
        <v>178.83999999999997</v>
      </c>
      <c r="H322" s="36">
        <v>194.83999999999997</v>
      </c>
      <c r="I322" s="36">
        <v>199.91999999999996</v>
      </c>
      <c r="J322" s="36">
        <v>202.83999999999997</v>
      </c>
      <c r="K322" s="31">
        <v>197</v>
      </c>
      <c r="L322" s="31">
        <v>189</v>
      </c>
      <c r="M322" s="31">
        <v>18.994060000000001</v>
      </c>
      <c r="N322" s="1"/>
      <c r="O322" s="1"/>
    </row>
    <row r="323" spans="1:15" ht="12.75" customHeight="1">
      <c r="A323" s="33">
        <v>313</v>
      </c>
      <c r="B323" s="53" t="s">
        <v>799</v>
      </c>
      <c r="C323" s="31">
        <v>2411.9499999999998</v>
      </c>
      <c r="D323" s="36">
        <v>2438</v>
      </c>
      <c r="E323" s="36">
        <v>2368</v>
      </c>
      <c r="F323" s="36">
        <v>2324.0500000000002</v>
      </c>
      <c r="G323" s="36">
        <v>2254.0500000000002</v>
      </c>
      <c r="H323" s="36">
        <v>2481.9499999999998</v>
      </c>
      <c r="I323" s="36">
        <v>2551.9499999999998</v>
      </c>
      <c r="J323" s="36">
        <v>2595.8999999999996</v>
      </c>
      <c r="K323" s="31">
        <v>2508</v>
      </c>
      <c r="L323" s="31">
        <v>2394.0500000000002</v>
      </c>
      <c r="M323" s="31">
        <v>9.3520900000000005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676</v>
      </c>
      <c r="D324" s="36">
        <v>671.6</v>
      </c>
      <c r="E324" s="36">
        <v>664.90000000000009</v>
      </c>
      <c r="F324" s="36">
        <v>653.80000000000007</v>
      </c>
      <c r="G324" s="36">
        <v>647.10000000000014</v>
      </c>
      <c r="H324" s="36">
        <v>682.7</v>
      </c>
      <c r="I324" s="36">
        <v>689.40000000000009</v>
      </c>
      <c r="J324" s="36">
        <v>700.5</v>
      </c>
      <c r="K324" s="31">
        <v>678.3</v>
      </c>
      <c r="L324" s="31">
        <v>660.5</v>
      </c>
      <c r="M324" s="31">
        <v>40.64358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12145.75</v>
      </c>
      <c r="D325" s="36">
        <v>12155.866666666667</v>
      </c>
      <c r="E325" s="36">
        <v>12091.883333333333</v>
      </c>
      <c r="F325" s="36">
        <v>12038.016666666666</v>
      </c>
      <c r="G325" s="36">
        <v>11974.033333333333</v>
      </c>
      <c r="H325" s="36">
        <v>12209.733333333334</v>
      </c>
      <c r="I325" s="36">
        <v>12273.716666666667</v>
      </c>
      <c r="J325" s="36">
        <v>12327.583333333334</v>
      </c>
      <c r="K325" s="31">
        <v>12219.85</v>
      </c>
      <c r="L325" s="31">
        <v>12102</v>
      </c>
      <c r="M325" s="31">
        <v>4.1578999999999997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2690.9</v>
      </c>
      <c r="D326" s="36">
        <v>2705.0333333333333</v>
      </c>
      <c r="E326" s="36">
        <v>2660.1666666666665</v>
      </c>
      <c r="F326" s="36">
        <v>2629.4333333333334</v>
      </c>
      <c r="G326" s="36">
        <v>2584.5666666666666</v>
      </c>
      <c r="H326" s="36">
        <v>2735.7666666666664</v>
      </c>
      <c r="I326" s="36">
        <v>2780.6333333333332</v>
      </c>
      <c r="J326" s="36">
        <v>2811.3666666666663</v>
      </c>
      <c r="K326" s="31">
        <v>2749.9</v>
      </c>
      <c r="L326" s="31">
        <v>2674.3</v>
      </c>
      <c r="M326" s="31">
        <v>0.95909999999999995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1122.55</v>
      </c>
      <c r="D327" s="36">
        <v>1121.9666666666665</v>
      </c>
      <c r="E327" s="36">
        <v>1111.083333333333</v>
      </c>
      <c r="F327" s="36">
        <v>1099.6166666666666</v>
      </c>
      <c r="G327" s="36">
        <v>1088.7333333333331</v>
      </c>
      <c r="H327" s="36">
        <v>1133.4333333333329</v>
      </c>
      <c r="I327" s="36">
        <v>1144.3166666666666</v>
      </c>
      <c r="J327" s="36">
        <v>1155.7833333333328</v>
      </c>
      <c r="K327" s="31">
        <v>1132.8499999999999</v>
      </c>
      <c r="L327" s="31">
        <v>1110.5</v>
      </c>
      <c r="M327" s="31">
        <v>11.39913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882.4</v>
      </c>
      <c r="D328" s="36">
        <v>888.36666666666667</v>
      </c>
      <c r="E328" s="36">
        <v>867.5333333333333</v>
      </c>
      <c r="F328" s="36">
        <v>852.66666666666663</v>
      </c>
      <c r="G328" s="36">
        <v>831.83333333333326</v>
      </c>
      <c r="H328" s="36">
        <v>903.23333333333335</v>
      </c>
      <c r="I328" s="36">
        <v>924.06666666666661</v>
      </c>
      <c r="J328" s="36">
        <v>938.93333333333339</v>
      </c>
      <c r="K328" s="31">
        <v>909.2</v>
      </c>
      <c r="L328" s="31">
        <v>873.5</v>
      </c>
      <c r="M328" s="31">
        <v>14.56256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4351.1499999999996</v>
      </c>
      <c r="D329" s="36">
        <v>4398.55</v>
      </c>
      <c r="E329" s="36">
        <v>4253.1000000000004</v>
      </c>
      <c r="F329" s="36">
        <v>4155.05</v>
      </c>
      <c r="G329" s="36">
        <v>4009.6000000000004</v>
      </c>
      <c r="H329" s="36">
        <v>4496.6000000000004</v>
      </c>
      <c r="I329" s="36">
        <v>4642.0499999999993</v>
      </c>
      <c r="J329" s="36">
        <v>4740.1000000000004</v>
      </c>
      <c r="K329" s="31">
        <v>4544</v>
      </c>
      <c r="L329" s="31">
        <v>4300.5</v>
      </c>
      <c r="M329" s="31">
        <v>29.93946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730.5</v>
      </c>
      <c r="D330" s="36">
        <v>730.86666666666667</v>
      </c>
      <c r="E330" s="36">
        <v>716.73333333333335</v>
      </c>
      <c r="F330" s="36">
        <v>702.9666666666667</v>
      </c>
      <c r="G330" s="36">
        <v>688.83333333333337</v>
      </c>
      <c r="H330" s="36">
        <v>744.63333333333333</v>
      </c>
      <c r="I330" s="36">
        <v>758.76666666666677</v>
      </c>
      <c r="J330" s="36">
        <v>772.5333333333333</v>
      </c>
      <c r="K330" s="31">
        <v>745</v>
      </c>
      <c r="L330" s="31">
        <v>717.1</v>
      </c>
      <c r="M330" s="31">
        <v>4.8912199999999997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1234.3</v>
      </c>
      <c r="D331" s="36">
        <v>1236.7166666666665</v>
      </c>
      <c r="E331" s="36">
        <v>1197.583333333333</v>
      </c>
      <c r="F331" s="36">
        <v>1160.8666666666666</v>
      </c>
      <c r="G331" s="36">
        <v>1121.7333333333331</v>
      </c>
      <c r="H331" s="36">
        <v>1273.4333333333329</v>
      </c>
      <c r="I331" s="36">
        <v>1312.5666666666666</v>
      </c>
      <c r="J331" s="36">
        <v>1349.2833333333328</v>
      </c>
      <c r="K331" s="31">
        <v>1275.8499999999999</v>
      </c>
      <c r="L331" s="31">
        <v>1200</v>
      </c>
      <c r="M331" s="31">
        <v>3.0400999999999998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2153.65</v>
      </c>
      <c r="D332" s="36">
        <v>2142.7333333333331</v>
      </c>
      <c r="E332" s="36">
        <v>2125.4666666666662</v>
      </c>
      <c r="F332" s="36">
        <v>2097.2833333333333</v>
      </c>
      <c r="G332" s="36">
        <v>2080.0166666666664</v>
      </c>
      <c r="H332" s="36">
        <v>2170.9166666666661</v>
      </c>
      <c r="I332" s="36">
        <v>2188.1833333333334</v>
      </c>
      <c r="J332" s="36">
        <v>2216.3666666666659</v>
      </c>
      <c r="K332" s="31">
        <v>2160</v>
      </c>
      <c r="L332" s="31">
        <v>2114.5500000000002</v>
      </c>
      <c r="M332" s="31">
        <v>0.71560999999999997</v>
      </c>
      <c r="N332" s="1"/>
      <c r="O332" s="1"/>
    </row>
    <row r="333" spans="1:15" ht="12.75" customHeight="1">
      <c r="A333" s="33">
        <v>323</v>
      </c>
      <c r="B333" s="53" t="s">
        <v>798</v>
      </c>
      <c r="C333" s="31">
        <v>550.35</v>
      </c>
      <c r="D333" s="36">
        <v>552.83333333333337</v>
      </c>
      <c r="E333" s="36">
        <v>536.66666666666674</v>
      </c>
      <c r="F333" s="36">
        <v>522.98333333333335</v>
      </c>
      <c r="G333" s="36">
        <v>506.81666666666672</v>
      </c>
      <c r="H333" s="36">
        <v>566.51666666666677</v>
      </c>
      <c r="I333" s="36">
        <v>582.68333333333351</v>
      </c>
      <c r="J333" s="36">
        <v>596.36666666666679</v>
      </c>
      <c r="K333" s="31">
        <v>569</v>
      </c>
      <c r="L333" s="31">
        <v>539.15</v>
      </c>
      <c r="M333" s="31">
        <v>17.06316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69.37</v>
      </c>
      <c r="D334" s="36">
        <v>69.36</v>
      </c>
      <c r="E334" s="36">
        <v>68.569999999999993</v>
      </c>
      <c r="F334" s="36">
        <v>67.77</v>
      </c>
      <c r="G334" s="36">
        <v>66.97999999999999</v>
      </c>
      <c r="H334" s="36">
        <v>70.16</v>
      </c>
      <c r="I334" s="36">
        <v>70.949999999999989</v>
      </c>
      <c r="J334" s="36">
        <v>71.75</v>
      </c>
      <c r="K334" s="31">
        <v>70.150000000000006</v>
      </c>
      <c r="L334" s="31">
        <v>68.56</v>
      </c>
      <c r="M334" s="31">
        <v>30.54766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727.3</v>
      </c>
      <c r="D335" s="36">
        <v>738.43333333333339</v>
      </c>
      <c r="E335" s="36">
        <v>711.76666666666677</v>
      </c>
      <c r="F335" s="36">
        <v>696.23333333333335</v>
      </c>
      <c r="G335" s="36">
        <v>669.56666666666672</v>
      </c>
      <c r="H335" s="36">
        <v>753.96666666666681</v>
      </c>
      <c r="I335" s="36">
        <v>780.63333333333333</v>
      </c>
      <c r="J335" s="36">
        <v>796.16666666666686</v>
      </c>
      <c r="K335" s="31">
        <v>765.1</v>
      </c>
      <c r="L335" s="31">
        <v>722.9</v>
      </c>
      <c r="M335" s="31">
        <v>20.415859999999999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2993.7</v>
      </c>
      <c r="D336" s="36">
        <v>3006.5666666666671</v>
      </c>
      <c r="E336" s="36">
        <v>2961.1333333333341</v>
      </c>
      <c r="F336" s="36">
        <v>2928.5666666666671</v>
      </c>
      <c r="G336" s="36">
        <v>2883.1333333333341</v>
      </c>
      <c r="H336" s="36">
        <v>3039.1333333333341</v>
      </c>
      <c r="I336" s="36">
        <v>3084.5666666666675</v>
      </c>
      <c r="J336" s="36">
        <v>3117.1333333333341</v>
      </c>
      <c r="K336" s="31">
        <v>3052</v>
      </c>
      <c r="L336" s="31">
        <v>2974</v>
      </c>
      <c r="M336" s="31">
        <v>9.0615000000000006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5261.3</v>
      </c>
      <c r="D337" s="36">
        <v>5285.0000000000009</v>
      </c>
      <c r="E337" s="36">
        <v>5187.9000000000015</v>
      </c>
      <c r="F337" s="36">
        <v>5114.5000000000009</v>
      </c>
      <c r="G337" s="36">
        <v>5017.4000000000015</v>
      </c>
      <c r="H337" s="36">
        <v>5358.4000000000015</v>
      </c>
      <c r="I337" s="36">
        <v>5455.5000000000018</v>
      </c>
      <c r="J337" s="36">
        <v>5528.9000000000015</v>
      </c>
      <c r="K337" s="31">
        <v>5382.1</v>
      </c>
      <c r="L337" s="31">
        <v>5211.6000000000004</v>
      </c>
      <c r="M337" s="31">
        <v>3.0645600000000002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1989.3</v>
      </c>
      <c r="D338" s="36">
        <v>1983.4333333333334</v>
      </c>
      <c r="E338" s="36">
        <v>1972.3666666666668</v>
      </c>
      <c r="F338" s="36">
        <v>1955.4333333333334</v>
      </c>
      <c r="G338" s="36">
        <v>1944.3666666666668</v>
      </c>
      <c r="H338" s="36">
        <v>2000.3666666666668</v>
      </c>
      <c r="I338" s="36">
        <v>2011.4333333333334</v>
      </c>
      <c r="J338" s="36">
        <v>2028.3666666666668</v>
      </c>
      <c r="K338" s="31">
        <v>1994.5</v>
      </c>
      <c r="L338" s="31">
        <v>1966.5</v>
      </c>
      <c r="M338" s="31">
        <v>4.8944700000000001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1546.25</v>
      </c>
      <c r="D339" s="36">
        <v>1544.5666666666666</v>
      </c>
      <c r="E339" s="36">
        <v>1524.7333333333331</v>
      </c>
      <c r="F339" s="36">
        <v>1503.2166666666665</v>
      </c>
      <c r="G339" s="36">
        <v>1483.383333333333</v>
      </c>
      <c r="H339" s="36">
        <v>1566.0833333333333</v>
      </c>
      <c r="I339" s="36">
        <v>1585.9166666666667</v>
      </c>
      <c r="J339" s="36">
        <v>1607.4333333333334</v>
      </c>
      <c r="K339" s="31">
        <v>1564.4</v>
      </c>
      <c r="L339" s="31">
        <v>1523.05</v>
      </c>
      <c r="M339" s="31">
        <v>3.9102100000000002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173.67</v>
      </c>
      <c r="D340" s="36">
        <v>174.72333333333333</v>
      </c>
      <c r="E340" s="36">
        <v>171.44666666666666</v>
      </c>
      <c r="F340" s="36">
        <v>169.22333333333333</v>
      </c>
      <c r="G340" s="36">
        <v>165.94666666666666</v>
      </c>
      <c r="H340" s="36">
        <v>176.94666666666666</v>
      </c>
      <c r="I340" s="36">
        <v>180.22333333333336</v>
      </c>
      <c r="J340" s="36">
        <v>182.44666666666666</v>
      </c>
      <c r="K340" s="31">
        <v>178</v>
      </c>
      <c r="L340" s="31">
        <v>172.5</v>
      </c>
      <c r="M340" s="31">
        <v>156.25681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310.35000000000002</v>
      </c>
      <c r="D341" s="36">
        <v>311.55</v>
      </c>
      <c r="E341" s="36">
        <v>306.90000000000003</v>
      </c>
      <c r="F341" s="36">
        <v>303.45000000000005</v>
      </c>
      <c r="G341" s="36">
        <v>298.80000000000007</v>
      </c>
      <c r="H341" s="36">
        <v>315</v>
      </c>
      <c r="I341" s="36">
        <v>319.64999999999998</v>
      </c>
      <c r="J341" s="36">
        <v>323.09999999999997</v>
      </c>
      <c r="K341" s="31">
        <v>316.2</v>
      </c>
      <c r="L341" s="31">
        <v>308.10000000000002</v>
      </c>
      <c r="M341" s="31">
        <v>31.505680000000002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94.87</v>
      </c>
      <c r="D342" s="36">
        <v>94.910000000000011</v>
      </c>
      <c r="E342" s="36">
        <v>93.770000000000024</v>
      </c>
      <c r="F342" s="36">
        <v>92.670000000000016</v>
      </c>
      <c r="G342" s="36">
        <v>91.53000000000003</v>
      </c>
      <c r="H342" s="36">
        <v>96.010000000000019</v>
      </c>
      <c r="I342" s="36">
        <v>97.15</v>
      </c>
      <c r="J342" s="36">
        <v>98.250000000000014</v>
      </c>
      <c r="K342" s="31">
        <v>96.05</v>
      </c>
      <c r="L342" s="31">
        <v>93.81</v>
      </c>
      <c r="M342" s="31">
        <v>229.51872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261.5</v>
      </c>
      <c r="D343" s="36">
        <v>263.41666666666669</v>
      </c>
      <c r="E343" s="36">
        <v>256.93333333333339</v>
      </c>
      <c r="F343" s="36">
        <v>252.36666666666673</v>
      </c>
      <c r="G343" s="36">
        <v>245.88333333333344</v>
      </c>
      <c r="H343" s="36">
        <v>267.98333333333335</v>
      </c>
      <c r="I343" s="36">
        <v>274.46666666666658</v>
      </c>
      <c r="J343" s="36">
        <v>279.0333333333333</v>
      </c>
      <c r="K343" s="31">
        <v>269.89999999999998</v>
      </c>
      <c r="L343" s="31">
        <v>258.85000000000002</v>
      </c>
      <c r="M343" s="31">
        <v>36.585120000000003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207.67</v>
      </c>
      <c r="D344" s="36">
        <v>207.99</v>
      </c>
      <c r="E344" s="36">
        <v>204.58</v>
      </c>
      <c r="F344" s="36">
        <v>201.49</v>
      </c>
      <c r="G344" s="36">
        <v>198.08</v>
      </c>
      <c r="H344" s="36">
        <v>211.08</v>
      </c>
      <c r="I344" s="36">
        <v>214.48999999999998</v>
      </c>
      <c r="J344" s="36">
        <v>217.58</v>
      </c>
      <c r="K344" s="31">
        <v>211.4</v>
      </c>
      <c r="L344" s="31">
        <v>204.9</v>
      </c>
      <c r="M344" s="31">
        <v>81.305790000000002</v>
      </c>
      <c r="N344" s="1"/>
      <c r="O344" s="1"/>
    </row>
    <row r="345" spans="1:15" ht="12.75" customHeight="1">
      <c r="A345" s="33">
        <v>335</v>
      </c>
      <c r="B345" s="53" t="s">
        <v>796</v>
      </c>
      <c r="C345" s="31">
        <v>52.47</v>
      </c>
      <c r="D345" s="36">
        <v>52.626666666666665</v>
      </c>
      <c r="E345" s="36">
        <v>51.75333333333333</v>
      </c>
      <c r="F345" s="36">
        <v>51.036666666666662</v>
      </c>
      <c r="G345" s="36">
        <v>50.163333333333327</v>
      </c>
      <c r="H345" s="36">
        <v>53.343333333333334</v>
      </c>
      <c r="I345" s="36">
        <v>54.216666666666669</v>
      </c>
      <c r="J345" s="36">
        <v>54.933333333333337</v>
      </c>
      <c r="K345" s="31">
        <v>53.5</v>
      </c>
      <c r="L345" s="31">
        <v>51.91</v>
      </c>
      <c r="M345" s="31">
        <v>39.716479999999997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389.85</v>
      </c>
      <c r="D346" s="36">
        <v>389.3</v>
      </c>
      <c r="E346" s="36">
        <v>385.85</v>
      </c>
      <c r="F346" s="36">
        <v>381.85</v>
      </c>
      <c r="G346" s="36">
        <v>378.40000000000003</v>
      </c>
      <c r="H346" s="36">
        <v>393.3</v>
      </c>
      <c r="I346" s="36">
        <v>396.74999999999994</v>
      </c>
      <c r="J346" s="36">
        <v>400.75</v>
      </c>
      <c r="K346" s="31">
        <v>392.75</v>
      </c>
      <c r="L346" s="31">
        <v>385.3</v>
      </c>
      <c r="M346" s="31">
        <v>122.93356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1377</v>
      </c>
      <c r="D347" s="36">
        <v>1367.4833333333333</v>
      </c>
      <c r="E347" s="36">
        <v>1342.0166666666667</v>
      </c>
      <c r="F347" s="36">
        <v>1307.0333333333333</v>
      </c>
      <c r="G347" s="36">
        <v>1281.5666666666666</v>
      </c>
      <c r="H347" s="36">
        <v>1402.4666666666667</v>
      </c>
      <c r="I347" s="36">
        <v>1427.9333333333334</v>
      </c>
      <c r="J347" s="36">
        <v>1462.9166666666667</v>
      </c>
      <c r="K347" s="31">
        <v>1392.95</v>
      </c>
      <c r="L347" s="31">
        <v>1332.5</v>
      </c>
      <c r="M347" s="31">
        <v>12.291980000000001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171.15</v>
      </c>
      <c r="D348" s="36">
        <v>170.61333333333334</v>
      </c>
      <c r="E348" s="36">
        <v>168.5566666666667</v>
      </c>
      <c r="F348" s="36">
        <v>165.96333333333337</v>
      </c>
      <c r="G348" s="36">
        <v>163.90666666666672</v>
      </c>
      <c r="H348" s="36">
        <v>173.20666666666668</v>
      </c>
      <c r="I348" s="36">
        <v>175.26333333333329</v>
      </c>
      <c r="J348" s="36">
        <v>177.85666666666665</v>
      </c>
      <c r="K348" s="31">
        <v>172.67</v>
      </c>
      <c r="L348" s="31">
        <v>168.02</v>
      </c>
      <c r="M348" s="31">
        <v>85.272869999999998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3351.45</v>
      </c>
      <c r="D349" s="36">
        <v>3309.2666666666664</v>
      </c>
      <c r="E349" s="36">
        <v>3259.7833333333328</v>
      </c>
      <c r="F349" s="36">
        <v>3168.1166666666663</v>
      </c>
      <c r="G349" s="36">
        <v>3118.6333333333328</v>
      </c>
      <c r="H349" s="36">
        <v>3400.9333333333329</v>
      </c>
      <c r="I349" s="36">
        <v>3450.4166666666665</v>
      </c>
      <c r="J349" s="36">
        <v>3542.083333333333</v>
      </c>
      <c r="K349" s="31">
        <v>3358.75</v>
      </c>
      <c r="L349" s="31">
        <v>3217.6</v>
      </c>
      <c r="M349" s="31">
        <v>1.1455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2516.75</v>
      </c>
      <c r="D350" s="36">
        <v>2508.5</v>
      </c>
      <c r="E350" s="36">
        <v>2497</v>
      </c>
      <c r="F350" s="36">
        <v>2477.25</v>
      </c>
      <c r="G350" s="36">
        <v>2465.75</v>
      </c>
      <c r="H350" s="36">
        <v>2528.25</v>
      </c>
      <c r="I350" s="36">
        <v>2539.75</v>
      </c>
      <c r="J350" s="36">
        <v>2559.5</v>
      </c>
      <c r="K350" s="31">
        <v>2520</v>
      </c>
      <c r="L350" s="31">
        <v>2488.75</v>
      </c>
      <c r="M350" s="31">
        <v>5.8359800000000002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89.34</v>
      </c>
      <c r="D351" s="36">
        <v>89.323333333333338</v>
      </c>
      <c r="E351" s="36">
        <v>88.206666666666678</v>
      </c>
      <c r="F351" s="36">
        <v>87.073333333333338</v>
      </c>
      <c r="G351" s="36">
        <v>85.956666666666678</v>
      </c>
      <c r="H351" s="36">
        <v>90.456666666666678</v>
      </c>
      <c r="I351" s="36">
        <v>91.573333333333323</v>
      </c>
      <c r="J351" s="36">
        <v>92.706666666666678</v>
      </c>
      <c r="K351" s="31">
        <v>90.44</v>
      </c>
      <c r="L351" s="31">
        <v>88.19</v>
      </c>
      <c r="M351" s="31">
        <v>22.615849999999998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672.35</v>
      </c>
      <c r="D352" s="36">
        <v>674.63333333333333</v>
      </c>
      <c r="E352" s="36">
        <v>660.2166666666667</v>
      </c>
      <c r="F352" s="36">
        <v>648.08333333333337</v>
      </c>
      <c r="G352" s="36">
        <v>633.66666666666674</v>
      </c>
      <c r="H352" s="36">
        <v>686.76666666666665</v>
      </c>
      <c r="I352" s="36">
        <v>701.18333333333339</v>
      </c>
      <c r="J352" s="36">
        <v>713.31666666666661</v>
      </c>
      <c r="K352" s="31">
        <v>689.05</v>
      </c>
      <c r="L352" s="31">
        <v>662.5</v>
      </c>
      <c r="M352" s="31">
        <v>7.4656700000000003</v>
      </c>
      <c r="N352" s="1"/>
      <c r="O352" s="1"/>
    </row>
    <row r="353" spans="1:15" ht="12.75" customHeight="1">
      <c r="A353" s="33">
        <v>343</v>
      </c>
      <c r="B353" s="53" t="s">
        <v>861</v>
      </c>
      <c r="C353" s="31">
        <v>6754.4</v>
      </c>
      <c r="D353" s="36">
        <v>6669.1166666666659</v>
      </c>
      <c r="E353" s="36">
        <v>6525.2833333333319</v>
      </c>
      <c r="F353" s="36">
        <v>6296.1666666666661</v>
      </c>
      <c r="G353" s="36">
        <v>6152.3333333333321</v>
      </c>
      <c r="H353" s="36">
        <v>6898.2333333333318</v>
      </c>
      <c r="I353" s="36">
        <v>7042.0666666666657</v>
      </c>
      <c r="J353" s="36">
        <v>7271.1833333333316</v>
      </c>
      <c r="K353" s="31">
        <v>6812.95</v>
      </c>
      <c r="L353" s="31">
        <v>6440</v>
      </c>
      <c r="M353" s="31">
        <v>1.05227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345.35</v>
      </c>
      <c r="D354" s="36">
        <v>345.7166666666667</v>
      </c>
      <c r="E354" s="36">
        <v>341.18333333333339</v>
      </c>
      <c r="F354" s="36">
        <v>337.01666666666671</v>
      </c>
      <c r="G354" s="36">
        <v>332.48333333333341</v>
      </c>
      <c r="H354" s="36">
        <v>349.88333333333338</v>
      </c>
      <c r="I354" s="36">
        <v>354.41666666666669</v>
      </c>
      <c r="J354" s="36">
        <v>358.58333333333337</v>
      </c>
      <c r="K354" s="31">
        <v>350.25</v>
      </c>
      <c r="L354" s="31">
        <v>341.55</v>
      </c>
      <c r="M354" s="31">
        <v>1.10839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1742.6</v>
      </c>
      <c r="D355" s="36">
        <v>1741.6833333333334</v>
      </c>
      <c r="E355" s="36">
        <v>1726.9166666666667</v>
      </c>
      <c r="F355" s="36">
        <v>1711.2333333333333</v>
      </c>
      <c r="G355" s="36">
        <v>1696.4666666666667</v>
      </c>
      <c r="H355" s="36">
        <v>1757.3666666666668</v>
      </c>
      <c r="I355" s="36">
        <v>1772.1333333333332</v>
      </c>
      <c r="J355" s="36">
        <v>1787.8166666666668</v>
      </c>
      <c r="K355" s="31">
        <v>1756.45</v>
      </c>
      <c r="L355" s="31">
        <v>1726</v>
      </c>
      <c r="M355" s="31">
        <v>3.8205399999999998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298.89999999999998</v>
      </c>
      <c r="D356" s="36">
        <v>300.74999999999994</v>
      </c>
      <c r="E356" s="36">
        <v>292.7999999999999</v>
      </c>
      <c r="F356" s="36">
        <v>286.69999999999993</v>
      </c>
      <c r="G356" s="36">
        <v>278.74999999999989</v>
      </c>
      <c r="H356" s="36">
        <v>306.84999999999991</v>
      </c>
      <c r="I356" s="36">
        <v>314.79999999999995</v>
      </c>
      <c r="J356" s="36">
        <v>320.89999999999992</v>
      </c>
      <c r="K356" s="31">
        <v>308.7</v>
      </c>
      <c r="L356" s="31">
        <v>294.64999999999998</v>
      </c>
      <c r="M356" s="31">
        <v>303.69085000000001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634.04999999999995</v>
      </c>
      <c r="D357" s="36">
        <v>626.86666666666667</v>
      </c>
      <c r="E357" s="36">
        <v>613.73333333333335</v>
      </c>
      <c r="F357" s="36">
        <v>593.41666666666663</v>
      </c>
      <c r="G357" s="36">
        <v>580.2833333333333</v>
      </c>
      <c r="H357" s="36">
        <v>647.18333333333339</v>
      </c>
      <c r="I357" s="36">
        <v>660.31666666666683</v>
      </c>
      <c r="J357" s="36">
        <v>680.63333333333344</v>
      </c>
      <c r="K357" s="31">
        <v>640</v>
      </c>
      <c r="L357" s="31">
        <v>606.54999999999995</v>
      </c>
      <c r="M357" s="31">
        <v>80.524019999999993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1530.65</v>
      </c>
      <c r="D358" s="36">
        <v>1533.05</v>
      </c>
      <c r="E358" s="36">
        <v>1518.6</v>
      </c>
      <c r="F358" s="36">
        <v>1506.55</v>
      </c>
      <c r="G358" s="36">
        <v>1492.1</v>
      </c>
      <c r="H358" s="36">
        <v>1545.1</v>
      </c>
      <c r="I358" s="36">
        <v>1559.5500000000002</v>
      </c>
      <c r="J358" s="36">
        <v>1571.6</v>
      </c>
      <c r="K358" s="31">
        <v>1547.5</v>
      </c>
      <c r="L358" s="31">
        <v>1521</v>
      </c>
      <c r="M358" s="31">
        <v>2.3729100000000001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627.65</v>
      </c>
      <c r="D359" s="36">
        <v>617.25</v>
      </c>
      <c r="E359" s="36">
        <v>594.5</v>
      </c>
      <c r="F359" s="36">
        <v>561.35</v>
      </c>
      <c r="G359" s="36">
        <v>538.6</v>
      </c>
      <c r="H359" s="36">
        <v>650.4</v>
      </c>
      <c r="I359" s="36">
        <v>673.15</v>
      </c>
      <c r="J359" s="36">
        <v>706.3</v>
      </c>
      <c r="K359" s="31">
        <v>640</v>
      </c>
      <c r="L359" s="31">
        <v>584.1</v>
      </c>
      <c r="M359" s="31">
        <v>149.87916000000001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10922.45</v>
      </c>
      <c r="D360" s="36">
        <v>10902.016666666668</v>
      </c>
      <c r="E360" s="36">
        <v>10779.833333333336</v>
      </c>
      <c r="F360" s="36">
        <v>10637.216666666667</v>
      </c>
      <c r="G360" s="36">
        <v>10515.033333333335</v>
      </c>
      <c r="H360" s="36">
        <v>11044.633333333337</v>
      </c>
      <c r="I360" s="36">
        <v>11166.816666666668</v>
      </c>
      <c r="J360" s="36">
        <v>11309.433333333338</v>
      </c>
      <c r="K360" s="31">
        <v>11024.2</v>
      </c>
      <c r="L360" s="31">
        <v>10759.4</v>
      </c>
      <c r="M360" s="31">
        <v>1.3889800000000001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1741.2</v>
      </c>
      <c r="D361" s="36">
        <v>1727.25</v>
      </c>
      <c r="E361" s="36">
        <v>1694.5</v>
      </c>
      <c r="F361" s="36">
        <v>1647.8</v>
      </c>
      <c r="G361" s="36">
        <v>1615.05</v>
      </c>
      <c r="H361" s="36">
        <v>1773.95</v>
      </c>
      <c r="I361" s="36">
        <v>1806.7</v>
      </c>
      <c r="J361" s="36">
        <v>1853.4</v>
      </c>
      <c r="K361" s="31">
        <v>1760</v>
      </c>
      <c r="L361" s="31">
        <v>1680.55</v>
      </c>
      <c r="M361" s="31">
        <v>6.2702600000000004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476.25</v>
      </c>
      <c r="D362" s="36">
        <v>474.2166666666667</v>
      </c>
      <c r="E362" s="36">
        <v>462.03333333333342</v>
      </c>
      <c r="F362" s="36">
        <v>447.81666666666672</v>
      </c>
      <c r="G362" s="36">
        <v>435.63333333333344</v>
      </c>
      <c r="H362" s="36">
        <v>488.43333333333339</v>
      </c>
      <c r="I362" s="36">
        <v>500.61666666666667</v>
      </c>
      <c r="J362" s="36">
        <v>514.83333333333337</v>
      </c>
      <c r="K362" s="31">
        <v>486.4</v>
      </c>
      <c r="L362" s="31">
        <v>460</v>
      </c>
      <c r="M362" s="31">
        <v>37.178879999999999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4617.25</v>
      </c>
      <c r="D363" s="36">
        <v>4609.0333333333328</v>
      </c>
      <c r="E363" s="36">
        <v>4573.9166666666661</v>
      </c>
      <c r="F363" s="36">
        <v>4530.583333333333</v>
      </c>
      <c r="G363" s="36">
        <v>4495.4666666666662</v>
      </c>
      <c r="H363" s="36">
        <v>4652.3666666666659</v>
      </c>
      <c r="I363" s="36">
        <v>4687.4833333333327</v>
      </c>
      <c r="J363" s="36">
        <v>4730.8166666666657</v>
      </c>
      <c r="K363" s="31">
        <v>4644.1499999999996</v>
      </c>
      <c r="L363" s="31">
        <v>4565.7</v>
      </c>
      <c r="M363" s="31">
        <v>4.7679200000000002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1078.2</v>
      </c>
      <c r="D364" s="36">
        <v>1061.9333333333332</v>
      </c>
      <c r="E364" s="36">
        <v>1023.8666666666663</v>
      </c>
      <c r="F364" s="36">
        <v>969.53333333333319</v>
      </c>
      <c r="G364" s="36">
        <v>931.46666666666636</v>
      </c>
      <c r="H364" s="36">
        <v>1116.2666666666664</v>
      </c>
      <c r="I364" s="36">
        <v>1154.3333333333335</v>
      </c>
      <c r="J364" s="36">
        <v>1208.6666666666663</v>
      </c>
      <c r="K364" s="31">
        <v>1100</v>
      </c>
      <c r="L364" s="31">
        <v>1007.6</v>
      </c>
      <c r="M364" s="31">
        <v>36.896549999999998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448.9</v>
      </c>
      <c r="D365" s="36">
        <v>450.23333333333335</v>
      </c>
      <c r="E365" s="36">
        <v>443.66666666666669</v>
      </c>
      <c r="F365" s="36">
        <v>438.43333333333334</v>
      </c>
      <c r="G365" s="36">
        <v>431.86666666666667</v>
      </c>
      <c r="H365" s="36">
        <v>455.4666666666667</v>
      </c>
      <c r="I365" s="36">
        <v>462.0333333333333</v>
      </c>
      <c r="J365" s="36">
        <v>467.26666666666671</v>
      </c>
      <c r="K365" s="31">
        <v>456.8</v>
      </c>
      <c r="L365" s="31">
        <v>445</v>
      </c>
      <c r="M365" s="31">
        <v>3.3208799999999998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1566.45</v>
      </c>
      <c r="D366" s="36">
        <v>1559.7666666666664</v>
      </c>
      <c r="E366" s="36">
        <v>1548.5333333333328</v>
      </c>
      <c r="F366" s="36">
        <v>1530.6166666666663</v>
      </c>
      <c r="G366" s="36">
        <v>1519.3833333333328</v>
      </c>
      <c r="H366" s="36">
        <v>1577.6833333333329</v>
      </c>
      <c r="I366" s="36">
        <v>1588.9166666666665</v>
      </c>
      <c r="J366" s="36">
        <v>1606.833333333333</v>
      </c>
      <c r="K366" s="31">
        <v>1571</v>
      </c>
      <c r="L366" s="31">
        <v>1541.85</v>
      </c>
      <c r="M366" s="31">
        <v>2.2007400000000001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40316.1</v>
      </c>
      <c r="D367" s="36">
        <v>40302.033333333333</v>
      </c>
      <c r="E367" s="36">
        <v>40054.066666666666</v>
      </c>
      <c r="F367" s="36">
        <v>39792.033333333333</v>
      </c>
      <c r="G367" s="36">
        <v>39544.066666666666</v>
      </c>
      <c r="H367" s="36">
        <v>40564.066666666666</v>
      </c>
      <c r="I367" s="36">
        <v>40812.033333333326</v>
      </c>
      <c r="J367" s="36">
        <v>41074.066666666666</v>
      </c>
      <c r="K367" s="31">
        <v>40550</v>
      </c>
      <c r="L367" s="31">
        <v>40040</v>
      </c>
      <c r="M367" s="31">
        <v>0.11176999999999999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1924.2</v>
      </c>
      <c r="D368" s="36">
        <v>1911.3166666666666</v>
      </c>
      <c r="E368" s="36">
        <v>1890.6333333333332</v>
      </c>
      <c r="F368" s="36">
        <v>1857.0666666666666</v>
      </c>
      <c r="G368" s="36">
        <v>1836.3833333333332</v>
      </c>
      <c r="H368" s="36">
        <v>1944.8833333333332</v>
      </c>
      <c r="I368" s="36">
        <v>1965.5666666666666</v>
      </c>
      <c r="J368" s="36">
        <v>1999.1333333333332</v>
      </c>
      <c r="K368" s="31">
        <v>1932</v>
      </c>
      <c r="L368" s="31">
        <v>1877.75</v>
      </c>
      <c r="M368" s="31">
        <v>7.3406099999999999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5168.75</v>
      </c>
      <c r="D369" s="36">
        <v>5185.416666666667</v>
      </c>
      <c r="E369" s="36">
        <v>5114.8833333333341</v>
      </c>
      <c r="F369" s="36">
        <v>5061.0166666666673</v>
      </c>
      <c r="G369" s="36">
        <v>4990.4833333333345</v>
      </c>
      <c r="H369" s="36">
        <v>5239.2833333333338</v>
      </c>
      <c r="I369" s="36">
        <v>5309.8166666666666</v>
      </c>
      <c r="J369" s="36">
        <v>5363.6833333333334</v>
      </c>
      <c r="K369" s="31">
        <v>5255.95</v>
      </c>
      <c r="L369" s="31">
        <v>5131.55</v>
      </c>
      <c r="M369" s="31">
        <v>4.1496899999999997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343.05</v>
      </c>
      <c r="D370" s="36">
        <v>344.48333333333335</v>
      </c>
      <c r="E370" s="36">
        <v>336.56666666666672</v>
      </c>
      <c r="F370" s="36">
        <v>330.08333333333337</v>
      </c>
      <c r="G370" s="36">
        <v>322.16666666666674</v>
      </c>
      <c r="H370" s="36">
        <v>350.9666666666667</v>
      </c>
      <c r="I370" s="36">
        <v>358.88333333333333</v>
      </c>
      <c r="J370" s="36">
        <v>365.36666666666667</v>
      </c>
      <c r="K370" s="31">
        <v>352.4</v>
      </c>
      <c r="L370" s="31">
        <v>338</v>
      </c>
      <c r="M370" s="31">
        <v>46.015259999999998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3497.8</v>
      </c>
      <c r="D371" s="36">
        <v>3544.9500000000003</v>
      </c>
      <c r="E371" s="36">
        <v>3415.4500000000007</v>
      </c>
      <c r="F371" s="36">
        <v>3333.1000000000004</v>
      </c>
      <c r="G371" s="36">
        <v>3203.6000000000008</v>
      </c>
      <c r="H371" s="36">
        <v>3627.3000000000006</v>
      </c>
      <c r="I371" s="36">
        <v>3756.7999999999997</v>
      </c>
      <c r="J371" s="36">
        <v>3839.1500000000005</v>
      </c>
      <c r="K371" s="31">
        <v>3674.45</v>
      </c>
      <c r="L371" s="31">
        <v>3462.6</v>
      </c>
      <c r="M371" s="31">
        <v>2.47675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3273.95</v>
      </c>
      <c r="D372" s="36">
        <v>3265.15</v>
      </c>
      <c r="E372" s="36">
        <v>3228.9</v>
      </c>
      <c r="F372" s="36">
        <v>3183.85</v>
      </c>
      <c r="G372" s="36">
        <v>3147.6</v>
      </c>
      <c r="H372" s="36">
        <v>3310.2000000000003</v>
      </c>
      <c r="I372" s="36">
        <v>3346.4500000000003</v>
      </c>
      <c r="J372" s="36">
        <v>3391.5000000000005</v>
      </c>
      <c r="K372" s="31">
        <v>3301.4</v>
      </c>
      <c r="L372" s="31">
        <v>3220.1</v>
      </c>
      <c r="M372" s="31">
        <v>6.7683499999999999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1062.9000000000001</v>
      </c>
      <c r="D373" s="36">
        <v>1054.6333333333334</v>
      </c>
      <c r="E373" s="36">
        <v>1039.2666666666669</v>
      </c>
      <c r="F373" s="36">
        <v>1015.6333333333334</v>
      </c>
      <c r="G373" s="36">
        <v>1000.2666666666669</v>
      </c>
      <c r="H373" s="36">
        <v>1078.2666666666669</v>
      </c>
      <c r="I373" s="36">
        <v>1093.6333333333332</v>
      </c>
      <c r="J373" s="36">
        <v>1117.2666666666669</v>
      </c>
      <c r="K373" s="31">
        <v>1070</v>
      </c>
      <c r="L373" s="31">
        <v>1031</v>
      </c>
      <c r="M373" s="31">
        <v>19.770050000000001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217.34</v>
      </c>
      <c r="D374" s="36">
        <v>219.61</v>
      </c>
      <c r="E374" s="36">
        <v>212.48000000000002</v>
      </c>
      <c r="F374" s="36">
        <v>207.62</v>
      </c>
      <c r="G374" s="36">
        <v>200.49</v>
      </c>
      <c r="H374" s="36">
        <v>224.47000000000003</v>
      </c>
      <c r="I374" s="36">
        <v>231.60000000000002</v>
      </c>
      <c r="J374" s="36">
        <v>236.46000000000004</v>
      </c>
      <c r="K374" s="31">
        <v>226.74</v>
      </c>
      <c r="L374" s="31">
        <v>214.75</v>
      </c>
      <c r="M374" s="31">
        <v>137.1046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2502.15</v>
      </c>
      <c r="D375" s="36">
        <v>2513.9833333333331</v>
      </c>
      <c r="E375" s="36">
        <v>2472.8666666666663</v>
      </c>
      <c r="F375" s="36">
        <v>2443.583333333333</v>
      </c>
      <c r="G375" s="36">
        <v>2402.4666666666662</v>
      </c>
      <c r="H375" s="36">
        <v>2543.2666666666664</v>
      </c>
      <c r="I375" s="36">
        <v>2584.3833333333332</v>
      </c>
      <c r="J375" s="36">
        <v>2613.6666666666665</v>
      </c>
      <c r="K375" s="31">
        <v>2555.1</v>
      </c>
      <c r="L375" s="31">
        <v>2484.6999999999998</v>
      </c>
      <c r="M375" s="31">
        <v>1.7273799999999999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6664</v>
      </c>
      <c r="D376" s="36">
        <v>6646.8833333333341</v>
      </c>
      <c r="E376" s="36">
        <v>6592.1166666666686</v>
      </c>
      <c r="F376" s="36">
        <v>6520.2333333333345</v>
      </c>
      <c r="G376" s="36">
        <v>6465.466666666669</v>
      </c>
      <c r="H376" s="36">
        <v>6718.7666666666682</v>
      </c>
      <c r="I376" s="36">
        <v>6773.5333333333328</v>
      </c>
      <c r="J376" s="36">
        <v>6845.4166666666679</v>
      </c>
      <c r="K376" s="31">
        <v>6701.65</v>
      </c>
      <c r="L376" s="31">
        <v>6575</v>
      </c>
      <c r="M376" s="31">
        <v>5.2745699999999998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380.25</v>
      </c>
      <c r="D377" s="36">
        <v>379.81666666666666</v>
      </c>
      <c r="E377" s="36">
        <v>374.0333333333333</v>
      </c>
      <c r="F377" s="36">
        <v>367.81666666666666</v>
      </c>
      <c r="G377" s="36">
        <v>362.0333333333333</v>
      </c>
      <c r="H377" s="36">
        <v>386.0333333333333</v>
      </c>
      <c r="I377" s="36">
        <v>391.81666666666672</v>
      </c>
      <c r="J377" s="36">
        <v>398.0333333333333</v>
      </c>
      <c r="K377" s="31">
        <v>385.6</v>
      </c>
      <c r="L377" s="31">
        <v>373.6</v>
      </c>
      <c r="M377" s="31">
        <v>13.2319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523.6</v>
      </c>
      <c r="D378" s="36">
        <v>527.08333333333337</v>
      </c>
      <c r="E378" s="36">
        <v>509.7166666666667</v>
      </c>
      <c r="F378" s="36">
        <v>495.83333333333337</v>
      </c>
      <c r="G378" s="36">
        <v>478.4666666666667</v>
      </c>
      <c r="H378" s="36">
        <v>540.9666666666667</v>
      </c>
      <c r="I378" s="36">
        <v>558.33333333333326</v>
      </c>
      <c r="J378" s="36">
        <v>572.2166666666667</v>
      </c>
      <c r="K378" s="31">
        <v>544.45000000000005</v>
      </c>
      <c r="L378" s="31">
        <v>513.20000000000005</v>
      </c>
      <c r="M378" s="31">
        <v>201.83113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328.55</v>
      </c>
      <c r="D379" s="36">
        <v>327.09999999999997</v>
      </c>
      <c r="E379" s="36">
        <v>324.99999999999994</v>
      </c>
      <c r="F379" s="36">
        <v>321.45</v>
      </c>
      <c r="G379" s="36">
        <v>319.34999999999997</v>
      </c>
      <c r="H379" s="36">
        <v>330.64999999999992</v>
      </c>
      <c r="I379" s="36">
        <v>332.74999999999994</v>
      </c>
      <c r="J379" s="36">
        <v>336.2999999999999</v>
      </c>
      <c r="K379" s="31">
        <v>329.2</v>
      </c>
      <c r="L379" s="31">
        <v>323.55</v>
      </c>
      <c r="M379" s="31">
        <v>185.97200000000001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720.4</v>
      </c>
      <c r="D380" s="36">
        <v>723.94999999999993</v>
      </c>
      <c r="E380" s="36">
        <v>711.49999999999989</v>
      </c>
      <c r="F380" s="36">
        <v>702.59999999999991</v>
      </c>
      <c r="G380" s="36">
        <v>690.14999999999986</v>
      </c>
      <c r="H380" s="36">
        <v>732.84999999999991</v>
      </c>
      <c r="I380" s="36">
        <v>745.3</v>
      </c>
      <c r="J380" s="36">
        <v>754.19999999999993</v>
      </c>
      <c r="K380" s="31">
        <v>736.4</v>
      </c>
      <c r="L380" s="31">
        <v>715.05</v>
      </c>
      <c r="M380" s="31">
        <v>5.9515599999999997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1801.05</v>
      </c>
      <c r="D381" s="36">
        <v>1789.7</v>
      </c>
      <c r="E381" s="36">
        <v>1751.4</v>
      </c>
      <c r="F381" s="36">
        <v>1701.75</v>
      </c>
      <c r="G381" s="36">
        <v>1663.45</v>
      </c>
      <c r="H381" s="36">
        <v>1839.3500000000001</v>
      </c>
      <c r="I381" s="36">
        <v>1877.6499999999999</v>
      </c>
      <c r="J381" s="36">
        <v>1927.3000000000002</v>
      </c>
      <c r="K381" s="31">
        <v>1828</v>
      </c>
      <c r="L381" s="31">
        <v>1740.05</v>
      </c>
      <c r="M381" s="31">
        <v>17.93244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546.6</v>
      </c>
      <c r="D382" s="36">
        <v>551.48333333333335</v>
      </c>
      <c r="E382" s="36">
        <v>539.61666666666667</v>
      </c>
      <c r="F382" s="36">
        <v>532.63333333333333</v>
      </c>
      <c r="G382" s="36">
        <v>520.76666666666665</v>
      </c>
      <c r="H382" s="36">
        <v>558.4666666666667</v>
      </c>
      <c r="I382" s="36">
        <v>570.33333333333348</v>
      </c>
      <c r="J382" s="36">
        <v>577.31666666666672</v>
      </c>
      <c r="K382" s="31">
        <v>563.35</v>
      </c>
      <c r="L382" s="31">
        <v>544.5</v>
      </c>
      <c r="M382" s="31">
        <v>4.2504999999999997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174</v>
      </c>
      <c r="D383" s="36">
        <v>175.79</v>
      </c>
      <c r="E383" s="36">
        <v>170.20999999999998</v>
      </c>
      <c r="F383" s="36">
        <v>166.42</v>
      </c>
      <c r="G383" s="36">
        <v>160.83999999999997</v>
      </c>
      <c r="H383" s="36">
        <v>179.57999999999998</v>
      </c>
      <c r="I383" s="36">
        <v>185.15999999999997</v>
      </c>
      <c r="J383" s="36">
        <v>188.95</v>
      </c>
      <c r="K383" s="31">
        <v>181.37</v>
      </c>
      <c r="L383" s="31">
        <v>172</v>
      </c>
      <c r="M383" s="31">
        <v>7.9581299999999997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16380.85</v>
      </c>
      <c r="D384" s="36">
        <v>16289.266666666665</v>
      </c>
      <c r="E384" s="36">
        <v>16177.433333333331</v>
      </c>
      <c r="F384" s="36">
        <v>15974.016666666666</v>
      </c>
      <c r="G384" s="36">
        <v>15862.183333333332</v>
      </c>
      <c r="H384" s="36">
        <v>16492.683333333327</v>
      </c>
      <c r="I384" s="36">
        <v>16604.516666666663</v>
      </c>
      <c r="J384" s="36">
        <v>16807.933333333327</v>
      </c>
      <c r="K384" s="31">
        <v>16401.099999999999</v>
      </c>
      <c r="L384" s="31">
        <v>16085.85</v>
      </c>
      <c r="M384" s="31">
        <v>6.3799999999999996E-2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109.63</v>
      </c>
      <c r="D385" s="36">
        <v>109.00666666666666</v>
      </c>
      <c r="E385" s="36">
        <v>107.82333333333332</v>
      </c>
      <c r="F385" s="36">
        <v>106.01666666666667</v>
      </c>
      <c r="G385" s="36">
        <v>104.83333333333333</v>
      </c>
      <c r="H385" s="36">
        <v>110.81333333333332</v>
      </c>
      <c r="I385" s="36">
        <v>111.99666666666666</v>
      </c>
      <c r="J385" s="36">
        <v>113.80333333333331</v>
      </c>
      <c r="K385" s="31">
        <v>110.19</v>
      </c>
      <c r="L385" s="31">
        <v>107.2</v>
      </c>
      <c r="M385" s="31">
        <v>270.17545000000001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807</v>
      </c>
      <c r="D386" s="36">
        <v>799.85</v>
      </c>
      <c r="E386" s="36">
        <v>784.7</v>
      </c>
      <c r="F386" s="36">
        <v>762.4</v>
      </c>
      <c r="G386" s="36">
        <v>747.25</v>
      </c>
      <c r="H386" s="36">
        <v>822.15000000000009</v>
      </c>
      <c r="I386" s="36">
        <v>837.3</v>
      </c>
      <c r="J386" s="36">
        <v>859.60000000000014</v>
      </c>
      <c r="K386" s="31">
        <v>815</v>
      </c>
      <c r="L386" s="31">
        <v>777.55</v>
      </c>
      <c r="M386" s="31">
        <v>2.2547600000000001</v>
      </c>
      <c r="N386" s="1"/>
      <c r="O386" s="1"/>
    </row>
    <row r="387" spans="1:15" ht="12.75" customHeight="1">
      <c r="A387" s="33">
        <v>377</v>
      </c>
      <c r="B387" s="53" t="s">
        <v>862</v>
      </c>
      <c r="C387" s="31">
        <v>1528.55</v>
      </c>
      <c r="D387" s="36">
        <v>1544.9666666666665</v>
      </c>
      <c r="E387" s="36">
        <v>1502.583333333333</v>
      </c>
      <c r="F387" s="36">
        <v>1476.6166666666666</v>
      </c>
      <c r="G387" s="36">
        <v>1434.2333333333331</v>
      </c>
      <c r="H387" s="36">
        <v>1570.9333333333329</v>
      </c>
      <c r="I387" s="36">
        <v>1613.3166666666666</v>
      </c>
      <c r="J387" s="36">
        <v>1639.2833333333328</v>
      </c>
      <c r="K387" s="31">
        <v>1587.35</v>
      </c>
      <c r="L387" s="31">
        <v>1519</v>
      </c>
      <c r="M387" s="31">
        <v>4.4557200000000003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210.03</v>
      </c>
      <c r="D388" s="36">
        <v>209.82000000000002</v>
      </c>
      <c r="E388" s="36">
        <v>207.86000000000004</v>
      </c>
      <c r="F388" s="36">
        <v>205.69000000000003</v>
      </c>
      <c r="G388" s="36">
        <v>203.73000000000005</v>
      </c>
      <c r="H388" s="36">
        <v>211.99000000000004</v>
      </c>
      <c r="I388" s="36">
        <v>213.95000000000002</v>
      </c>
      <c r="J388" s="36">
        <v>216.12000000000003</v>
      </c>
      <c r="K388" s="31">
        <v>211.78</v>
      </c>
      <c r="L388" s="31">
        <v>207.65</v>
      </c>
      <c r="M388" s="31">
        <v>69.898970000000006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590.04999999999995</v>
      </c>
      <c r="D389" s="36">
        <v>592.19999999999993</v>
      </c>
      <c r="E389" s="36">
        <v>578.39999999999986</v>
      </c>
      <c r="F389" s="36">
        <v>566.74999999999989</v>
      </c>
      <c r="G389" s="36">
        <v>552.94999999999982</v>
      </c>
      <c r="H389" s="36">
        <v>603.84999999999991</v>
      </c>
      <c r="I389" s="36">
        <v>617.64999999999986</v>
      </c>
      <c r="J389" s="36">
        <v>629.29999999999995</v>
      </c>
      <c r="K389" s="31">
        <v>606</v>
      </c>
      <c r="L389" s="31">
        <v>580.54999999999995</v>
      </c>
      <c r="M389" s="31">
        <v>118.83819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584.95000000000005</v>
      </c>
      <c r="D390" s="36">
        <v>587.35</v>
      </c>
      <c r="E390" s="36">
        <v>578.95000000000005</v>
      </c>
      <c r="F390" s="36">
        <v>572.95000000000005</v>
      </c>
      <c r="G390" s="36">
        <v>564.55000000000007</v>
      </c>
      <c r="H390" s="36">
        <v>593.35</v>
      </c>
      <c r="I390" s="36">
        <v>601.74999999999989</v>
      </c>
      <c r="J390" s="36">
        <v>607.75</v>
      </c>
      <c r="K390" s="31">
        <v>595.75</v>
      </c>
      <c r="L390" s="31">
        <v>581.35</v>
      </c>
      <c r="M390" s="31">
        <v>3.44095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672.75</v>
      </c>
      <c r="D391" s="36">
        <v>671.55000000000007</v>
      </c>
      <c r="E391" s="36">
        <v>665.20000000000016</v>
      </c>
      <c r="F391" s="36">
        <v>657.65000000000009</v>
      </c>
      <c r="G391" s="36">
        <v>651.30000000000018</v>
      </c>
      <c r="H391" s="36">
        <v>679.10000000000014</v>
      </c>
      <c r="I391" s="36">
        <v>685.45</v>
      </c>
      <c r="J391" s="36">
        <v>693.00000000000011</v>
      </c>
      <c r="K391" s="31">
        <v>677.9</v>
      </c>
      <c r="L391" s="31">
        <v>664</v>
      </c>
      <c r="M391" s="31">
        <v>19.913250000000001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1977.6</v>
      </c>
      <c r="D392" s="36">
        <v>1977.5833333333333</v>
      </c>
      <c r="E392" s="36">
        <v>1940.2166666666665</v>
      </c>
      <c r="F392" s="36">
        <v>1902.8333333333333</v>
      </c>
      <c r="G392" s="36">
        <v>1865.4666666666665</v>
      </c>
      <c r="H392" s="36">
        <v>2014.9666666666665</v>
      </c>
      <c r="I392" s="36">
        <v>2052.333333333333</v>
      </c>
      <c r="J392" s="36">
        <v>2089.7166666666662</v>
      </c>
      <c r="K392" s="31">
        <v>2014.95</v>
      </c>
      <c r="L392" s="31">
        <v>1940.2</v>
      </c>
      <c r="M392" s="31">
        <v>2.36307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562.9</v>
      </c>
      <c r="D393" s="36">
        <v>562.83333333333337</v>
      </c>
      <c r="E393" s="36">
        <v>553.41666666666674</v>
      </c>
      <c r="F393" s="36">
        <v>543.93333333333339</v>
      </c>
      <c r="G393" s="36">
        <v>534.51666666666677</v>
      </c>
      <c r="H393" s="36">
        <v>572.31666666666672</v>
      </c>
      <c r="I393" s="36">
        <v>581.73333333333346</v>
      </c>
      <c r="J393" s="36">
        <v>591.2166666666667</v>
      </c>
      <c r="K393" s="31">
        <v>572.25</v>
      </c>
      <c r="L393" s="31">
        <v>553.35</v>
      </c>
      <c r="M393" s="31">
        <v>88.850020000000001</v>
      </c>
      <c r="N393" s="1"/>
      <c r="O393" s="1"/>
    </row>
    <row r="394" spans="1:15" ht="12.75" customHeight="1">
      <c r="A394" s="33">
        <v>384</v>
      </c>
      <c r="B394" s="53" t="s">
        <v>863</v>
      </c>
      <c r="C394" s="31">
        <v>469.65</v>
      </c>
      <c r="D394" s="36">
        <v>472.88333333333338</v>
      </c>
      <c r="E394" s="36">
        <v>462.26666666666677</v>
      </c>
      <c r="F394" s="36">
        <v>454.88333333333338</v>
      </c>
      <c r="G394" s="36">
        <v>444.26666666666677</v>
      </c>
      <c r="H394" s="36">
        <v>480.26666666666677</v>
      </c>
      <c r="I394" s="36">
        <v>490.88333333333344</v>
      </c>
      <c r="J394" s="36">
        <v>498.26666666666677</v>
      </c>
      <c r="K394" s="31">
        <v>483.5</v>
      </c>
      <c r="L394" s="31">
        <v>465.5</v>
      </c>
      <c r="M394" s="31">
        <v>18.048349999999999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1277.45</v>
      </c>
      <c r="D395" s="36">
        <v>1276.1666666666667</v>
      </c>
      <c r="E395" s="36">
        <v>1262.3333333333335</v>
      </c>
      <c r="F395" s="36">
        <v>1247.2166666666667</v>
      </c>
      <c r="G395" s="36">
        <v>1233.3833333333334</v>
      </c>
      <c r="H395" s="36">
        <v>1291.2833333333335</v>
      </c>
      <c r="I395" s="36">
        <v>1305.116666666667</v>
      </c>
      <c r="J395" s="36">
        <v>1320.2333333333336</v>
      </c>
      <c r="K395" s="31">
        <v>1290</v>
      </c>
      <c r="L395" s="31">
        <v>1261.05</v>
      </c>
      <c r="M395" s="31">
        <v>0.47832000000000002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290.10000000000002</v>
      </c>
      <c r="D396" s="36">
        <v>290.9666666666667</v>
      </c>
      <c r="E396" s="36">
        <v>288.13333333333338</v>
      </c>
      <c r="F396" s="36">
        <v>286.16666666666669</v>
      </c>
      <c r="G396" s="36">
        <v>283.33333333333337</v>
      </c>
      <c r="H396" s="36">
        <v>292.93333333333339</v>
      </c>
      <c r="I396" s="36">
        <v>295.76666666666665</v>
      </c>
      <c r="J396" s="36">
        <v>297.73333333333341</v>
      </c>
      <c r="K396" s="31">
        <v>293.8</v>
      </c>
      <c r="L396" s="31">
        <v>289</v>
      </c>
      <c r="M396" s="31">
        <v>3.3289499999999999</v>
      </c>
      <c r="N396" s="1"/>
      <c r="O396" s="1"/>
    </row>
    <row r="397" spans="1:15" ht="12.75" customHeight="1">
      <c r="A397" s="33">
        <v>387</v>
      </c>
      <c r="B397" s="53" t="s">
        <v>800</v>
      </c>
      <c r="C397" s="31">
        <v>974</v>
      </c>
      <c r="D397" s="36">
        <v>966.98333333333323</v>
      </c>
      <c r="E397" s="36">
        <v>951.96666666666647</v>
      </c>
      <c r="F397" s="36">
        <v>929.93333333333328</v>
      </c>
      <c r="G397" s="36">
        <v>914.91666666666652</v>
      </c>
      <c r="H397" s="36">
        <v>989.01666666666642</v>
      </c>
      <c r="I397" s="36">
        <v>1004.0333333333331</v>
      </c>
      <c r="J397" s="36">
        <v>1026.0666666666664</v>
      </c>
      <c r="K397" s="31">
        <v>982</v>
      </c>
      <c r="L397" s="31">
        <v>944.95</v>
      </c>
      <c r="M397" s="31">
        <v>5.2014899999999997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186.98</v>
      </c>
      <c r="D398" s="36">
        <v>187.87666666666667</v>
      </c>
      <c r="E398" s="36">
        <v>183.10333333333332</v>
      </c>
      <c r="F398" s="36">
        <v>179.22666666666666</v>
      </c>
      <c r="G398" s="36">
        <v>174.45333333333332</v>
      </c>
      <c r="H398" s="36">
        <v>191.75333333333333</v>
      </c>
      <c r="I398" s="36">
        <v>196.52666666666664</v>
      </c>
      <c r="J398" s="36">
        <v>200.40333333333334</v>
      </c>
      <c r="K398" s="31">
        <v>192.65</v>
      </c>
      <c r="L398" s="31">
        <v>184</v>
      </c>
      <c r="M398" s="31">
        <v>28.502949999999998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3818.95</v>
      </c>
      <c r="D399" s="36">
        <v>3790.2666666666664</v>
      </c>
      <c r="E399" s="36">
        <v>3730.7333333333327</v>
      </c>
      <c r="F399" s="36">
        <v>3642.5166666666664</v>
      </c>
      <c r="G399" s="36">
        <v>3582.9833333333327</v>
      </c>
      <c r="H399" s="36">
        <v>3878.4833333333327</v>
      </c>
      <c r="I399" s="36">
        <v>3938.0166666666664</v>
      </c>
      <c r="J399" s="36">
        <v>4026.2333333333327</v>
      </c>
      <c r="K399" s="31">
        <v>3849.8</v>
      </c>
      <c r="L399" s="31">
        <v>3702.05</v>
      </c>
      <c r="M399" s="31">
        <v>0.34432000000000001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78.260000000000005</v>
      </c>
      <c r="D400" s="36">
        <v>78.066666666666663</v>
      </c>
      <c r="E400" s="36">
        <v>77.023333333333326</v>
      </c>
      <c r="F400" s="36">
        <v>75.786666666666662</v>
      </c>
      <c r="G400" s="36">
        <v>74.743333333333325</v>
      </c>
      <c r="H400" s="36">
        <v>79.303333333333327</v>
      </c>
      <c r="I400" s="36">
        <v>80.346666666666678</v>
      </c>
      <c r="J400" s="36">
        <v>81.583333333333329</v>
      </c>
      <c r="K400" s="31">
        <v>79.11</v>
      </c>
      <c r="L400" s="31">
        <v>76.83</v>
      </c>
      <c r="M400" s="31">
        <v>49.776350000000001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1911.05</v>
      </c>
      <c r="D401" s="36">
        <v>1931.8666666666668</v>
      </c>
      <c r="E401" s="36">
        <v>1865.2333333333336</v>
      </c>
      <c r="F401" s="36">
        <v>1819.4166666666667</v>
      </c>
      <c r="G401" s="36">
        <v>1752.7833333333335</v>
      </c>
      <c r="H401" s="36">
        <v>1977.6833333333336</v>
      </c>
      <c r="I401" s="36">
        <v>2044.3166666666668</v>
      </c>
      <c r="J401" s="36">
        <v>2090.1333333333337</v>
      </c>
      <c r="K401" s="31">
        <v>1998.5</v>
      </c>
      <c r="L401" s="31">
        <v>1886.05</v>
      </c>
      <c r="M401" s="31">
        <v>6.5578200000000004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194.08</v>
      </c>
      <c r="D402" s="36">
        <v>195.69333333333336</v>
      </c>
      <c r="E402" s="36">
        <v>189.38666666666671</v>
      </c>
      <c r="F402" s="36">
        <v>184.69333333333336</v>
      </c>
      <c r="G402" s="36">
        <v>178.38666666666671</v>
      </c>
      <c r="H402" s="36">
        <v>200.38666666666671</v>
      </c>
      <c r="I402" s="36">
        <v>206.69333333333338</v>
      </c>
      <c r="J402" s="36">
        <v>211.38666666666671</v>
      </c>
      <c r="K402" s="31">
        <v>202</v>
      </c>
      <c r="L402" s="31">
        <v>191</v>
      </c>
      <c r="M402" s="31">
        <v>16.265609999999999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2924.9</v>
      </c>
      <c r="D403" s="36">
        <v>2925.3166666666671</v>
      </c>
      <c r="E403" s="36">
        <v>2910.7833333333342</v>
      </c>
      <c r="F403" s="36">
        <v>2896.666666666667</v>
      </c>
      <c r="G403" s="36">
        <v>2882.1333333333341</v>
      </c>
      <c r="H403" s="36">
        <v>2939.4333333333343</v>
      </c>
      <c r="I403" s="36">
        <v>2953.9666666666672</v>
      </c>
      <c r="J403" s="36">
        <v>2968.0833333333344</v>
      </c>
      <c r="K403" s="31">
        <v>2939.85</v>
      </c>
      <c r="L403" s="31">
        <v>2911.2</v>
      </c>
      <c r="M403" s="31">
        <v>45.051490000000001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106.76</v>
      </c>
      <c r="D404" s="36">
        <v>107.36333333333334</v>
      </c>
      <c r="E404" s="36">
        <v>105.92666666666669</v>
      </c>
      <c r="F404" s="36">
        <v>105.09333333333335</v>
      </c>
      <c r="G404" s="36">
        <v>103.65666666666669</v>
      </c>
      <c r="H404" s="36">
        <v>108.19666666666669</v>
      </c>
      <c r="I404" s="36">
        <v>109.63333333333335</v>
      </c>
      <c r="J404" s="36">
        <v>110.46666666666668</v>
      </c>
      <c r="K404" s="31">
        <v>108.8</v>
      </c>
      <c r="L404" s="31">
        <v>106.53</v>
      </c>
      <c r="M404" s="31">
        <v>18.503270000000001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1574.65</v>
      </c>
      <c r="D405" s="36">
        <v>1577.7833333333335</v>
      </c>
      <c r="E405" s="36">
        <v>1557.5666666666671</v>
      </c>
      <c r="F405" s="36">
        <v>1540.4833333333336</v>
      </c>
      <c r="G405" s="36">
        <v>1520.2666666666671</v>
      </c>
      <c r="H405" s="36">
        <v>1594.866666666667</v>
      </c>
      <c r="I405" s="36">
        <v>1615.0833333333337</v>
      </c>
      <c r="J405" s="36">
        <v>1632.166666666667</v>
      </c>
      <c r="K405" s="31">
        <v>1598</v>
      </c>
      <c r="L405" s="31">
        <v>1560.7</v>
      </c>
      <c r="M405" s="31">
        <v>0.83394999999999997</v>
      </c>
      <c r="N405" s="1"/>
      <c r="O405" s="1"/>
    </row>
    <row r="406" spans="1:15" ht="12.75" customHeight="1">
      <c r="A406" s="33">
        <v>396</v>
      </c>
      <c r="B406" s="53" t="s">
        <v>864</v>
      </c>
      <c r="C406" s="31">
        <v>82.48</v>
      </c>
      <c r="D406" s="36">
        <v>82.33</v>
      </c>
      <c r="E406" s="36">
        <v>81.259999999999991</v>
      </c>
      <c r="F406" s="36">
        <v>80.039999999999992</v>
      </c>
      <c r="G406" s="36">
        <v>78.969999999999985</v>
      </c>
      <c r="H406" s="36">
        <v>83.55</v>
      </c>
      <c r="I406" s="36">
        <v>84.620000000000019</v>
      </c>
      <c r="J406" s="36">
        <v>85.84</v>
      </c>
      <c r="K406" s="31">
        <v>83.4</v>
      </c>
      <c r="L406" s="31">
        <v>81.11</v>
      </c>
      <c r="M406" s="31">
        <v>10.74362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802.35</v>
      </c>
      <c r="D407" s="36">
        <v>799.1</v>
      </c>
      <c r="E407" s="36">
        <v>789.45</v>
      </c>
      <c r="F407" s="36">
        <v>776.55000000000007</v>
      </c>
      <c r="G407" s="36">
        <v>766.90000000000009</v>
      </c>
      <c r="H407" s="36">
        <v>812</v>
      </c>
      <c r="I407" s="36">
        <v>821.64999999999986</v>
      </c>
      <c r="J407" s="36">
        <v>834.55</v>
      </c>
      <c r="K407" s="31">
        <v>808.75</v>
      </c>
      <c r="L407" s="31">
        <v>786.2</v>
      </c>
      <c r="M407" s="31">
        <v>44.407020000000003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1901.75</v>
      </c>
      <c r="D408" s="36">
        <v>1909.7</v>
      </c>
      <c r="E408" s="36">
        <v>1886.5500000000002</v>
      </c>
      <c r="F408" s="36">
        <v>1871.3500000000001</v>
      </c>
      <c r="G408" s="36">
        <v>1848.2000000000003</v>
      </c>
      <c r="H408" s="36">
        <v>1924.9</v>
      </c>
      <c r="I408" s="36">
        <v>1948.0500000000002</v>
      </c>
      <c r="J408" s="36">
        <v>1963.25</v>
      </c>
      <c r="K408" s="31">
        <v>1932.85</v>
      </c>
      <c r="L408" s="31">
        <v>1894.5</v>
      </c>
      <c r="M408" s="31">
        <v>18.458590000000001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126.21</v>
      </c>
      <c r="D409" s="36">
        <v>127.02333333333333</v>
      </c>
      <c r="E409" s="36">
        <v>123.94666666666666</v>
      </c>
      <c r="F409" s="36">
        <v>121.68333333333334</v>
      </c>
      <c r="G409" s="36">
        <v>118.60666666666667</v>
      </c>
      <c r="H409" s="36">
        <v>129.28666666666663</v>
      </c>
      <c r="I409" s="36">
        <v>132.36333333333334</v>
      </c>
      <c r="J409" s="36">
        <v>134.62666666666664</v>
      </c>
      <c r="K409" s="31">
        <v>130.1</v>
      </c>
      <c r="L409" s="31">
        <v>124.76</v>
      </c>
      <c r="M409" s="31">
        <v>123.82417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5261.25</v>
      </c>
      <c r="D410" s="36">
        <v>5243.4333333333334</v>
      </c>
      <c r="E410" s="36">
        <v>5195.0166666666664</v>
      </c>
      <c r="F410" s="36">
        <v>5128.7833333333328</v>
      </c>
      <c r="G410" s="36">
        <v>5080.3666666666659</v>
      </c>
      <c r="H410" s="36">
        <v>5309.666666666667</v>
      </c>
      <c r="I410" s="36">
        <v>5358.083333333333</v>
      </c>
      <c r="J410" s="36">
        <v>5424.3166666666675</v>
      </c>
      <c r="K410" s="31">
        <v>5291.85</v>
      </c>
      <c r="L410" s="31">
        <v>5177.2</v>
      </c>
      <c r="M410" s="31">
        <v>0.17265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2529.15</v>
      </c>
      <c r="D411" s="36">
        <v>2509.4833333333336</v>
      </c>
      <c r="E411" s="36">
        <v>2484.5166666666673</v>
      </c>
      <c r="F411" s="36">
        <v>2439.8833333333337</v>
      </c>
      <c r="G411" s="36">
        <v>2414.9166666666674</v>
      </c>
      <c r="H411" s="36">
        <v>2554.1166666666672</v>
      </c>
      <c r="I411" s="36">
        <v>2579.0833333333335</v>
      </c>
      <c r="J411" s="36">
        <v>2623.7166666666672</v>
      </c>
      <c r="K411" s="31">
        <v>2534.4499999999998</v>
      </c>
      <c r="L411" s="31">
        <v>2464.85</v>
      </c>
      <c r="M411" s="31">
        <v>5.2318800000000003</v>
      </c>
      <c r="N411" s="1"/>
      <c r="O411" s="1"/>
    </row>
    <row r="412" spans="1:15" ht="12.75" customHeight="1">
      <c r="A412" s="33">
        <v>402</v>
      </c>
      <c r="B412" s="53" t="s">
        <v>824</v>
      </c>
      <c r="C412" s="31">
        <v>2427.9</v>
      </c>
      <c r="D412" s="36">
        <v>2441.1</v>
      </c>
      <c r="E412" s="36">
        <v>2403.2999999999997</v>
      </c>
      <c r="F412" s="36">
        <v>2378.6999999999998</v>
      </c>
      <c r="G412" s="36">
        <v>2340.8999999999996</v>
      </c>
      <c r="H412" s="36">
        <v>2465.6999999999998</v>
      </c>
      <c r="I412" s="36">
        <v>2503.5</v>
      </c>
      <c r="J412" s="36">
        <v>2528.1</v>
      </c>
      <c r="K412" s="31">
        <v>2478.9</v>
      </c>
      <c r="L412" s="31">
        <v>2416.5</v>
      </c>
      <c r="M412" s="31">
        <v>0.38313999999999998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187.36</v>
      </c>
      <c r="D413" s="36">
        <v>187.20666666666668</v>
      </c>
      <c r="E413" s="36">
        <v>185.18333333333337</v>
      </c>
      <c r="F413" s="36">
        <v>183.00666666666669</v>
      </c>
      <c r="G413" s="36">
        <v>180.98333333333338</v>
      </c>
      <c r="H413" s="36">
        <v>189.38333333333335</v>
      </c>
      <c r="I413" s="36">
        <v>191.40666666666667</v>
      </c>
      <c r="J413" s="36">
        <v>193.58333333333334</v>
      </c>
      <c r="K413" s="31">
        <v>189.23</v>
      </c>
      <c r="L413" s="31">
        <v>185.03</v>
      </c>
      <c r="M413" s="31">
        <v>98.829909999999998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7323.65</v>
      </c>
      <c r="D414" s="36">
        <v>7313.7166666666662</v>
      </c>
      <c r="E414" s="36">
        <v>7214.9833333333327</v>
      </c>
      <c r="F414" s="36">
        <v>7106.3166666666666</v>
      </c>
      <c r="G414" s="36">
        <v>7007.583333333333</v>
      </c>
      <c r="H414" s="36">
        <v>7422.3833333333323</v>
      </c>
      <c r="I414" s="36">
        <v>7521.1166666666659</v>
      </c>
      <c r="J414" s="36">
        <v>7629.7833333333319</v>
      </c>
      <c r="K414" s="31">
        <v>7412.45</v>
      </c>
      <c r="L414" s="31">
        <v>7205.05</v>
      </c>
      <c r="M414" s="31">
        <v>0.18564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326.60000000000002</v>
      </c>
      <c r="D415" s="36">
        <v>326.41666666666669</v>
      </c>
      <c r="E415" s="36">
        <v>320.83333333333337</v>
      </c>
      <c r="F415" s="36">
        <v>315.06666666666666</v>
      </c>
      <c r="G415" s="36">
        <v>309.48333333333335</v>
      </c>
      <c r="H415" s="36">
        <v>332.18333333333339</v>
      </c>
      <c r="I415" s="36">
        <v>337.76666666666677</v>
      </c>
      <c r="J415" s="36">
        <v>343.53333333333342</v>
      </c>
      <c r="K415" s="31">
        <v>332</v>
      </c>
      <c r="L415" s="31">
        <v>320.64999999999998</v>
      </c>
      <c r="M415" s="31">
        <v>11.106629999999999</v>
      </c>
      <c r="N415" s="1"/>
      <c r="O415" s="1"/>
    </row>
    <row r="416" spans="1:15" ht="12.75" customHeight="1">
      <c r="A416" s="33">
        <v>406</v>
      </c>
      <c r="B416" s="53" t="s">
        <v>825</v>
      </c>
      <c r="C416" s="31">
        <v>501.6</v>
      </c>
      <c r="D416" s="36">
        <v>497.9666666666667</v>
      </c>
      <c r="E416" s="36">
        <v>491.93333333333339</v>
      </c>
      <c r="F416" s="36">
        <v>482.26666666666671</v>
      </c>
      <c r="G416" s="36">
        <v>476.23333333333341</v>
      </c>
      <c r="H416" s="36">
        <v>507.63333333333338</v>
      </c>
      <c r="I416" s="36">
        <v>513.66666666666674</v>
      </c>
      <c r="J416" s="36">
        <v>523.33333333333337</v>
      </c>
      <c r="K416" s="31">
        <v>504</v>
      </c>
      <c r="L416" s="31">
        <v>488.3</v>
      </c>
      <c r="M416" s="31">
        <v>1.5595600000000001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3864.05</v>
      </c>
      <c r="D417" s="36">
        <v>3848.3333333333335</v>
      </c>
      <c r="E417" s="36">
        <v>3818.7166666666672</v>
      </c>
      <c r="F417" s="36">
        <v>3773.3833333333337</v>
      </c>
      <c r="G417" s="36">
        <v>3743.7666666666673</v>
      </c>
      <c r="H417" s="36">
        <v>3893.666666666667</v>
      </c>
      <c r="I417" s="36">
        <v>3923.2833333333328</v>
      </c>
      <c r="J417" s="36">
        <v>3968.6166666666668</v>
      </c>
      <c r="K417" s="31">
        <v>3877.95</v>
      </c>
      <c r="L417" s="31">
        <v>3803</v>
      </c>
      <c r="M417" s="31">
        <v>0.66879999999999995</v>
      </c>
      <c r="N417" s="1"/>
      <c r="O417" s="1"/>
    </row>
    <row r="418" spans="1:15" ht="12.75" customHeight="1">
      <c r="A418" s="33">
        <v>408</v>
      </c>
      <c r="B418" s="53" t="s">
        <v>865</v>
      </c>
      <c r="C418" s="31">
        <v>786.8</v>
      </c>
      <c r="D418" s="36">
        <v>790.83333333333337</v>
      </c>
      <c r="E418" s="36">
        <v>772.66666666666674</v>
      </c>
      <c r="F418" s="36">
        <v>758.53333333333342</v>
      </c>
      <c r="G418" s="36">
        <v>740.36666666666679</v>
      </c>
      <c r="H418" s="36">
        <v>804.9666666666667</v>
      </c>
      <c r="I418" s="36">
        <v>823.13333333333344</v>
      </c>
      <c r="J418" s="36">
        <v>837.26666666666665</v>
      </c>
      <c r="K418" s="31">
        <v>809</v>
      </c>
      <c r="L418" s="31">
        <v>776.7</v>
      </c>
      <c r="M418" s="31">
        <v>2.7528800000000002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25798.6</v>
      </c>
      <c r="D419" s="36">
        <v>25654.283333333336</v>
      </c>
      <c r="E419" s="36">
        <v>25457.616666666672</v>
      </c>
      <c r="F419" s="36">
        <v>25116.633333333335</v>
      </c>
      <c r="G419" s="36">
        <v>24919.966666666671</v>
      </c>
      <c r="H419" s="36">
        <v>25995.266666666674</v>
      </c>
      <c r="I419" s="36">
        <v>26191.933333333338</v>
      </c>
      <c r="J419" s="36">
        <v>26532.916666666675</v>
      </c>
      <c r="K419" s="31">
        <v>25850.95</v>
      </c>
      <c r="L419" s="31">
        <v>25313.3</v>
      </c>
      <c r="M419" s="31">
        <v>0.21329000000000001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46.82</v>
      </c>
      <c r="D420" s="36">
        <v>46.706666666666671</v>
      </c>
      <c r="E420" s="36">
        <v>46.213333333333338</v>
      </c>
      <c r="F420" s="36">
        <v>45.606666666666669</v>
      </c>
      <c r="G420" s="36">
        <v>45.113333333333337</v>
      </c>
      <c r="H420" s="36">
        <v>47.31333333333334</v>
      </c>
      <c r="I420" s="36">
        <v>47.806666666666665</v>
      </c>
      <c r="J420" s="36">
        <v>48.413333333333341</v>
      </c>
      <c r="K420" s="31">
        <v>47.2</v>
      </c>
      <c r="L420" s="31">
        <v>46.1</v>
      </c>
      <c r="M420" s="31">
        <v>66.934809999999999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3315.7</v>
      </c>
      <c r="D421" s="36">
        <v>3285</v>
      </c>
      <c r="E421" s="36">
        <v>3246.8</v>
      </c>
      <c r="F421" s="36">
        <v>3177.9</v>
      </c>
      <c r="G421" s="36">
        <v>3139.7000000000003</v>
      </c>
      <c r="H421" s="36">
        <v>3353.9</v>
      </c>
      <c r="I421" s="36">
        <v>3392.1</v>
      </c>
      <c r="J421" s="36">
        <v>3461</v>
      </c>
      <c r="K421" s="31">
        <v>3323.2</v>
      </c>
      <c r="L421" s="31">
        <v>3216.1</v>
      </c>
      <c r="M421" s="31">
        <v>16.190169999999998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814.15</v>
      </c>
      <c r="D422" s="36">
        <v>808.85</v>
      </c>
      <c r="E422" s="36">
        <v>798.7</v>
      </c>
      <c r="F422" s="36">
        <v>783.25</v>
      </c>
      <c r="G422" s="36">
        <v>773.1</v>
      </c>
      <c r="H422" s="36">
        <v>824.30000000000007</v>
      </c>
      <c r="I422" s="36">
        <v>834.44999999999993</v>
      </c>
      <c r="J422" s="36">
        <v>849.90000000000009</v>
      </c>
      <c r="K422" s="31">
        <v>819</v>
      </c>
      <c r="L422" s="31">
        <v>793.4</v>
      </c>
      <c r="M422" s="31">
        <v>13.246270000000001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6558.25</v>
      </c>
      <c r="D423" s="36">
        <v>6569.9833333333336</v>
      </c>
      <c r="E423" s="36">
        <v>6491.0166666666673</v>
      </c>
      <c r="F423" s="36">
        <v>6423.7833333333338</v>
      </c>
      <c r="G423" s="36">
        <v>6344.8166666666675</v>
      </c>
      <c r="H423" s="36">
        <v>6637.2166666666672</v>
      </c>
      <c r="I423" s="36">
        <v>6716.1833333333343</v>
      </c>
      <c r="J423" s="36">
        <v>6783.416666666667</v>
      </c>
      <c r="K423" s="31">
        <v>6648.95</v>
      </c>
      <c r="L423" s="31">
        <v>6502.75</v>
      </c>
      <c r="M423" s="31">
        <v>2.8830300000000002</v>
      </c>
      <c r="N423" s="1"/>
      <c r="O423" s="1"/>
    </row>
    <row r="424" spans="1:15" ht="12.75" customHeight="1">
      <c r="A424" s="33">
        <v>414</v>
      </c>
      <c r="B424" s="53" t="s">
        <v>866</v>
      </c>
      <c r="C424" s="31">
        <v>1458.3</v>
      </c>
      <c r="D424" s="36">
        <v>1451.9666666666665</v>
      </c>
      <c r="E424" s="36">
        <v>1439.833333333333</v>
      </c>
      <c r="F424" s="36">
        <v>1421.3666666666666</v>
      </c>
      <c r="G424" s="36">
        <v>1409.2333333333331</v>
      </c>
      <c r="H424" s="36">
        <v>1470.4333333333329</v>
      </c>
      <c r="I424" s="36">
        <v>1482.5666666666666</v>
      </c>
      <c r="J424" s="36">
        <v>1501.0333333333328</v>
      </c>
      <c r="K424" s="31">
        <v>1464.1</v>
      </c>
      <c r="L424" s="31">
        <v>1433.5</v>
      </c>
      <c r="M424" s="31">
        <v>6.3559999999999999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1663.55</v>
      </c>
      <c r="D425" s="36">
        <v>1680.1666666666667</v>
      </c>
      <c r="E425" s="36">
        <v>1636.3833333333334</v>
      </c>
      <c r="F425" s="36">
        <v>1609.2166666666667</v>
      </c>
      <c r="G425" s="36">
        <v>1565.4333333333334</v>
      </c>
      <c r="H425" s="36">
        <v>1707.3333333333335</v>
      </c>
      <c r="I425" s="36">
        <v>1751.1166666666668</v>
      </c>
      <c r="J425" s="36">
        <v>1778.2833333333335</v>
      </c>
      <c r="K425" s="31">
        <v>1723.95</v>
      </c>
      <c r="L425" s="31">
        <v>1653</v>
      </c>
      <c r="M425" s="31">
        <v>1.1186100000000001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10881.5</v>
      </c>
      <c r="D426" s="36">
        <v>10910.783333333333</v>
      </c>
      <c r="E426" s="36">
        <v>10777.566666666666</v>
      </c>
      <c r="F426" s="36">
        <v>10673.633333333333</v>
      </c>
      <c r="G426" s="36">
        <v>10540.416666666666</v>
      </c>
      <c r="H426" s="36">
        <v>11014.716666666665</v>
      </c>
      <c r="I426" s="36">
        <v>11147.933333333332</v>
      </c>
      <c r="J426" s="36">
        <v>11251.866666666665</v>
      </c>
      <c r="K426" s="31">
        <v>11044</v>
      </c>
      <c r="L426" s="31">
        <v>10806.85</v>
      </c>
      <c r="M426" s="31">
        <v>0.55311999999999995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700.15</v>
      </c>
      <c r="D427" s="36">
        <v>700.2166666666667</v>
      </c>
      <c r="E427" s="36">
        <v>685.53333333333342</v>
      </c>
      <c r="F427" s="36">
        <v>670.91666666666674</v>
      </c>
      <c r="G427" s="36">
        <v>656.23333333333346</v>
      </c>
      <c r="H427" s="36">
        <v>714.83333333333337</v>
      </c>
      <c r="I427" s="36">
        <v>729.51666666666677</v>
      </c>
      <c r="J427" s="36">
        <v>744.13333333333333</v>
      </c>
      <c r="K427" s="31">
        <v>714.9</v>
      </c>
      <c r="L427" s="31">
        <v>685.6</v>
      </c>
      <c r="M427" s="31">
        <v>15.27955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660.5</v>
      </c>
      <c r="D428" s="36">
        <v>668.23333333333335</v>
      </c>
      <c r="E428" s="36">
        <v>645.4666666666667</v>
      </c>
      <c r="F428" s="36">
        <v>630.43333333333339</v>
      </c>
      <c r="G428" s="36">
        <v>607.66666666666674</v>
      </c>
      <c r="H428" s="36">
        <v>683.26666666666665</v>
      </c>
      <c r="I428" s="36">
        <v>706.0333333333333</v>
      </c>
      <c r="J428" s="36">
        <v>721.06666666666661</v>
      </c>
      <c r="K428" s="31">
        <v>691</v>
      </c>
      <c r="L428" s="31">
        <v>653.20000000000005</v>
      </c>
      <c r="M428" s="31">
        <v>7.94998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628.04999999999995</v>
      </c>
      <c r="D429" s="36">
        <v>632.18333333333328</v>
      </c>
      <c r="E429" s="36">
        <v>617.36666666666656</v>
      </c>
      <c r="F429" s="36">
        <v>606.68333333333328</v>
      </c>
      <c r="G429" s="36">
        <v>591.86666666666656</v>
      </c>
      <c r="H429" s="36">
        <v>642.86666666666656</v>
      </c>
      <c r="I429" s="36">
        <v>657.68333333333339</v>
      </c>
      <c r="J429" s="36">
        <v>668.36666666666656</v>
      </c>
      <c r="K429" s="31">
        <v>647</v>
      </c>
      <c r="L429" s="31">
        <v>621.5</v>
      </c>
      <c r="M429" s="31">
        <v>13.42235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784.25</v>
      </c>
      <c r="D430" s="36">
        <v>781.15</v>
      </c>
      <c r="E430" s="36">
        <v>774.09999999999991</v>
      </c>
      <c r="F430" s="36">
        <v>763.94999999999993</v>
      </c>
      <c r="G430" s="36">
        <v>756.89999999999986</v>
      </c>
      <c r="H430" s="36">
        <v>791.3</v>
      </c>
      <c r="I430" s="36">
        <v>798.34999999999991</v>
      </c>
      <c r="J430" s="36">
        <v>808.5</v>
      </c>
      <c r="K430" s="31">
        <v>788.2</v>
      </c>
      <c r="L430" s="31">
        <v>771</v>
      </c>
      <c r="M430" s="31">
        <v>213.22103000000001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127.91</v>
      </c>
      <c r="D431" s="36">
        <v>127.79</v>
      </c>
      <c r="E431" s="36">
        <v>126.23000000000002</v>
      </c>
      <c r="F431" s="36">
        <v>124.55000000000001</v>
      </c>
      <c r="G431" s="36">
        <v>122.99000000000002</v>
      </c>
      <c r="H431" s="36">
        <v>129.47000000000003</v>
      </c>
      <c r="I431" s="36">
        <v>131.02999999999997</v>
      </c>
      <c r="J431" s="36">
        <v>132.71</v>
      </c>
      <c r="K431" s="31">
        <v>129.35</v>
      </c>
      <c r="L431" s="31">
        <v>126.11</v>
      </c>
      <c r="M431" s="31">
        <v>196.13019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696.65</v>
      </c>
      <c r="D432" s="36">
        <v>696.73333333333323</v>
      </c>
      <c r="E432" s="36">
        <v>683.96666666666647</v>
      </c>
      <c r="F432" s="36">
        <v>671.28333333333319</v>
      </c>
      <c r="G432" s="36">
        <v>658.51666666666642</v>
      </c>
      <c r="H432" s="36">
        <v>709.41666666666652</v>
      </c>
      <c r="I432" s="36">
        <v>722.18333333333317</v>
      </c>
      <c r="J432" s="36">
        <v>734.86666666666656</v>
      </c>
      <c r="K432" s="31">
        <v>709.5</v>
      </c>
      <c r="L432" s="31">
        <v>684.05</v>
      </c>
      <c r="M432" s="31">
        <v>9.2706700000000009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127.39</v>
      </c>
      <c r="D433" s="36">
        <v>127.64333333333333</v>
      </c>
      <c r="E433" s="36">
        <v>125.87666666666667</v>
      </c>
      <c r="F433" s="36">
        <v>124.36333333333333</v>
      </c>
      <c r="G433" s="36">
        <v>122.59666666666666</v>
      </c>
      <c r="H433" s="36">
        <v>129.15666666666667</v>
      </c>
      <c r="I433" s="36">
        <v>130.92333333333335</v>
      </c>
      <c r="J433" s="36">
        <v>132.43666666666667</v>
      </c>
      <c r="K433" s="31">
        <v>129.41</v>
      </c>
      <c r="L433" s="31">
        <v>126.13</v>
      </c>
      <c r="M433" s="31">
        <v>11.7887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531.79999999999995</v>
      </c>
      <c r="D434" s="36">
        <v>531.30000000000007</v>
      </c>
      <c r="E434" s="36">
        <v>523.60000000000014</v>
      </c>
      <c r="F434" s="36">
        <v>515.40000000000009</v>
      </c>
      <c r="G434" s="36">
        <v>507.70000000000016</v>
      </c>
      <c r="H434" s="36">
        <v>539.50000000000011</v>
      </c>
      <c r="I434" s="36">
        <v>547.20000000000016</v>
      </c>
      <c r="J434" s="36">
        <v>555.40000000000009</v>
      </c>
      <c r="K434" s="31">
        <v>539</v>
      </c>
      <c r="L434" s="31">
        <v>523.1</v>
      </c>
      <c r="M434" s="31">
        <v>4.2796500000000002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231.02</v>
      </c>
      <c r="D435" s="36">
        <v>229.15666666666667</v>
      </c>
      <c r="E435" s="36">
        <v>222.96333333333334</v>
      </c>
      <c r="F435" s="36">
        <v>214.90666666666667</v>
      </c>
      <c r="G435" s="36">
        <v>208.71333333333334</v>
      </c>
      <c r="H435" s="36">
        <v>237.21333333333334</v>
      </c>
      <c r="I435" s="36">
        <v>243.40666666666667</v>
      </c>
      <c r="J435" s="36">
        <v>251.46333333333334</v>
      </c>
      <c r="K435" s="31">
        <v>235.35</v>
      </c>
      <c r="L435" s="31">
        <v>221.1</v>
      </c>
      <c r="M435" s="31">
        <v>11.50047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1821.85</v>
      </c>
      <c r="D436" s="36">
        <v>1823.3666666666668</v>
      </c>
      <c r="E436" s="36">
        <v>1811.3333333333335</v>
      </c>
      <c r="F436" s="36">
        <v>1800.8166666666666</v>
      </c>
      <c r="G436" s="36">
        <v>1788.7833333333333</v>
      </c>
      <c r="H436" s="36">
        <v>1833.8833333333337</v>
      </c>
      <c r="I436" s="36">
        <v>1845.916666666667</v>
      </c>
      <c r="J436" s="36">
        <v>1856.4333333333338</v>
      </c>
      <c r="K436" s="31">
        <v>1835.4</v>
      </c>
      <c r="L436" s="31">
        <v>1812.85</v>
      </c>
      <c r="M436" s="31">
        <v>15.448829999999999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810.8</v>
      </c>
      <c r="D437" s="36">
        <v>802.05000000000007</v>
      </c>
      <c r="E437" s="36">
        <v>791.10000000000014</v>
      </c>
      <c r="F437" s="36">
        <v>771.40000000000009</v>
      </c>
      <c r="G437" s="36">
        <v>760.45000000000016</v>
      </c>
      <c r="H437" s="36">
        <v>821.75000000000011</v>
      </c>
      <c r="I437" s="36">
        <v>832.70000000000016</v>
      </c>
      <c r="J437" s="36">
        <v>852.40000000000009</v>
      </c>
      <c r="K437" s="31">
        <v>813</v>
      </c>
      <c r="L437" s="31">
        <v>782.35</v>
      </c>
      <c r="M437" s="31">
        <v>7.05654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4828.3999999999996</v>
      </c>
      <c r="D438" s="36">
        <v>4829.5</v>
      </c>
      <c r="E438" s="36">
        <v>4781</v>
      </c>
      <c r="F438" s="36">
        <v>4733.6000000000004</v>
      </c>
      <c r="G438" s="36">
        <v>4685.1000000000004</v>
      </c>
      <c r="H438" s="36">
        <v>4876.8999999999996</v>
      </c>
      <c r="I438" s="36">
        <v>4925.3999999999996</v>
      </c>
      <c r="J438" s="36">
        <v>4972.7999999999993</v>
      </c>
      <c r="K438" s="31">
        <v>4878</v>
      </c>
      <c r="L438" s="31">
        <v>4782.1000000000004</v>
      </c>
      <c r="M438" s="31">
        <v>0.89595999999999998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1390.1</v>
      </c>
      <c r="D439" s="36">
        <v>1385.8500000000001</v>
      </c>
      <c r="E439" s="36">
        <v>1373.5000000000002</v>
      </c>
      <c r="F439" s="36">
        <v>1356.9</v>
      </c>
      <c r="G439" s="36">
        <v>1344.5500000000002</v>
      </c>
      <c r="H439" s="36">
        <v>1402.4500000000003</v>
      </c>
      <c r="I439" s="36">
        <v>1414.8000000000002</v>
      </c>
      <c r="J439" s="36">
        <v>1431.4000000000003</v>
      </c>
      <c r="K439" s="31">
        <v>1398.2</v>
      </c>
      <c r="L439" s="31">
        <v>1369.25</v>
      </c>
      <c r="M439" s="31">
        <v>0.51202000000000003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570.6</v>
      </c>
      <c r="D440" s="36">
        <v>575.58333333333337</v>
      </c>
      <c r="E440" s="36">
        <v>562.7166666666667</v>
      </c>
      <c r="F440" s="36">
        <v>554.83333333333337</v>
      </c>
      <c r="G440" s="36">
        <v>541.9666666666667</v>
      </c>
      <c r="H440" s="36">
        <v>583.4666666666667</v>
      </c>
      <c r="I440" s="36">
        <v>596.33333333333326</v>
      </c>
      <c r="J440" s="36">
        <v>604.2166666666667</v>
      </c>
      <c r="K440" s="31">
        <v>588.45000000000005</v>
      </c>
      <c r="L440" s="31">
        <v>567.70000000000005</v>
      </c>
      <c r="M440" s="31">
        <v>2.2549800000000002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5386.9</v>
      </c>
      <c r="D441" s="36">
        <v>5342.3</v>
      </c>
      <c r="E441" s="36">
        <v>5244.6</v>
      </c>
      <c r="F441" s="36">
        <v>5102.3</v>
      </c>
      <c r="G441" s="36">
        <v>5004.6000000000004</v>
      </c>
      <c r="H441" s="36">
        <v>5484.6</v>
      </c>
      <c r="I441" s="36">
        <v>5582.2999999999993</v>
      </c>
      <c r="J441" s="36">
        <v>5724.6</v>
      </c>
      <c r="K441" s="31">
        <v>5440</v>
      </c>
      <c r="L441" s="31">
        <v>5200</v>
      </c>
      <c r="M441" s="31">
        <v>1.0153399999999999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1206</v>
      </c>
      <c r="D442" s="36">
        <v>1202.1499999999999</v>
      </c>
      <c r="E442" s="36">
        <v>1179.2999999999997</v>
      </c>
      <c r="F442" s="36">
        <v>1152.5999999999999</v>
      </c>
      <c r="G442" s="36">
        <v>1129.7499999999998</v>
      </c>
      <c r="H442" s="36">
        <v>1228.8499999999997</v>
      </c>
      <c r="I442" s="36">
        <v>1251.6999999999996</v>
      </c>
      <c r="J442" s="36">
        <v>1278.3999999999996</v>
      </c>
      <c r="K442" s="31">
        <v>1225</v>
      </c>
      <c r="L442" s="31">
        <v>1175.45</v>
      </c>
      <c r="M442" s="31">
        <v>4.9926599999999999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74.34</v>
      </c>
      <c r="D443" s="36">
        <v>74.813333333333333</v>
      </c>
      <c r="E443" s="36">
        <v>72.346666666666664</v>
      </c>
      <c r="F443" s="36">
        <v>70.353333333333325</v>
      </c>
      <c r="G443" s="36">
        <v>67.886666666666656</v>
      </c>
      <c r="H443" s="36">
        <v>76.806666666666672</v>
      </c>
      <c r="I443" s="36">
        <v>79.273333333333341</v>
      </c>
      <c r="J443" s="36">
        <v>81.26666666666668</v>
      </c>
      <c r="K443" s="31">
        <v>77.28</v>
      </c>
      <c r="L443" s="31">
        <v>72.819999999999993</v>
      </c>
      <c r="M443" s="31">
        <v>872.47820999999999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615.75</v>
      </c>
      <c r="D444" s="36">
        <v>615.41666666666663</v>
      </c>
      <c r="E444" s="36">
        <v>605.83333333333326</v>
      </c>
      <c r="F444" s="36">
        <v>595.91666666666663</v>
      </c>
      <c r="G444" s="36">
        <v>586.33333333333326</v>
      </c>
      <c r="H444" s="36">
        <v>625.33333333333326</v>
      </c>
      <c r="I444" s="36">
        <v>634.91666666666652</v>
      </c>
      <c r="J444" s="36">
        <v>644.83333333333326</v>
      </c>
      <c r="K444" s="31">
        <v>625</v>
      </c>
      <c r="L444" s="31">
        <v>605.5</v>
      </c>
      <c r="M444" s="31">
        <v>16.109909999999999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894.25</v>
      </c>
      <c r="D445" s="36">
        <v>895.2833333333333</v>
      </c>
      <c r="E445" s="36">
        <v>884.56666666666661</v>
      </c>
      <c r="F445" s="36">
        <v>874.88333333333333</v>
      </c>
      <c r="G445" s="36">
        <v>864.16666666666663</v>
      </c>
      <c r="H445" s="36">
        <v>904.96666666666658</v>
      </c>
      <c r="I445" s="36">
        <v>915.68333333333328</v>
      </c>
      <c r="J445" s="36">
        <v>925.36666666666656</v>
      </c>
      <c r="K445" s="31">
        <v>906</v>
      </c>
      <c r="L445" s="31">
        <v>885.6</v>
      </c>
      <c r="M445" s="31">
        <v>5.1897099999999998</v>
      </c>
      <c r="N445" s="1"/>
      <c r="O445" s="1"/>
    </row>
    <row r="446" spans="1:15" ht="12.75" customHeight="1">
      <c r="A446" s="33">
        <v>436</v>
      </c>
      <c r="B446" s="53" t="s">
        <v>826</v>
      </c>
      <c r="C446" s="31">
        <v>423.2</v>
      </c>
      <c r="D446" s="36">
        <v>423.34999999999997</v>
      </c>
      <c r="E446" s="36">
        <v>417.04999999999995</v>
      </c>
      <c r="F446" s="36">
        <v>410.9</v>
      </c>
      <c r="G446" s="36">
        <v>404.59999999999997</v>
      </c>
      <c r="H446" s="36">
        <v>429.49999999999994</v>
      </c>
      <c r="I446" s="36">
        <v>435.8</v>
      </c>
      <c r="J446" s="36">
        <v>441.94999999999993</v>
      </c>
      <c r="K446" s="31">
        <v>429.65</v>
      </c>
      <c r="L446" s="31">
        <v>417.2</v>
      </c>
      <c r="M446" s="31">
        <v>2.8276699999999999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48.05</v>
      </c>
      <c r="D447" s="36">
        <v>48.133333333333326</v>
      </c>
      <c r="E447" s="36">
        <v>47.366666666666653</v>
      </c>
      <c r="F447" s="36">
        <v>46.68333333333333</v>
      </c>
      <c r="G447" s="36">
        <v>45.916666666666657</v>
      </c>
      <c r="H447" s="36">
        <v>48.816666666666649</v>
      </c>
      <c r="I447" s="36">
        <v>49.583333333333329</v>
      </c>
      <c r="J447" s="36">
        <v>50.266666666666644</v>
      </c>
      <c r="K447" s="31">
        <v>48.9</v>
      </c>
      <c r="L447" s="31">
        <v>47.45</v>
      </c>
      <c r="M447" s="31">
        <v>82.090249999999997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2765.1</v>
      </c>
      <c r="D448" s="36">
        <v>2750.9166666666665</v>
      </c>
      <c r="E448" s="36">
        <v>2730.2333333333331</v>
      </c>
      <c r="F448" s="36">
        <v>2695.3666666666668</v>
      </c>
      <c r="G448" s="36">
        <v>2674.6833333333334</v>
      </c>
      <c r="H448" s="36">
        <v>2785.7833333333328</v>
      </c>
      <c r="I448" s="36">
        <v>2806.4666666666662</v>
      </c>
      <c r="J448" s="36">
        <v>2841.3333333333326</v>
      </c>
      <c r="K448" s="31">
        <v>2771.6</v>
      </c>
      <c r="L448" s="31">
        <v>2716.05</v>
      </c>
      <c r="M448" s="31">
        <v>4.2054600000000004</v>
      </c>
      <c r="N448" s="1"/>
      <c r="O448" s="1"/>
    </row>
    <row r="449" spans="1:15" ht="12.75" customHeight="1">
      <c r="A449" s="33">
        <v>439</v>
      </c>
      <c r="B449" s="53" t="s">
        <v>867</v>
      </c>
      <c r="C449" s="31">
        <v>203.94</v>
      </c>
      <c r="D449" s="36">
        <v>203.76999999999998</v>
      </c>
      <c r="E449" s="36">
        <v>200.78999999999996</v>
      </c>
      <c r="F449" s="36">
        <v>197.64</v>
      </c>
      <c r="G449" s="36">
        <v>194.65999999999997</v>
      </c>
      <c r="H449" s="36">
        <v>206.91999999999996</v>
      </c>
      <c r="I449" s="36">
        <v>209.89999999999998</v>
      </c>
      <c r="J449" s="36">
        <v>213.04999999999995</v>
      </c>
      <c r="K449" s="31">
        <v>206.75</v>
      </c>
      <c r="L449" s="31">
        <v>200.62</v>
      </c>
      <c r="M449" s="31">
        <v>43.590539999999997</v>
      </c>
      <c r="N449" s="1"/>
      <c r="O449" s="1"/>
    </row>
    <row r="450" spans="1:15" ht="12.75" customHeight="1">
      <c r="A450" s="33">
        <v>440</v>
      </c>
      <c r="B450" s="53" t="s">
        <v>868</v>
      </c>
      <c r="C450" s="31">
        <v>477.65</v>
      </c>
      <c r="D450" s="36">
        <v>480.31666666666666</v>
      </c>
      <c r="E450" s="36">
        <v>471.63333333333333</v>
      </c>
      <c r="F450" s="36">
        <v>465.61666666666667</v>
      </c>
      <c r="G450" s="36">
        <v>456.93333333333334</v>
      </c>
      <c r="H450" s="36">
        <v>486.33333333333331</v>
      </c>
      <c r="I450" s="36">
        <v>495.01666666666659</v>
      </c>
      <c r="J450" s="36">
        <v>501.0333333333333</v>
      </c>
      <c r="K450" s="31">
        <v>489</v>
      </c>
      <c r="L450" s="31">
        <v>474.3</v>
      </c>
      <c r="M450" s="31">
        <v>2.25177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928.1</v>
      </c>
      <c r="D451" s="36">
        <v>930.36666666666667</v>
      </c>
      <c r="E451" s="36">
        <v>920.73333333333335</v>
      </c>
      <c r="F451" s="36">
        <v>913.36666666666667</v>
      </c>
      <c r="G451" s="36">
        <v>903.73333333333335</v>
      </c>
      <c r="H451" s="36">
        <v>937.73333333333335</v>
      </c>
      <c r="I451" s="36">
        <v>947.36666666666679</v>
      </c>
      <c r="J451" s="36">
        <v>954.73333333333335</v>
      </c>
      <c r="K451" s="31">
        <v>940</v>
      </c>
      <c r="L451" s="31">
        <v>923</v>
      </c>
      <c r="M451" s="31">
        <v>2.7891400000000002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1052.05</v>
      </c>
      <c r="D452" s="36">
        <v>1049.3500000000001</v>
      </c>
      <c r="E452" s="36">
        <v>1041.7000000000003</v>
      </c>
      <c r="F452" s="36">
        <v>1031.3500000000001</v>
      </c>
      <c r="G452" s="36">
        <v>1023.7000000000003</v>
      </c>
      <c r="H452" s="36">
        <v>1059.7000000000003</v>
      </c>
      <c r="I452" s="36">
        <v>1067.3500000000004</v>
      </c>
      <c r="J452" s="36">
        <v>1077.7000000000003</v>
      </c>
      <c r="K452" s="31">
        <v>1057</v>
      </c>
      <c r="L452" s="31">
        <v>1039</v>
      </c>
      <c r="M452" s="31">
        <v>4.31616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1925.85</v>
      </c>
      <c r="D453" s="36">
        <v>1923.3</v>
      </c>
      <c r="E453" s="36">
        <v>1911.9499999999998</v>
      </c>
      <c r="F453" s="36">
        <v>1898.05</v>
      </c>
      <c r="G453" s="36">
        <v>1886.6999999999998</v>
      </c>
      <c r="H453" s="36">
        <v>1937.1999999999998</v>
      </c>
      <c r="I453" s="36">
        <v>1948.5499999999997</v>
      </c>
      <c r="J453" s="36">
        <v>1962.4499999999998</v>
      </c>
      <c r="K453" s="31">
        <v>1934.65</v>
      </c>
      <c r="L453" s="31">
        <v>1909.4</v>
      </c>
      <c r="M453" s="31">
        <v>2.2499699999999998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4449.55</v>
      </c>
      <c r="D454" s="36">
        <v>4456.7666666666664</v>
      </c>
      <c r="E454" s="36">
        <v>4423.2833333333328</v>
      </c>
      <c r="F454" s="36">
        <v>4397.0166666666664</v>
      </c>
      <c r="G454" s="36">
        <v>4363.5333333333328</v>
      </c>
      <c r="H454" s="36">
        <v>4483.0333333333328</v>
      </c>
      <c r="I454" s="36">
        <v>4516.5166666666664</v>
      </c>
      <c r="J454" s="36">
        <v>4542.7833333333328</v>
      </c>
      <c r="K454" s="31">
        <v>4490.25</v>
      </c>
      <c r="L454" s="31">
        <v>4430.5</v>
      </c>
      <c r="M454" s="31">
        <v>11.84938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1192.05</v>
      </c>
      <c r="D455" s="36">
        <v>1185.9666666666667</v>
      </c>
      <c r="E455" s="36">
        <v>1175.9833333333333</v>
      </c>
      <c r="F455" s="36">
        <v>1159.9166666666667</v>
      </c>
      <c r="G455" s="36">
        <v>1149.9333333333334</v>
      </c>
      <c r="H455" s="36">
        <v>1202.0333333333333</v>
      </c>
      <c r="I455" s="36">
        <v>1212.0166666666669</v>
      </c>
      <c r="J455" s="36">
        <v>1228.0833333333333</v>
      </c>
      <c r="K455" s="31">
        <v>1195.95</v>
      </c>
      <c r="L455" s="31">
        <v>1169.9000000000001</v>
      </c>
      <c r="M455" s="31">
        <v>19.6983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7839.05</v>
      </c>
      <c r="D456" s="36">
        <v>7769.6833333333334</v>
      </c>
      <c r="E456" s="36">
        <v>7559.3666666666668</v>
      </c>
      <c r="F456" s="36">
        <v>7279.6833333333334</v>
      </c>
      <c r="G456" s="36">
        <v>7069.3666666666668</v>
      </c>
      <c r="H456" s="36">
        <v>8049.3666666666668</v>
      </c>
      <c r="I456" s="36">
        <v>8259.6833333333343</v>
      </c>
      <c r="J456" s="36">
        <v>8539.3666666666668</v>
      </c>
      <c r="K456" s="31">
        <v>7980</v>
      </c>
      <c r="L456" s="31">
        <v>7490</v>
      </c>
      <c r="M456" s="31">
        <v>7.0440699999999996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6996.15</v>
      </c>
      <c r="D457" s="36">
        <v>7079.3499999999995</v>
      </c>
      <c r="E457" s="36">
        <v>6884.2999999999993</v>
      </c>
      <c r="F457" s="36">
        <v>6772.45</v>
      </c>
      <c r="G457" s="36">
        <v>6577.4</v>
      </c>
      <c r="H457" s="36">
        <v>7191.1999999999989</v>
      </c>
      <c r="I457" s="36">
        <v>7386.25</v>
      </c>
      <c r="J457" s="36">
        <v>7498.0999999999985</v>
      </c>
      <c r="K457" s="31">
        <v>7274.4</v>
      </c>
      <c r="L457" s="31">
        <v>6967.5</v>
      </c>
      <c r="M457" s="31">
        <v>1.18408</v>
      </c>
      <c r="N457" s="1"/>
      <c r="O457" s="1"/>
    </row>
    <row r="458" spans="1:15" ht="12.75" customHeight="1">
      <c r="A458" s="33">
        <v>448</v>
      </c>
      <c r="B458" s="53" t="s">
        <v>1046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1038.7</v>
      </c>
      <c r="D459" s="36">
        <v>1038.3</v>
      </c>
      <c r="E459" s="36">
        <v>1026.6499999999999</v>
      </c>
      <c r="F459" s="36">
        <v>1014.5999999999999</v>
      </c>
      <c r="G459" s="36">
        <v>1002.9499999999998</v>
      </c>
      <c r="H459" s="36">
        <v>1050.3499999999999</v>
      </c>
      <c r="I459" s="36">
        <v>1062</v>
      </c>
      <c r="J459" s="36">
        <v>1074.05</v>
      </c>
      <c r="K459" s="31">
        <v>1049.95</v>
      </c>
      <c r="L459" s="31">
        <v>1026.25</v>
      </c>
      <c r="M459" s="31">
        <v>72.060540000000003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417.85</v>
      </c>
      <c r="D460" s="36">
        <v>416.09999999999997</v>
      </c>
      <c r="E460" s="36">
        <v>413.04999999999995</v>
      </c>
      <c r="F460" s="36">
        <v>408.25</v>
      </c>
      <c r="G460" s="36">
        <v>405.2</v>
      </c>
      <c r="H460" s="36">
        <v>420.89999999999992</v>
      </c>
      <c r="I460" s="36">
        <v>423.95</v>
      </c>
      <c r="J460" s="36">
        <v>428.74999999999989</v>
      </c>
      <c r="K460" s="31">
        <v>419.15</v>
      </c>
      <c r="L460" s="31">
        <v>411.3</v>
      </c>
      <c r="M460" s="31">
        <v>65.903720000000007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149.47</v>
      </c>
      <c r="D461" s="36">
        <v>149.47333333333333</v>
      </c>
      <c r="E461" s="36">
        <v>148.04666666666665</v>
      </c>
      <c r="F461" s="36">
        <v>146.62333333333333</v>
      </c>
      <c r="G461" s="36">
        <v>145.19666666666666</v>
      </c>
      <c r="H461" s="36">
        <v>150.89666666666665</v>
      </c>
      <c r="I461" s="36">
        <v>152.32333333333332</v>
      </c>
      <c r="J461" s="36">
        <v>153.74666666666664</v>
      </c>
      <c r="K461" s="31">
        <v>150.9</v>
      </c>
      <c r="L461" s="31">
        <v>148.05000000000001</v>
      </c>
      <c r="M461" s="31">
        <v>326.24585999999999</v>
      </c>
      <c r="N461" s="1"/>
      <c r="O461" s="1"/>
    </row>
    <row r="462" spans="1:15" ht="12.75" customHeight="1">
      <c r="A462" s="33">
        <v>452</v>
      </c>
      <c r="B462" s="53" t="s">
        <v>869</v>
      </c>
      <c r="C462" s="31">
        <v>1077.55</v>
      </c>
      <c r="D462" s="36">
        <v>1088.9333333333334</v>
      </c>
      <c r="E462" s="36">
        <v>1062.8666666666668</v>
      </c>
      <c r="F462" s="36">
        <v>1048.1833333333334</v>
      </c>
      <c r="G462" s="36">
        <v>1022.1166666666668</v>
      </c>
      <c r="H462" s="36">
        <v>1103.6166666666668</v>
      </c>
      <c r="I462" s="36">
        <v>1129.6833333333334</v>
      </c>
      <c r="J462" s="36">
        <v>1144.3666666666668</v>
      </c>
      <c r="K462" s="31">
        <v>1115</v>
      </c>
      <c r="L462" s="31">
        <v>1074.25</v>
      </c>
      <c r="M462" s="31">
        <v>43.753459999999997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91.24</v>
      </c>
      <c r="D463" s="36">
        <v>90.673333333333332</v>
      </c>
      <c r="E463" s="36">
        <v>89.446666666666658</v>
      </c>
      <c r="F463" s="36">
        <v>87.653333333333322</v>
      </c>
      <c r="G463" s="36">
        <v>86.426666666666648</v>
      </c>
      <c r="H463" s="36">
        <v>92.466666666666669</v>
      </c>
      <c r="I463" s="36">
        <v>93.693333333333328</v>
      </c>
      <c r="J463" s="36">
        <v>95.486666666666679</v>
      </c>
      <c r="K463" s="31">
        <v>91.9</v>
      </c>
      <c r="L463" s="31">
        <v>88.88</v>
      </c>
      <c r="M463" s="31">
        <v>88.65746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1579.2</v>
      </c>
      <c r="D464" s="36">
        <v>1595.0833333333333</v>
      </c>
      <c r="E464" s="36">
        <v>1558.8666666666666</v>
      </c>
      <c r="F464" s="36">
        <v>1538.5333333333333</v>
      </c>
      <c r="G464" s="36">
        <v>1502.3166666666666</v>
      </c>
      <c r="H464" s="36">
        <v>1615.4166666666665</v>
      </c>
      <c r="I464" s="36">
        <v>1651.6333333333332</v>
      </c>
      <c r="J464" s="36">
        <v>1671.9666666666665</v>
      </c>
      <c r="K464" s="31">
        <v>1631.3</v>
      </c>
      <c r="L464" s="31">
        <v>1574.75</v>
      </c>
      <c r="M464" s="31">
        <v>29.650980000000001</v>
      </c>
      <c r="N464" s="1"/>
      <c r="O464" s="1"/>
    </row>
    <row r="465" spans="1:15" ht="12.75" customHeight="1">
      <c r="A465" s="33">
        <v>455</v>
      </c>
      <c r="B465" s="53" t="s">
        <v>495</v>
      </c>
      <c r="C465" s="31">
        <v>1286</v>
      </c>
      <c r="D465" s="36">
        <v>1294.7</v>
      </c>
      <c r="E465" s="36">
        <v>1266.3000000000002</v>
      </c>
      <c r="F465" s="36">
        <v>1246.6000000000001</v>
      </c>
      <c r="G465" s="36">
        <v>1218.2000000000003</v>
      </c>
      <c r="H465" s="36">
        <v>1314.4</v>
      </c>
      <c r="I465" s="36">
        <v>1342.8000000000002</v>
      </c>
      <c r="J465" s="36">
        <v>1362.5</v>
      </c>
      <c r="K465" s="31">
        <v>1323.1</v>
      </c>
      <c r="L465" s="31">
        <v>1275</v>
      </c>
      <c r="M465" s="31">
        <v>2.6086499999999999</v>
      </c>
      <c r="N465" s="1"/>
      <c r="O465" s="1"/>
    </row>
    <row r="466" spans="1:15" ht="12.75" customHeight="1">
      <c r="A466" s="33">
        <v>456</v>
      </c>
      <c r="B466" s="53" t="s">
        <v>496</v>
      </c>
      <c r="C466" s="31">
        <v>257.05</v>
      </c>
      <c r="D466" s="36">
        <v>256.76666666666665</v>
      </c>
      <c r="E466" s="36">
        <v>250.83333333333331</v>
      </c>
      <c r="F466" s="36">
        <v>244.61666666666667</v>
      </c>
      <c r="G466" s="36">
        <v>238.68333333333334</v>
      </c>
      <c r="H466" s="36">
        <v>262.98333333333329</v>
      </c>
      <c r="I466" s="36">
        <v>268.91666666666669</v>
      </c>
      <c r="J466" s="36">
        <v>275.13333333333327</v>
      </c>
      <c r="K466" s="31">
        <v>262.7</v>
      </c>
      <c r="L466" s="31">
        <v>250.55</v>
      </c>
      <c r="M466" s="31">
        <v>44.774889999999999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835.7</v>
      </c>
      <c r="D467" s="36">
        <v>830.41666666666663</v>
      </c>
      <c r="E467" s="36">
        <v>823.08333333333326</v>
      </c>
      <c r="F467" s="36">
        <v>810.46666666666658</v>
      </c>
      <c r="G467" s="36">
        <v>803.13333333333321</v>
      </c>
      <c r="H467" s="36">
        <v>843.0333333333333</v>
      </c>
      <c r="I467" s="36">
        <v>850.36666666666656</v>
      </c>
      <c r="J467" s="36">
        <v>862.98333333333335</v>
      </c>
      <c r="K467" s="31">
        <v>837.75</v>
      </c>
      <c r="L467" s="31">
        <v>817.8</v>
      </c>
      <c r="M467" s="31">
        <v>3.8343500000000001</v>
      </c>
      <c r="N467" s="1"/>
      <c r="O467" s="1"/>
    </row>
    <row r="468" spans="1:15" ht="12.75" customHeight="1">
      <c r="A468" s="33">
        <v>458</v>
      </c>
      <c r="B468" s="53" t="s">
        <v>497</v>
      </c>
      <c r="C468" s="31">
        <v>4323.6499999999996</v>
      </c>
      <c r="D468" s="36">
        <v>4335.916666666667</v>
      </c>
      <c r="E468" s="36">
        <v>4267.8333333333339</v>
      </c>
      <c r="F468" s="36">
        <v>4212.0166666666673</v>
      </c>
      <c r="G468" s="36">
        <v>4143.9333333333343</v>
      </c>
      <c r="H468" s="36">
        <v>4391.7333333333336</v>
      </c>
      <c r="I468" s="36">
        <v>4459.8166666666675</v>
      </c>
      <c r="J468" s="36">
        <v>4515.6333333333332</v>
      </c>
      <c r="K468" s="31">
        <v>4404</v>
      </c>
      <c r="L468" s="31">
        <v>4280.1000000000004</v>
      </c>
      <c r="M468" s="31">
        <v>1.7624200000000001</v>
      </c>
      <c r="N468" s="1"/>
      <c r="O468" s="1"/>
    </row>
    <row r="469" spans="1:15" ht="12.75" customHeight="1">
      <c r="A469" s="33">
        <v>459</v>
      </c>
      <c r="B469" s="53" t="s">
        <v>498</v>
      </c>
      <c r="C469" s="31">
        <v>3701.4</v>
      </c>
      <c r="D469" s="36">
        <v>3690.4833333333336</v>
      </c>
      <c r="E469" s="36">
        <v>3661.0166666666673</v>
      </c>
      <c r="F469" s="36">
        <v>3620.6333333333337</v>
      </c>
      <c r="G469" s="36">
        <v>3591.1666666666674</v>
      </c>
      <c r="H469" s="36">
        <v>3730.8666666666672</v>
      </c>
      <c r="I469" s="36">
        <v>3760.3333333333335</v>
      </c>
      <c r="J469" s="36">
        <v>3800.7166666666672</v>
      </c>
      <c r="K469" s="31">
        <v>3719.95</v>
      </c>
      <c r="L469" s="31">
        <v>3650.1</v>
      </c>
      <c r="M469" s="31">
        <v>0.54495000000000005</v>
      </c>
      <c r="N469" s="1"/>
      <c r="O469" s="1"/>
    </row>
    <row r="470" spans="1:15" ht="12.75" customHeight="1">
      <c r="A470" s="33">
        <v>460</v>
      </c>
      <c r="B470" s="53" t="s">
        <v>870</v>
      </c>
      <c r="C470" s="31">
        <v>1374</v>
      </c>
      <c r="D470" s="36">
        <v>1378.2333333333336</v>
      </c>
      <c r="E470" s="36">
        <v>1358.6666666666672</v>
      </c>
      <c r="F470" s="36">
        <v>1343.3333333333337</v>
      </c>
      <c r="G470" s="36">
        <v>1323.7666666666673</v>
      </c>
      <c r="H470" s="36">
        <v>1393.5666666666671</v>
      </c>
      <c r="I470" s="36">
        <v>1413.1333333333337</v>
      </c>
      <c r="J470" s="36">
        <v>1428.4666666666669</v>
      </c>
      <c r="K470" s="31">
        <v>1397.8</v>
      </c>
      <c r="L470" s="31">
        <v>1362.9</v>
      </c>
      <c r="M470" s="31">
        <v>5.0471599999999999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3684.55</v>
      </c>
      <c r="D471" s="36">
        <v>3687.5833333333335</v>
      </c>
      <c r="E471" s="36">
        <v>3650.7166666666672</v>
      </c>
      <c r="F471" s="36">
        <v>3616.8833333333337</v>
      </c>
      <c r="G471" s="36">
        <v>3580.0166666666673</v>
      </c>
      <c r="H471" s="36">
        <v>3721.416666666667</v>
      </c>
      <c r="I471" s="36">
        <v>3758.2833333333328</v>
      </c>
      <c r="J471" s="36">
        <v>3792.1166666666668</v>
      </c>
      <c r="K471" s="31">
        <v>3724.45</v>
      </c>
      <c r="L471" s="31">
        <v>3653.75</v>
      </c>
      <c r="M471" s="31">
        <v>9.2335700000000003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3431.1</v>
      </c>
      <c r="D472" s="36">
        <v>3412.8999999999996</v>
      </c>
      <c r="E472" s="36">
        <v>3382.3499999999995</v>
      </c>
      <c r="F472" s="36">
        <v>3333.6</v>
      </c>
      <c r="G472" s="36">
        <v>3303.0499999999997</v>
      </c>
      <c r="H472" s="36">
        <v>3461.6499999999992</v>
      </c>
      <c r="I472" s="36">
        <v>3492.1999999999994</v>
      </c>
      <c r="J472" s="36">
        <v>3540.9499999999989</v>
      </c>
      <c r="K472" s="31">
        <v>3443.45</v>
      </c>
      <c r="L472" s="31">
        <v>3364.15</v>
      </c>
      <c r="M472" s="31">
        <v>1.70242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1670.45</v>
      </c>
      <c r="D473" s="36">
        <v>1680.7333333333333</v>
      </c>
      <c r="E473" s="36">
        <v>1649.5166666666667</v>
      </c>
      <c r="F473" s="36">
        <v>1628.5833333333333</v>
      </c>
      <c r="G473" s="36">
        <v>1597.3666666666666</v>
      </c>
      <c r="H473" s="36">
        <v>1701.6666666666667</v>
      </c>
      <c r="I473" s="36">
        <v>1732.8833333333334</v>
      </c>
      <c r="J473" s="36">
        <v>1753.8166666666668</v>
      </c>
      <c r="K473" s="31">
        <v>1711.95</v>
      </c>
      <c r="L473" s="31">
        <v>1659.8</v>
      </c>
      <c r="M473" s="31">
        <v>6.3357099999999997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7136.65</v>
      </c>
      <c r="D474" s="36">
        <v>7113.4666666666662</v>
      </c>
      <c r="E474" s="36">
        <v>7071.2333333333327</v>
      </c>
      <c r="F474" s="36">
        <v>7005.8166666666666</v>
      </c>
      <c r="G474" s="36">
        <v>6963.583333333333</v>
      </c>
      <c r="H474" s="36">
        <v>7178.8833333333323</v>
      </c>
      <c r="I474" s="36">
        <v>7221.1166666666659</v>
      </c>
      <c r="J474" s="36">
        <v>7286.5333333333319</v>
      </c>
      <c r="K474" s="31">
        <v>7155.7</v>
      </c>
      <c r="L474" s="31">
        <v>7048.05</v>
      </c>
      <c r="M474" s="31">
        <v>3.4996700000000001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36.380000000000003</v>
      </c>
      <c r="D475" s="36">
        <v>36.53</v>
      </c>
      <c r="E475" s="36">
        <v>36.120000000000005</v>
      </c>
      <c r="F475" s="36">
        <v>35.860000000000007</v>
      </c>
      <c r="G475" s="36">
        <v>35.45000000000001</v>
      </c>
      <c r="H475" s="36">
        <v>36.79</v>
      </c>
      <c r="I475" s="36">
        <v>37.199999999999996</v>
      </c>
      <c r="J475" s="36">
        <v>37.459999999999994</v>
      </c>
      <c r="K475" s="31">
        <v>36.94</v>
      </c>
      <c r="L475" s="31">
        <v>36.270000000000003</v>
      </c>
      <c r="M475" s="31">
        <v>45.961579999999998</v>
      </c>
      <c r="N475" s="1"/>
      <c r="O475" s="1"/>
    </row>
    <row r="476" spans="1:15" ht="12.75" customHeight="1">
      <c r="A476" s="33">
        <v>466</v>
      </c>
      <c r="B476" s="31" t="s">
        <v>500</v>
      </c>
      <c r="C476" s="36">
        <v>465.25</v>
      </c>
      <c r="D476" s="36">
        <v>464.2833333333333</v>
      </c>
      <c r="E476" s="36">
        <v>453.66666666666663</v>
      </c>
      <c r="F476" s="36">
        <v>442.08333333333331</v>
      </c>
      <c r="G476" s="36">
        <v>431.46666666666664</v>
      </c>
      <c r="H476" s="36">
        <v>475.86666666666662</v>
      </c>
      <c r="I476" s="36">
        <v>486.48333333333329</v>
      </c>
      <c r="J476" s="31">
        <v>498.06666666666661</v>
      </c>
      <c r="K476" s="31">
        <v>474.9</v>
      </c>
      <c r="L476" s="31">
        <v>452.7</v>
      </c>
      <c r="M476" s="53">
        <v>7.3653700000000004</v>
      </c>
      <c r="N476" s="1"/>
      <c r="O476" s="1"/>
    </row>
    <row r="477" spans="1:15" ht="12.75" customHeight="1">
      <c r="A477" s="33">
        <v>467</v>
      </c>
      <c r="B477" s="31" t="s">
        <v>501</v>
      </c>
      <c r="C477" s="36">
        <v>746.7</v>
      </c>
      <c r="D477" s="36">
        <v>745.06666666666661</v>
      </c>
      <c r="E477" s="36">
        <v>733.18333333333317</v>
      </c>
      <c r="F477" s="36">
        <v>719.66666666666652</v>
      </c>
      <c r="G477" s="36">
        <v>707.78333333333308</v>
      </c>
      <c r="H477" s="36">
        <v>758.58333333333326</v>
      </c>
      <c r="I477" s="36">
        <v>770.4666666666667</v>
      </c>
      <c r="J477" s="31">
        <v>783.98333333333335</v>
      </c>
      <c r="K477" s="31">
        <v>756.95</v>
      </c>
      <c r="L477" s="31">
        <v>731.55</v>
      </c>
      <c r="M477" s="53">
        <v>3.6698499999999998</v>
      </c>
      <c r="N477" s="1"/>
      <c r="O477" s="1"/>
    </row>
    <row r="478" spans="1:15" ht="12.75" customHeight="1">
      <c r="A478" s="33">
        <v>468</v>
      </c>
      <c r="B478" s="31" t="s">
        <v>295</v>
      </c>
      <c r="C478" s="31">
        <v>3896.85</v>
      </c>
      <c r="D478" s="36">
        <v>3918.15</v>
      </c>
      <c r="E478" s="36">
        <v>3850.3</v>
      </c>
      <c r="F478" s="36">
        <v>3803.75</v>
      </c>
      <c r="G478" s="36">
        <v>3735.9</v>
      </c>
      <c r="H478" s="36">
        <v>3964.7000000000003</v>
      </c>
      <c r="I478" s="36">
        <v>4032.5499999999997</v>
      </c>
      <c r="J478" s="36">
        <v>4079.1000000000004</v>
      </c>
      <c r="K478" s="31">
        <v>3986</v>
      </c>
      <c r="L478" s="31">
        <v>3871.6</v>
      </c>
      <c r="M478" s="31">
        <v>1.6548099999999999</v>
      </c>
      <c r="N478" s="1"/>
      <c r="O478" s="1"/>
    </row>
    <row r="479" spans="1:15" ht="12.75" customHeight="1">
      <c r="A479" s="33">
        <v>469</v>
      </c>
      <c r="B479" s="31" t="s">
        <v>502</v>
      </c>
      <c r="C479" s="36">
        <v>48.48</v>
      </c>
      <c r="D479" s="36">
        <v>48.396666666666668</v>
      </c>
      <c r="E479" s="36">
        <v>47.803333333333335</v>
      </c>
      <c r="F479" s="36">
        <v>47.126666666666665</v>
      </c>
      <c r="G479" s="36">
        <v>46.533333333333331</v>
      </c>
      <c r="H479" s="36">
        <v>49.073333333333338</v>
      </c>
      <c r="I479" s="36">
        <v>49.666666666666671</v>
      </c>
      <c r="J479" s="31">
        <v>50.343333333333341</v>
      </c>
      <c r="K479" s="31">
        <v>48.99</v>
      </c>
      <c r="L479" s="31">
        <v>47.72</v>
      </c>
      <c r="M479" s="53">
        <v>49.467410000000001</v>
      </c>
      <c r="N479" s="1"/>
      <c r="O479" s="1"/>
    </row>
    <row r="480" spans="1:15" ht="12.75" customHeight="1">
      <c r="A480" s="33">
        <v>470</v>
      </c>
      <c r="B480" s="31" t="s">
        <v>503</v>
      </c>
      <c r="C480" s="31">
        <v>1071</v>
      </c>
      <c r="D480" s="36">
        <v>1076.8500000000001</v>
      </c>
      <c r="E480" s="36">
        <v>1053.1500000000003</v>
      </c>
      <c r="F480" s="36">
        <v>1035.3000000000002</v>
      </c>
      <c r="G480" s="36">
        <v>1011.6000000000004</v>
      </c>
      <c r="H480" s="36">
        <v>1094.7000000000003</v>
      </c>
      <c r="I480" s="36">
        <v>1118.4000000000001</v>
      </c>
      <c r="J480" s="36">
        <v>1136.2500000000002</v>
      </c>
      <c r="K480" s="31">
        <v>1100.55</v>
      </c>
      <c r="L480" s="31">
        <v>1059</v>
      </c>
      <c r="M480" s="31">
        <v>7.8056700000000001</v>
      </c>
      <c r="N480" s="1"/>
      <c r="O480" s="1"/>
    </row>
    <row r="481" spans="1:15" ht="12.75" customHeight="1">
      <c r="A481" s="33">
        <v>471</v>
      </c>
      <c r="B481" s="31" t="s">
        <v>231</v>
      </c>
      <c r="C481" s="36">
        <v>604.4</v>
      </c>
      <c r="D481" s="36">
        <v>605.43333333333328</v>
      </c>
      <c r="E481" s="36">
        <v>600.06666666666661</v>
      </c>
      <c r="F481" s="36">
        <v>595.73333333333335</v>
      </c>
      <c r="G481" s="36">
        <v>590.36666666666667</v>
      </c>
      <c r="H481" s="36">
        <v>609.76666666666654</v>
      </c>
      <c r="I481" s="36">
        <v>615.1333333333331</v>
      </c>
      <c r="J481" s="36">
        <v>619.46666666666647</v>
      </c>
      <c r="K481" s="31">
        <v>610.79999999999995</v>
      </c>
      <c r="L481" s="31">
        <v>601.1</v>
      </c>
      <c r="M481" s="31">
        <v>23.342269999999999</v>
      </c>
      <c r="N481" s="1"/>
      <c r="O481" s="1"/>
    </row>
    <row r="482" spans="1:15" ht="12.75" customHeight="1">
      <c r="A482" s="33">
        <v>472</v>
      </c>
      <c r="B482" s="31" t="s">
        <v>504</v>
      </c>
      <c r="C482" s="31">
        <v>1263.7</v>
      </c>
      <c r="D482" s="36">
        <v>1277.7666666666667</v>
      </c>
      <c r="E482" s="36">
        <v>1237.9333333333334</v>
      </c>
      <c r="F482" s="36">
        <v>1212.1666666666667</v>
      </c>
      <c r="G482" s="36">
        <v>1172.3333333333335</v>
      </c>
      <c r="H482" s="36">
        <v>1303.5333333333333</v>
      </c>
      <c r="I482" s="36">
        <v>1343.3666666666668</v>
      </c>
      <c r="J482" s="36">
        <v>1369.1333333333332</v>
      </c>
      <c r="K482" s="31">
        <v>1317.6</v>
      </c>
      <c r="L482" s="31">
        <v>1252</v>
      </c>
      <c r="M482" s="31">
        <v>4.7113300000000002</v>
      </c>
      <c r="N482" s="1"/>
      <c r="O482" s="1"/>
    </row>
    <row r="483" spans="1:15" ht="12.75" customHeight="1">
      <c r="A483" s="33">
        <v>473</v>
      </c>
      <c r="B483" s="31" t="s">
        <v>827</v>
      </c>
      <c r="C483" s="36">
        <v>42.56</v>
      </c>
      <c r="D483" s="36">
        <v>42.64</v>
      </c>
      <c r="E483" s="36">
        <v>42.14</v>
      </c>
      <c r="F483" s="36">
        <v>41.72</v>
      </c>
      <c r="G483" s="36">
        <v>41.22</v>
      </c>
      <c r="H483" s="36">
        <v>43.06</v>
      </c>
      <c r="I483" s="36">
        <v>43.56</v>
      </c>
      <c r="J483" s="36">
        <v>43.980000000000004</v>
      </c>
      <c r="K483" s="31">
        <v>43.14</v>
      </c>
      <c r="L483" s="31">
        <v>42.22</v>
      </c>
      <c r="M483" s="31">
        <v>84.338070000000002</v>
      </c>
      <c r="N483" s="1"/>
      <c r="O483" s="1"/>
    </row>
    <row r="484" spans="1:15" ht="12.75" customHeight="1">
      <c r="A484" s="33">
        <v>474</v>
      </c>
      <c r="B484" s="53" t="s">
        <v>230</v>
      </c>
      <c r="C484" s="31">
        <v>11494.35</v>
      </c>
      <c r="D484" s="36">
        <v>11440.266666666668</v>
      </c>
      <c r="E484" s="36">
        <v>11362.083333333336</v>
      </c>
      <c r="F484" s="36">
        <v>11229.816666666668</v>
      </c>
      <c r="G484" s="36">
        <v>11151.633333333335</v>
      </c>
      <c r="H484" s="36">
        <v>11572.533333333336</v>
      </c>
      <c r="I484" s="36">
        <v>11650.716666666667</v>
      </c>
      <c r="J484" s="36">
        <v>11782.983333333337</v>
      </c>
      <c r="K484" s="31">
        <v>11518.45</v>
      </c>
      <c r="L484" s="31">
        <v>11308</v>
      </c>
      <c r="M484" s="31">
        <v>1.5466500000000001</v>
      </c>
      <c r="N484" s="1"/>
      <c r="O484" s="1"/>
    </row>
    <row r="485" spans="1:15" ht="12.75" customHeight="1">
      <c r="A485" s="33">
        <v>475</v>
      </c>
      <c r="B485" s="53" t="s">
        <v>296</v>
      </c>
      <c r="C485" s="36">
        <v>120.08</v>
      </c>
      <c r="D485" s="36">
        <v>119.36333333333334</v>
      </c>
      <c r="E485" s="36">
        <v>117.82666666666668</v>
      </c>
      <c r="F485" s="36">
        <v>115.57333333333334</v>
      </c>
      <c r="G485" s="36">
        <v>114.03666666666668</v>
      </c>
      <c r="H485" s="36">
        <v>121.61666666666669</v>
      </c>
      <c r="I485" s="36">
        <v>123.15333333333335</v>
      </c>
      <c r="J485" s="36">
        <v>125.40666666666669</v>
      </c>
      <c r="K485" s="31">
        <v>120.9</v>
      </c>
      <c r="L485" s="31">
        <v>117.11</v>
      </c>
      <c r="M485" s="31">
        <v>129.13330999999999</v>
      </c>
      <c r="N485" s="1"/>
      <c r="O485" s="1"/>
    </row>
    <row r="486" spans="1:15" ht="12.75" customHeight="1">
      <c r="A486" s="33">
        <v>476</v>
      </c>
      <c r="B486" s="53" t="s">
        <v>229</v>
      </c>
      <c r="C486" s="31">
        <v>2066.6999999999998</v>
      </c>
      <c r="D486" s="36">
        <v>2048.8166666666666</v>
      </c>
      <c r="E486" s="36">
        <v>2020.9333333333334</v>
      </c>
      <c r="F486" s="36">
        <v>1975.1666666666667</v>
      </c>
      <c r="G486" s="36">
        <v>1947.2833333333335</v>
      </c>
      <c r="H486" s="36">
        <v>2094.583333333333</v>
      </c>
      <c r="I486" s="36">
        <v>2122.4666666666662</v>
      </c>
      <c r="J486" s="36">
        <v>2168.2333333333331</v>
      </c>
      <c r="K486" s="31">
        <v>2076.6999999999998</v>
      </c>
      <c r="L486" s="31">
        <v>2003.05</v>
      </c>
      <c r="M486" s="31">
        <v>3.3335599999999999</v>
      </c>
      <c r="N486" s="1"/>
      <c r="O486" s="1"/>
    </row>
    <row r="487" spans="1:15" ht="12.75" customHeight="1">
      <c r="A487" s="33">
        <v>477</v>
      </c>
      <c r="B487" s="53" t="s">
        <v>874</v>
      </c>
      <c r="C487" s="36">
        <v>1504.05</v>
      </c>
      <c r="D487" s="36">
        <v>1491.5333333333335</v>
      </c>
      <c r="E487" s="36">
        <v>1476.166666666667</v>
      </c>
      <c r="F487" s="36">
        <v>1448.2833333333335</v>
      </c>
      <c r="G487" s="36">
        <v>1432.916666666667</v>
      </c>
      <c r="H487" s="36">
        <v>1519.416666666667</v>
      </c>
      <c r="I487" s="36">
        <v>1534.7833333333333</v>
      </c>
      <c r="J487" s="36">
        <v>1562.666666666667</v>
      </c>
      <c r="K487" s="31">
        <v>1506.9</v>
      </c>
      <c r="L487" s="31">
        <v>1463.65</v>
      </c>
      <c r="M487" s="31">
        <v>17.912870000000002</v>
      </c>
      <c r="N487" s="1"/>
      <c r="O487" s="1"/>
    </row>
    <row r="488" spans="1:15" ht="12.75" customHeight="1">
      <c r="A488" s="33">
        <v>478</v>
      </c>
      <c r="B488" s="53" t="s">
        <v>828</v>
      </c>
      <c r="C488" s="36">
        <v>363.3</v>
      </c>
      <c r="D488" s="36">
        <v>358.15000000000003</v>
      </c>
      <c r="E488" s="36">
        <v>351.40000000000009</v>
      </c>
      <c r="F488" s="36">
        <v>339.50000000000006</v>
      </c>
      <c r="G488" s="36">
        <v>332.75000000000011</v>
      </c>
      <c r="H488" s="36">
        <v>370.05000000000007</v>
      </c>
      <c r="I488" s="36">
        <v>376.79999999999995</v>
      </c>
      <c r="J488" s="36">
        <v>388.70000000000005</v>
      </c>
      <c r="K488" s="31">
        <v>364.9</v>
      </c>
      <c r="L488" s="31">
        <v>346.25</v>
      </c>
      <c r="M488" s="31">
        <v>28.1691</v>
      </c>
      <c r="N488" s="1"/>
      <c r="O488" s="1"/>
    </row>
    <row r="489" spans="1:15" ht="12.75" customHeight="1">
      <c r="A489" s="33">
        <v>479</v>
      </c>
      <c r="B489" s="53" t="s">
        <v>505</v>
      </c>
      <c r="C489" s="36">
        <v>457.4</v>
      </c>
      <c r="D489" s="36">
        <v>459.48333333333329</v>
      </c>
      <c r="E489" s="36">
        <v>451.06666666666661</v>
      </c>
      <c r="F489" s="36">
        <v>444.73333333333329</v>
      </c>
      <c r="G489" s="36">
        <v>436.31666666666661</v>
      </c>
      <c r="H489" s="36">
        <v>465.81666666666661</v>
      </c>
      <c r="I489" s="36">
        <v>474.23333333333323</v>
      </c>
      <c r="J489" s="36">
        <v>480.56666666666661</v>
      </c>
      <c r="K489" s="31">
        <v>467.9</v>
      </c>
      <c r="L489" s="31">
        <v>453.15</v>
      </c>
      <c r="M489" s="31">
        <v>4.0978399999999997</v>
      </c>
      <c r="N489" s="1"/>
      <c r="O489" s="1"/>
    </row>
    <row r="490" spans="1:15" ht="12.75" customHeight="1">
      <c r="A490" s="33">
        <v>480</v>
      </c>
      <c r="B490" s="53" t="s">
        <v>506</v>
      </c>
      <c r="C490" s="36">
        <v>503.4</v>
      </c>
      <c r="D490" s="36">
        <v>500.58333333333331</v>
      </c>
      <c r="E490" s="36">
        <v>491.16666666666663</v>
      </c>
      <c r="F490" s="36">
        <v>478.93333333333334</v>
      </c>
      <c r="G490" s="36">
        <v>469.51666666666665</v>
      </c>
      <c r="H490" s="36">
        <v>512.81666666666661</v>
      </c>
      <c r="I490" s="36">
        <v>522.23333333333323</v>
      </c>
      <c r="J490" s="36">
        <v>534.46666666666658</v>
      </c>
      <c r="K490" s="31">
        <v>510</v>
      </c>
      <c r="L490" s="31">
        <v>488.35</v>
      </c>
      <c r="M490" s="31">
        <v>7.7385700000000002</v>
      </c>
      <c r="N490" s="1"/>
      <c r="O490" s="1"/>
    </row>
    <row r="491" spans="1:15" ht="12.75" customHeight="1">
      <c r="A491" s="33">
        <v>481</v>
      </c>
      <c r="B491" s="53" t="s">
        <v>507</v>
      </c>
      <c r="C491" s="36">
        <v>307.3</v>
      </c>
      <c r="D491" s="36">
        <v>308.78333333333336</v>
      </c>
      <c r="E491" s="36">
        <v>304.51666666666671</v>
      </c>
      <c r="F491" s="36">
        <v>301.73333333333335</v>
      </c>
      <c r="G491" s="36">
        <v>297.4666666666667</v>
      </c>
      <c r="H491" s="36">
        <v>311.56666666666672</v>
      </c>
      <c r="I491" s="36">
        <v>315.83333333333337</v>
      </c>
      <c r="J491" s="36">
        <v>318.61666666666673</v>
      </c>
      <c r="K491" s="31">
        <v>313.05</v>
      </c>
      <c r="L491" s="31">
        <v>306</v>
      </c>
      <c r="M491" s="31">
        <v>5.6993200000000002</v>
      </c>
      <c r="N491" s="1"/>
      <c r="O491" s="1"/>
    </row>
    <row r="492" spans="1:15" ht="12.75" customHeight="1">
      <c r="A492" s="33">
        <v>482</v>
      </c>
      <c r="B492" s="53" t="s">
        <v>508</v>
      </c>
      <c r="C492" s="36">
        <v>493.5</v>
      </c>
      <c r="D492" s="36">
        <v>490.16666666666669</v>
      </c>
      <c r="E492" s="36">
        <v>481.38333333333338</v>
      </c>
      <c r="F492" s="36">
        <v>469.26666666666671</v>
      </c>
      <c r="G492" s="36">
        <v>460.48333333333341</v>
      </c>
      <c r="H492" s="36">
        <v>502.28333333333336</v>
      </c>
      <c r="I492" s="36">
        <v>511.06666666666666</v>
      </c>
      <c r="J492" s="36">
        <v>523.18333333333339</v>
      </c>
      <c r="K492" s="31">
        <v>498.95</v>
      </c>
      <c r="L492" s="31">
        <v>478.05</v>
      </c>
      <c r="M492" s="31">
        <v>2.9673500000000002</v>
      </c>
      <c r="N492" s="1"/>
      <c r="O492" s="1"/>
    </row>
    <row r="493" spans="1:15" ht="12.75" customHeight="1">
      <c r="A493" s="33">
        <v>483</v>
      </c>
      <c r="B493" s="53" t="s">
        <v>509</v>
      </c>
      <c r="C493" s="36">
        <v>570.6</v>
      </c>
      <c r="D493" s="36">
        <v>566.11666666666667</v>
      </c>
      <c r="E493" s="36">
        <v>557.48333333333335</v>
      </c>
      <c r="F493" s="36">
        <v>544.36666666666667</v>
      </c>
      <c r="G493" s="36">
        <v>535.73333333333335</v>
      </c>
      <c r="H493" s="36">
        <v>579.23333333333335</v>
      </c>
      <c r="I493" s="36">
        <v>587.86666666666679</v>
      </c>
      <c r="J493" s="36">
        <v>600.98333333333335</v>
      </c>
      <c r="K493" s="31">
        <v>574.75</v>
      </c>
      <c r="L493" s="31">
        <v>553</v>
      </c>
      <c r="M493" s="31">
        <v>1.57674</v>
      </c>
      <c r="N493" s="1"/>
      <c r="O493" s="1"/>
    </row>
    <row r="494" spans="1:15" ht="12.75" customHeight="1">
      <c r="A494" s="33">
        <v>484</v>
      </c>
      <c r="B494" s="53" t="s">
        <v>297</v>
      </c>
      <c r="C494" s="53">
        <v>1525.85</v>
      </c>
      <c r="D494" s="36">
        <v>1514.8666666666668</v>
      </c>
      <c r="E494" s="36">
        <v>1500.3833333333337</v>
      </c>
      <c r="F494" s="36">
        <v>1474.916666666667</v>
      </c>
      <c r="G494" s="36">
        <v>1460.4333333333338</v>
      </c>
      <c r="H494" s="36">
        <v>1540.3333333333335</v>
      </c>
      <c r="I494" s="36">
        <v>1554.8166666666666</v>
      </c>
      <c r="J494" s="36">
        <v>1580.2833333333333</v>
      </c>
      <c r="K494" s="31">
        <v>1529.35</v>
      </c>
      <c r="L494" s="31">
        <v>1489.4</v>
      </c>
      <c r="M494" s="31">
        <v>15.54069</v>
      </c>
      <c r="N494" s="1"/>
      <c r="O494" s="1"/>
    </row>
    <row r="495" spans="1:15" ht="12.75" customHeight="1">
      <c r="A495" s="33">
        <v>485</v>
      </c>
      <c r="B495" s="53" t="s">
        <v>510</v>
      </c>
      <c r="C495" s="53">
        <v>1221.7</v>
      </c>
      <c r="D495" s="36">
        <v>1235.3500000000001</v>
      </c>
      <c r="E495" s="36">
        <v>1202.3500000000004</v>
      </c>
      <c r="F495" s="36">
        <v>1183.0000000000002</v>
      </c>
      <c r="G495" s="36">
        <v>1150.0000000000005</v>
      </c>
      <c r="H495" s="36">
        <v>1254.7000000000003</v>
      </c>
      <c r="I495" s="36">
        <v>1287.6999999999998</v>
      </c>
      <c r="J495" s="36">
        <v>1307.0500000000002</v>
      </c>
      <c r="K495" s="31">
        <v>1268.3499999999999</v>
      </c>
      <c r="L495" s="31">
        <v>1216</v>
      </c>
      <c r="M495" s="31">
        <v>1.0777099999999999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460.25</v>
      </c>
      <c r="D496" s="36">
        <v>457.73333333333335</v>
      </c>
      <c r="E496" s="36">
        <v>454.06666666666672</v>
      </c>
      <c r="F496" s="36">
        <v>447.88333333333338</v>
      </c>
      <c r="G496" s="36">
        <v>444.21666666666675</v>
      </c>
      <c r="H496" s="36">
        <v>463.91666666666669</v>
      </c>
      <c r="I496" s="36">
        <v>467.58333333333331</v>
      </c>
      <c r="J496" s="36">
        <v>473.76666666666665</v>
      </c>
      <c r="K496" s="31">
        <v>461.4</v>
      </c>
      <c r="L496" s="31">
        <v>451.55</v>
      </c>
      <c r="M496" s="31">
        <v>140.42464000000001</v>
      </c>
      <c r="N496" s="1"/>
      <c r="O496" s="1"/>
    </row>
    <row r="497" spans="1:15" ht="12.75" customHeight="1">
      <c r="A497" s="33">
        <v>487</v>
      </c>
      <c r="B497" s="53" t="s">
        <v>511</v>
      </c>
      <c r="C497" s="53">
        <v>919.6</v>
      </c>
      <c r="D497" s="36">
        <v>914.88333333333333</v>
      </c>
      <c r="E497" s="36">
        <v>905.81666666666661</v>
      </c>
      <c r="F497" s="36">
        <v>892.0333333333333</v>
      </c>
      <c r="G497" s="36">
        <v>882.96666666666658</v>
      </c>
      <c r="H497" s="36">
        <v>928.66666666666663</v>
      </c>
      <c r="I497" s="36">
        <v>937.73333333333346</v>
      </c>
      <c r="J497" s="36">
        <v>951.51666666666665</v>
      </c>
      <c r="K497" s="31">
        <v>923.95</v>
      </c>
      <c r="L497" s="31">
        <v>901.1</v>
      </c>
      <c r="M497" s="31">
        <v>0.86889000000000005</v>
      </c>
      <c r="N497" s="1"/>
      <c r="O497" s="1"/>
    </row>
    <row r="498" spans="1:15" ht="12.75" customHeight="1">
      <c r="A498" s="33">
        <v>488</v>
      </c>
      <c r="B498" s="53" t="s">
        <v>137</v>
      </c>
      <c r="C498" s="36">
        <v>13.2</v>
      </c>
      <c r="D498" s="36">
        <v>13.253333333333336</v>
      </c>
      <c r="E498" s="36">
        <v>12.926666666666671</v>
      </c>
      <c r="F498" s="36">
        <v>12.653333333333336</v>
      </c>
      <c r="G498" s="36">
        <v>12.326666666666672</v>
      </c>
      <c r="H498" s="36">
        <v>13.526666666666671</v>
      </c>
      <c r="I498" s="36">
        <v>13.853333333333335</v>
      </c>
      <c r="J498" s="31">
        <v>14.12666666666667</v>
      </c>
      <c r="K498" s="31">
        <v>13.58</v>
      </c>
      <c r="L498" s="31">
        <v>12.98</v>
      </c>
      <c r="M498" s="53">
        <v>6288.3330699999997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1817.95</v>
      </c>
      <c r="D499" s="36">
        <v>1804.3666666666668</v>
      </c>
      <c r="E499" s="36">
        <v>1783.5833333333335</v>
      </c>
      <c r="F499" s="36">
        <v>1749.2166666666667</v>
      </c>
      <c r="G499" s="36">
        <v>1728.4333333333334</v>
      </c>
      <c r="H499" s="36">
        <v>1838.7333333333336</v>
      </c>
      <c r="I499" s="36">
        <v>1859.5166666666669</v>
      </c>
      <c r="J499" s="31">
        <v>1893.8833333333337</v>
      </c>
      <c r="K499" s="31">
        <v>1825.15</v>
      </c>
      <c r="L499" s="31">
        <v>1770</v>
      </c>
      <c r="M499" s="53">
        <v>19.076689999999999</v>
      </c>
      <c r="N499" s="1"/>
      <c r="O499" s="1"/>
    </row>
    <row r="500" spans="1:15" ht="12.75" customHeight="1">
      <c r="A500" s="33">
        <v>490</v>
      </c>
      <c r="B500" s="53" t="s">
        <v>512</v>
      </c>
      <c r="C500" s="53">
        <v>680.8</v>
      </c>
      <c r="D500" s="36">
        <v>677.83333333333337</v>
      </c>
      <c r="E500" s="36">
        <v>665.9666666666667</v>
      </c>
      <c r="F500" s="36">
        <v>651.13333333333333</v>
      </c>
      <c r="G500" s="36">
        <v>639.26666666666665</v>
      </c>
      <c r="H500" s="36">
        <v>692.66666666666674</v>
      </c>
      <c r="I500" s="36">
        <v>704.5333333333333</v>
      </c>
      <c r="J500" s="36">
        <v>719.36666666666679</v>
      </c>
      <c r="K500" s="31">
        <v>689.7</v>
      </c>
      <c r="L500" s="31">
        <v>663</v>
      </c>
      <c r="M500" s="31">
        <v>7.1961700000000004</v>
      </c>
      <c r="N500" s="1"/>
      <c r="O500" s="1"/>
    </row>
    <row r="501" spans="1:15" ht="12.75" customHeight="1">
      <c r="A501" s="33">
        <v>491</v>
      </c>
      <c r="B501" s="53" t="s">
        <v>829</v>
      </c>
      <c r="C501" s="53">
        <v>183.75</v>
      </c>
      <c r="D501" s="36">
        <v>183.29333333333338</v>
      </c>
      <c r="E501" s="36">
        <v>181.00666666666675</v>
      </c>
      <c r="F501" s="36">
        <v>178.26333333333338</v>
      </c>
      <c r="G501" s="36">
        <v>175.97666666666674</v>
      </c>
      <c r="H501" s="36">
        <v>186.03666666666675</v>
      </c>
      <c r="I501" s="36">
        <v>188.32333333333338</v>
      </c>
      <c r="J501" s="36">
        <v>191.06666666666675</v>
      </c>
      <c r="K501" s="31">
        <v>185.58</v>
      </c>
      <c r="L501" s="31">
        <v>180.55</v>
      </c>
      <c r="M501" s="31">
        <v>18.42529</v>
      </c>
      <c r="N501" s="1"/>
      <c r="O501" s="1"/>
    </row>
    <row r="502" spans="1:15" ht="12.75" customHeight="1">
      <c r="A502" s="33">
        <v>492</v>
      </c>
      <c r="B502" s="53" t="s">
        <v>513</v>
      </c>
      <c r="C502" s="36">
        <v>799.35</v>
      </c>
      <c r="D502" s="36">
        <v>809.2833333333333</v>
      </c>
      <c r="E502" s="36">
        <v>785.56666666666661</v>
      </c>
      <c r="F502" s="36">
        <v>771.7833333333333</v>
      </c>
      <c r="G502" s="36">
        <v>748.06666666666661</v>
      </c>
      <c r="H502" s="36">
        <v>823.06666666666661</v>
      </c>
      <c r="I502" s="36">
        <v>846.7833333333333</v>
      </c>
      <c r="J502" s="31">
        <v>860.56666666666661</v>
      </c>
      <c r="K502" s="31">
        <v>833</v>
      </c>
      <c r="L502" s="31">
        <v>795.5</v>
      </c>
      <c r="M502" s="53">
        <v>0.69262999999999997</v>
      </c>
      <c r="N502" s="1"/>
      <c r="O502" s="1"/>
    </row>
    <row r="503" spans="1:15" ht="12.75" customHeight="1">
      <c r="A503" s="33">
        <v>493</v>
      </c>
      <c r="B503" s="53" t="s">
        <v>298</v>
      </c>
      <c r="C503" s="53">
        <v>2138.6</v>
      </c>
      <c r="D503" s="36">
        <v>2161.5</v>
      </c>
      <c r="E503" s="36">
        <v>2103.35</v>
      </c>
      <c r="F503" s="36">
        <v>2068.1</v>
      </c>
      <c r="G503" s="36">
        <v>2009.9499999999998</v>
      </c>
      <c r="H503" s="36">
        <v>2196.75</v>
      </c>
      <c r="I503" s="36">
        <v>2254.8999999999996</v>
      </c>
      <c r="J503" s="36">
        <v>2290.15</v>
      </c>
      <c r="K503" s="31">
        <v>2219.65</v>
      </c>
      <c r="L503" s="31">
        <v>2126.25</v>
      </c>
      <c r="M503" s="31">
        <v>0.68415999999999999</v>
      </c>
      <c r="N503" s="1"/>
      <c r="O503" s="1"/>
    </row>
    <row r="504" spans="1:15" ht="12.75" customHeight="1">
      <c r="A504" s="33">
        <v>494</v>
      </c>
      <c r="B504" s="192" t="s">
        <v>234</v>
      </c>
      <c r="C504" s="192">
        <v>514.85</v>
      </c>
      <c r="D504" s="193">
        <v>516.68333333333328</v>
      </c>
      <c r="E504" s="193">
        <v>511.61666666666656</v>
      </c>
      <c r="F504" s="193">
        <v>508.38333333333333</v>
      </c>
      <c r="G504" s="193">
        <v>503.31666666666661</v>
      </c>
      <c r="H504" s="193">
        <v>519.91666666666652</v>
      </c>
      <c r="I504" s="193">
        <v>524.98333333333335</v>
      </c>
      <c r="J504" s="193">
        <v>528.21666666666647</v>
      </c>
      <c r="K504" s="194">
        <v>521.75</v>
      </c>
      <c r="L504" s="194">
        <v>513.45000000000005</v>
      </c>
      <c r="M504" s="194">
        <v>59.597700000000003</v>
      </c>
      <c r="N504" s="1"/>
      <c r="O504" s="1"/>
    </row>
    <row r="505" spans="1:15" ht="12.75" customHeight="1">
      <c r="A505" s="33">
        <v>495</v>
      </c>
      <c r="B505" s="264" t="s">
        <v>299</v>
      </c>
      <c r="C505" s="264">
        <v>22.89</v>
      </c>
      <c r="D505" s="265">
        <v>22.83666666666667</v>
      </c>
      <c r="E505" s="265">
        <v>22.56333333333334</v>
      </c>
      <c r="F505" s="265">
        <v>22.236666666666672</v>
      </c>
      <c r="G505" s="265">
        <v>21.963333333333342</v>
      </c>
      <c r="H505" s="265">
        <v>23.163333333333338</v>
      </c>
      <c r="I505" s="265">
        <v>23.436666666666671</v>
      </c>
      <c r="J505" s="265">
        <v>23.763333333333335</v>
      </c>
      <c r="K505" s="266">
        <v>23.11</v>
      </c>
      <c r="L505" s="266">
        <v>22.51</v>
      </c>
      <c r="M505" s="266">
        <v>1210.9802999999999</v>
      </c>
      <c r="N505" s="1"/>
      <c r="O505" s="1"/>
    </row>
    <row r="506" spans="1:15" ht="12.75" customHeight="1">
      <c r="A506" s="33">
        <v>496</v>
      </c>
      <c r="B506" s="207" t="s">
        <v>514</v>
      </c>
      <c r="C506" s="207">
        <v>16346.85</v>
      </c>
      <c r="D506" s="208">
        <v>16129.933333333334</v>
      </c>
      <c r="E506" s="208">
        <v>15859.866666666669</v>
      </c>
      <c r="F506" s="208">
        <v>15372.883333333335</v>
      </c>
      <c r="G506" s="208">
        <v>15102.816666666669</v>
      </c>
      <c r="H506" s="208">
        <v>16616.916666666668</v>
      </c>
      <c r="I506" s="208">
        <v>16886.983333333334</v>
      </c>
      <c r="J506" s="208">
        <v>17373.966666666667</v>
      </c>
      <c r="K506" s="206">
        <v>16400</v>
      </c>
      <c r="L506" s="206">
        <v>15642.95</v>
      </c>
      <c r="M506" s="206">
        <v>0.13542000000000001</v>
      </c>
      <c r="N506" s="191"/>
      <c r="O506" s="191"/>
    </row>
    <row r="507" spans="1:15" ht="12.75" customHeight="1">
      <c r="A507" s="33">
        <v>497</v>
      </c>
      <c r="B507" s="267" t="s">
        <v>235</v>
      </c>
      <c r="C507" s="267">
        <v>133.03</v>
      </c>
      <c r="D507" s="267">
        <v>133.68333333333334</v>
      </c>
      <c r="E507" s="267">
        <v>131.91666666666669</v>
      </c>
      <c r="F507" s="267">
        <v>130.80333333333334</v>
      </c>
      <c r="G507" s="267">
        <v>129.03666666666669</v>
      </c>
      <c r="H507" s="267">
        <v>134.79666666666668</v>
      </c>
      <c r="I507" s="267">
        <v>136.56333333333333</v>
      </c>
      <c r="J507" s="267">
        <v>137.67666666666668</v>
      </c>
      <c r="K507" s="267">
        <v>135.44999999999999</v>
      </c>
      <c r="L507" s="267">
        <v>132.57</v>
      </c>
      <c r="M507" s="267">
        <v>94.788849999999996</v>
      </c>
      <c r="N507" s="191"/>
      <c r="O507" s="191"/>
    </row>
    <row r="508" spans="1:15" ht="12.75" customHeight="1">
      <c r="A508" s="33">
        <v>498</v>
      </c>
      <c r="B508" s="269" t="s">
        <v>515</v>
      </c>
      <c r="C508" s="269">
        <v>764.45</v>
      </c>
      <c r="D508" s="269">
        <v>765.83333333333337</v>
      </c>
      <c r="E508" s="269">
        <v>753.91666666666674</v>
      </c>
      <c r="F508" s="269">
        <v>743.38333333333333</v>
      </c>
      <c r="G508" s="269">
        <v>731.4666666666667</v>
      </c>
      <c r="H508" s="269">
        <v>776.36666666666679</v>
      </c>
      <c r="I508" s="269">
        <v>788.28333333333353</v>
      </c>
      <c r="J508" s="269">
        <v>798.81666666666683</v>
      </c>
      <c r="K508" s="269">
        <v>777.75</v>
      </c>
      <c r="L508" s="269">
        <v>755.3</v>
      </c>
      <c r="M508" s="269">
        <v>4.1987800000000002</v>
      </c>
      <c r="N508" s="191"/>
      <c r="O508" s="191"/>
    </row>
    <row r="509" spans="1:15" ht="12.75" customHeight="1">
      <c r="A509" s="33">
        <v>499</v>
      </c>
      <c r="B509" s="267" t="s">
        <v>300</v>
      </c>
      <c r="C509" s="267">
        <v>263.2</v>
      </c>
      <c r="D509" s="267">
        <v>261.5</v>
      </c>
      <c r="E509" s="267">
        <v>258</v>
      </c>
      <c r="F509" s="267">
        <v>252.8</v>
      </c>
      <c r="G509" s="267">
        <v>249.3</v>
      </c>
      <c r="H509" s="267">
        <v>266.7</v>
      </c>
      <c r="I509" s="267">
        <v>270.2</v>
      </c>
      <c r="J509" s="267">
        <v>275.39999999999998</v>
      </c>
      <c r="K509" s="267">
        <v>265</v>
      </c>
      <c r="L509" s="267">
        <v>256.3</v>
      </c>
      <c r="M509" s="267">
        <v>585.34618999999998</v>
      </c>
      <c r="N509" s="191"/>
      <c r="O509" s="191"/>
    </row>
    <row r="510" spans="1:15" ht="12.75" customHeight="1">
      <c r="A510" s="33">
        <v>500</v>
      </c>
      <c r="B510" s="270" t="s">
        <v>236</v>
      </c>
      <c r="C510" s="270">
        <v>1104.1500000000001</v>
      </c>
      <c r="D510" s="270">
        <v>1101.0333333333335</v>
      </c>
      <c r="E510" s="270">
        <v>1092.0666666666671</v>
      </c>
      <c r="F510" s="270">
        <v>1079.9833333333336</v>
      </c>
      <c r="G510" s="270">
        <v>1071.0166666666671</v>
      </c>
      <c r="H510" s="270">
        <v>1113.116666666667</v>
      </c>
      <c r="I510" s="270">
        <v>1122.0833333333337</v>
      </c>
      <c r="J510" s="270">
        <v>1134.166666666667</v>
      </c>
      <c r="K510" s="270">
        <v>1110</v>
      </c>
      <c r="L510" s="270">
        <v>1088.95</v>
      </c>
      <c r="M510" s="270">
        <v>10.180820000000001</v>
      </c>
      <c r="N510" s="191"/>
      <c r="O510" s="191"/>
    </row>
    <row r="511" spans="1:15" ht="12.75" customHeight="1">
      <c r="B511" t="s">
        <v>871</v>
      </c>
      <c r="C511">
        <v>2776.2</v>
      </c>
      <c r="D511">
        <v>2781.2333333333331</v>
      </c>
      <c r="E511">
        <v>2687.3666666666663</v>
      </c>
      <c r="F511">
        <v>2598.5333333333333</v>
      </c>
      <c r="G511">
        <v>2504.6666666666665</v>
      </c>
      <c r="H511">
        <v>2870.0666666666662</v>
      </c>
      <c r="I511">
        <v>2963.9333333333329</v>
      </c>
      <c r="J511">
        <v>3052.766666666666</v>
      </c>
      <c r="K511">
        <v>2875.1</v>
      </c>
      <c r="L511">
        <v>2692.4</v>
      </c>
      <c r="M511">
        <v>0.67708999999999997</v>
      </c>
      <c r="N511" s="191"/>
      <c r="O511" s="191"/>
    </row>
    <row r="512" spans="1:15" ht="12.75" customHeight="1">
      <c r="N512" s="1"/>
      <c r="O512" s="1"/>
    </row>
    <row r="513" spans="1:15" ht="12.75" customHeight="1">
      <c r="N513" s="191"/>
      <c r="O513" s="191"/>
    </row>
    <row r="514" spans="1:15" ht="12.75" customHeight="1">
      <c r="N514" s="191"/>
      <c r="O514" s="19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0" t="s">
        <v>516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237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279" customWidth="1"/>
    <col min="2" max="2" width="14.28515625" style="218" customWidth="1"/>
    <col min="3" max="3" width="28.28515625" style="206" customWidth="1"/>
    <col min="4" max="4" width="55.7109375" style="206" customWidth="1"/>
    <col min="5" max="5" width="12.42578125" style="206" customWidth="1"/>
    <col min="6" max="6" width="13.140625" style="280" customWidth="1"/>
    <col min="7" max="7" width="9.5703125" style="218" customWidth="1"/>
    <col min="8" max="8" width="10.28515625" style="218" customWidth="1"/>
    <col min="9" max="9" width="9.28515625" style="258" customWidth="1"/>
    <col min="10" max="10" width="14.28515625" style="258" customWidth="1"/>
    <col min="11" max="28" width="9.28515625" style="258" customWidth="1"/>
    <col min="29" max="16384" width="14.425781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73"/>
      <c r="B5" s="374"/>
      <c r="C5" s="373"/>
      <c r="D5" s="37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517</v>
      </c>
      <c r="B7" s="375" t="s">
        <v>518</v>
      </c>
      <c r="C7" s="375"/>
      <c r="D7" s="7">
        <f>Main!B10</f>
        <v>45545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1">
      <c r="A9" s="81" t="s">
        <v>519</v>
      </c>
      <c r="B9" s="82" t="s">
        <v>520</v>
      </c>
      <c r="C9" s="82" t="s">
        <v>521</v>
      </c>
      <c r="D9" s="82" t="s">
        <v>522</v>
      </c>
      <c r="E9" s="82" t="s">
        <v>523</v>
      </c>
      <c r="F9" s="82" t="s">
        <v>524</v>
      </c>
      <c r="G9" s="82" t="s">
        <v>525</v>
      </c>
      <c r="H9" s="82" t="s">
        <v>526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45544</v>
      </c>
      <c r="B10" s="32">
        <v>513119</v>
      </c>
      <c r="C10" s="31" t="s">
        <v>1047</v>
      </c>
      <c r="D10" s="31" t="s">
        <v>1048</v>
      </c>
      <c r="E10" s="31" t="s">
        <v>528</v>
      </c>
      <c r="F10" s="84">
        <v>14780</v>
      </c>
      <c r="G10" s="32">
        <v>100.95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45544</v>
      </c>
      <c r="B11" s="32">
        <v>539544</v>
      </c>
      <c r="C11" s="31" t="s">
        <v>1049</v>
      </c>
      <c r="D11" s="31" t="s">
        <v>1050</v>
      </c>
      <c r="E11" s="31" t="s">
        <v>527</v>
      </c>
      <c r="F11" s="84">
        <v>27773</v>
      </c>
      <c r="G11" s="32">
        <v>7.45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45544</v>
      </c>
      <c r="B12" s="32">
        <v>542524</v>
      </c>
      <c r="C12" s="31" t="s">
        <v>956</v>
      </c>
      <c r="D12" s="31" t="s">
        <v>1051</v>
      </c>
      <c r="E12" s="31" t="s">
        <v>527</v>
      </c>
      <c r="F12" s="84">
        <v>15056</v>
      </c>
      <c r="G12" s="32">
        <v>39.08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45544</v>
      </c>
      <c r="B13" s="32">
        <v>542524</v>
      </c>
      <c r="C13" s="31" t="s">
        <v>956</v>
      </c>
      <c r="D13" s="31" t="s">
        <v>1052</v>
      </c>
      <c r="E13" s="31" t="s">
        <v>527</v>
      </c>
      <c r="F13" s="84">
        <v>20000</v>
      </c>
      <c r="G13" s="32">
        <v>38.369999999999997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45544</v>
      </c>
      <c r="B14" s="32">
        <v>542524</v>
      </c>
      <c r="C14" s="31" t="s">
        <v>956</v>
      </c>
      <c r="D14" s="31" t="s">
        <v>1053</v>
      </c>
      <c r="E14" s="31" t="s">
        <v>528</v>
      </c>
      <c r="F14" s="84">
        <v>49700</v>
      </c>
      <c r="G14" s="32">
        <v>39.35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45544</v>
      </c>
      <c r="B15" s="32">
        <v>540135</v>
      </c>
      <c r="C15" s="31" t="s">
        <v>984</v>
      </c>
      <c r="D15" s="31" t="s">
        <v>985</v>
      </c>
      <c r="E15" s="31" t="s">
        <v>527</v>
      </c>
      <c r="F15" s="84">
        <v>3045252</v>
      </c>
      <c r="G15" s="32">
        <v>1.7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45544</v>
      </c>
      <c r="B16" s="32">
        <v>540135</v>
      </c>
      <c r="C16" s="31" t="s">
        <v>984</v>
      </c>
      <c r="D16" s="31" t="s">
        <v>985</v>
      </c>
      <c r="E16" s="31" t="s">
        <v>528</v>
      </c>
      <c r="F16" s="84">
        <v>2495252</v>
      </c>
      <c r="G16" s="32">
        <v>1.69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45544</v>
      </c>
      <c r="B17" s="32">
        <v>539455</v>
      </c>
      <c r="C17" s="31" t="s">
        <v>1054</v>
      </c>
      <c r="D17" s="31" t="s">
        <v>872</v>
      </c>
      <c r="E17" s="31" t="s">
        <v>528</v>
      </c>
      <c r="F17" s="84">
        <v>44000</v>
      </c>
      <c r="G17" s="32">
        <v>38.200000000000003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45544</v>
      </c>
      <c r="B18" s="32">
        <v>524606</v>
      </c>
      <c r="C18" s="31" t="s">
        <v>986</v>
      </c>
      <c r="D18" s="31" t="s">
        <v>987</v>
      </c>
      <c r="E18" s="31" t="s">
        <v>528</v>
      </c>
      <c r="F18" s="84">
        <v>38038</v>
      </c>
      <c r="G18" s="32">
        <v>43.23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45544</v>
      </c>
      <c r="B19" s="32">
        <v>526709</v>
      </c>
      <c r="C19" s="31" t="s">
        <v>1055</v>
      </c>
      <c r="D19" s="31" t="s">
        <v>872</v>
      </c>
      <c r="E19" s="31" t="s">
        <v>528</v>
      </c>
      <c r="F19" s="84">
        <v>560495</v>
      </c>
      <c r="G19" s="32">
        <v>10.37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45544</v>
      </c>
      <c r="B20" s="32">
        <v>543606</v>
      </c>
      <c r="C20" s="31" t="s">
        <v>988</v>
      </c>
      <c r="D20" s="31" t="s">
        <v>973</v>
      </c>
      <c r="E20" s="31" t="s">
        <v>528</v>
      </c>
      <c r="F20" s="84">
        <v>32000</v>
      </c>
      <c r="G20" s="32">
        <v>106.22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45544</v>
      </c>
      <c r="B21" s="32">
        <v>539559</v>
      </c>
      <c r="C21" s="31" t="s">
        <v>926</v>
      </c>
      <c r="D21" s="31" t="s">
        <v>958</v>
      </c>
      <c r="E21" s="31" t="s">
        <v>528</v>
      </c>
      <c r="F21" s="84">
        <v>720496</v>
      </c>
      <c r="G21" s="32">
        <v>10.75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45544</v>
      </c>
      <c r="B22" s="32">
        <v>539559</v>
      </c>
      <c r="C22" s="31" t="s">
        <v>926</v>
      </c>
      <c r="D22" s="31" t="s">
        <v>989</v>
      </c>
      <c r="E22" s="31" t="s">
        <v>528</v>
      </c>
      <c r="F22" s="84">
        <v>500703</v>
      </c>
      <c r="G22" s="32">
        <v>10.75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45544</v>
      </c>
      <c r="B23" s="32">
        <v>539559</v>
      </c>
      <c r="C23" s="31" t="s">
        <v>926</v>
      </c>
      <c r="D23" s="31" t="s">
        <v>958</v>
      </c>
      <c r="E23" s="31" t="s">
        <v>527</v>
      </c>
      <c r="F23" s="84">
        <v>145719</v>
      </c>
      <c r="G23" s="32">
        <v>10.72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45544</v>
      </c>
      <c r="B24" s="32">
        <v>539559</v>
      </c>
      <c r="C24" s="31" t="s">
        <v>926</v>
      </c>
      <c r="D24" s="31" t="s">
        <v>989</v>
      </c>
      <c r="E24" s="31" t="s">
        <v>527</v>
      </c>
      <c r="F24" s="84">
        <v>502219</v>
      </c>
      <c r="G24" s="32">
        <v>10.75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45544</v>
      </c>
      <c r="B25" s="32">
        <v>539559</v>
      </c>
      <c r="C25" s="31" t="s">
        <v>926</v>
      </c>
      <c r="D25" s="31" t="s">
        <v>1056</v>
      </c>
      <c r="E25" s="31" t="s">
        <v>527</v>
      </c>
      <c r="F25" s="84">
        <v>351079</v>
      </c>
      <c r="G25" s="32">
        <v>10.75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45544</v>
      </c>
      <c r="B26" s="32">
        <v>539559</v>
      </c>
      <c r="C26" s="31" t="s">
        <v>926</v>
      </c>
      <c r="D26" s="31" t="s">
        <v>1056</v>
      </c>
      <c r="E26" s="31" t="s">
        <v>528</v>
      </c>
      <c r="F26" s="84">
        <v>316079</v>
      </c>
      <c r="G26" s="32">
        <v>10.68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45544</v>
      </c>
      <c r="B27" s="32">
        <v>539559</v>
      </c>
      <c r="C27" s="31" t="s">
        <v>926</v>
      </c>
      <c r="D27" s="31" t="s">
        <v>990</v>
      </c>
      <c r="E27" s="31" t="s">
        <v>528</v>
      </c>
      <c r="F27" s="84">
        <v>1029229</v>
      </c>
      <c r="G27" s="32">
        <v>10.75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45544</v>
      </c>
      <c r="B28" s="32">
        <v>539559</v>
      </c>
      <c r="C28" s="31" t="s">
        <v>926</v>
      </c>
      <c r="D28" s="31" t="s">
        <v>990</v>
      </c>
      <c r="E28" s="31" t="s">
        <v>527</v>
      </c>
      <c r="F28" s="84">
        <v>22189</v>
      </c>
      <c r="G28" s="32">
        <v>10.73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45544</v>
      </c>
      <c r="B29" s="32">
        <v>539559</v>
      </c>
      <c r="C29" s="31" t="s">
        <v>926</v>
      </c>
      <c r="D29" s="31" t="s">
        <v>1057</v>
      </c>
      <c r="E29" s="31" t="s">
        <v>528</v>
      </c>
      <c r="F29" s="84">
        <v>350000</v>
      </c>
      <c r="G29" s="32">
        <v>10.75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45544</v>
      </c>
      <c r="B30" s="32">
        <v>521137</v>
      </c>
      <c r="C30" s="31" t="s">
        <v>943</v>
      </c>
      <c r="D30" s="31" t="s">
        <v>872</v>
      </c>
      <c r="E30" s="31" t="s">
        <v>527</v>
      </c>
      <c r="F30" s="84">
        <v>148180</v>
      </c>
      <c r="G30" s="32">
        <v>6.53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45544</v>
      </c>
      <c r="B31" s="32">
        <v>512443</v>
      </c>
      <c r="C31" s="31" t="s">
        <v>1058</v>
      </c>
      <c r="D31" s="31" t="s">
        <v>957</v>
      </c>
      <c r="E31" s="31" t="s">
        <v>527</v>
      </c>
      <c r="F31" s="84">
        <v>15</v>
      </c>
      <c r="G31" s="32">
        <v>8.7799999999999994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45544</v>
      </c>
      <c r="B32" s="32">
        <v>512443</v>
      </c>
      <c r="C32" s="31" t="s">
        <v>1058</v>
      </c>
      <c r="D32" s="31" t="s">
        <v>957</v>
      </c>
      <c r="E32" s="31" t="s">
        <v>528</v>
      </c>
      <c r="F32" s="84">
        <v>103850</v>
      </c>
      <c r="G32" s="32">
        <v>9.1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45544</v>
      </c>
      <c r="B33" s="32">
        <v>531758</v>
      </c>
      <c r="C33" s="31" t="s">
        <v>1059</v>
      </c>
      <c r="D33" s="31" t="s">
        <v>1060</v>
      </c>
      <c r="E33" s="31" t="s">
        <v>527</v>
      </c>
      <c r="F33" s="84">
        <v>32795</v>
      </c>
      <c r="G33" s="32">
        <v>23.41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45544</v>
      </c>
      <c r="B34" s="32">
        <v>531913</v>
      </c>
      <c r="C34" s="31" t="s">
        <v>944</v>
      </c>
      <c r="D34" s="31" t="s">
        <v>991</v>
      </c>
      <c r="E34" s="31" t="s">
        <v>528</v>
      </c>
      <c r="F34" s="84">
        <v>174193</v>
      </c>
      <c r="G34" s="32">
        <v>7.92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45544</v>
      </c>
      <c r="B35" s="32">
        <v>531913</v>
      </c>
      <c r="C35" s="31" t="s">
        <v>944</v>
      </c>
      <c r="D35" s="31" t="s">
        <v>957</v>
      </c>
      <c r="E35" s="31" t="s">
        <v>528</v>
      </c>
      <c r="F35" s="84">
        <v>150000</v>
      </c>
      <c r="G35" s="32">
        <v>7.86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45544</v>
      </c>
      <c r="B36" s="32">
        <v>531913</v>
      </c>
      <c r="C36" s="31" t="s">
        <v>944</v>
      </c>
      <c r="D36" s="31" t="s">
        <v>1061</v>
      </c>
      <c r="E36" s="31" t="s">
        <v>527</v>
      </c>
      <c r="F36" s="84">
        <v>51000</v>
      </c>
      <c r="G36" s="32">
        <v>7.92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45544</v>
      </c>
      <c r="B37" s="32">
        <v>531913</v>
      </c>
      <c r="C37" s="31" t="s">
        <v>944</v>
      </c>
      <c r="D37" s="31" t="s">
        <v>991</v>
      </c>
      <c r="E37" s="31" t="s">
        <v>527</v>
      </c>
      <c r="F37" s="84">
        <v>100000</v>
      </c>
      <c r="G37" s="32">
        <v>7.44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45544</v>
      </c>
      <c r="B38" s="32">
        <v>531913</v>
      </c>
      <c r="C38" s="31" t="s">
        <v>944</v>
      </c>
      <c r="D38" s="31" t="s">
        <v>1062</v>
      </c>
      <c r="E38" s="31" t="s">
        <v>527</v>
      </c>
      <c r="F38" s="84">
        <v>30000</v>
      </c>
      <c r="G38" s="32">
        <v>7.46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45544</v>
      </c>
      <c r="B39" s="32">
        <v>531913</v>
      </c>
      <c r="C39" s="31" t="s">
        <v>944</v>
      </c>
      <c r="D39" s="31" t="s">
        <v>1063</v>
      </c>
      <c r="E39" s="31" t="s">
        <v>527</v>
      </c>
      <c r="F39" s="84">
        <v>30000</v>
      </c>
      <c r="G39" s="32">
        <v>7.92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45544</v>
      </c>
      <c r="B40" s="32">
        <v>531913</v>
      </c>
      <c r="C40" s="31" t="s">
        <v>944</v>
      </c>
      <c r="D40" s="31" t="s">
        <v>1064</v>
      </c>
      <c r="E40" s="31" t="s">
        <v>527</v>
      </c>
      <c r="F40" s="84">
        <v>50000</v>
      </c>
      <c r="G40" s="32">
        <v>7.92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45544</v>
      </c>
      <c r="B41" s="32">
        <v>531913</v>
      </c>
      <c r="C41" s="31" t="s">
        <v>944</v>
      </c>
      <c r="D41" s="31" t="s">
        <v>1063</v>
      </c>
      <c r="E41" s="31" t="s">
        <v>528</v>
      </c>
      <c r="F41" s="84">
        <v>30000</v>
      </c>
      <c r="G41" s="32">
        <v>7.88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45544</v>
      </c>
      <c r="B42" s="32">
        <v>531913</v>
      </c>
      <c r="C42" s="31" t="s">
        <v>944</v>
      </c>
      <c r="D42" s="31" t="s">
        <v>1064</v>
      </c>
      <c r="E42" s="31" t="s">
        <v>528</v>
      </c>
      <c r="F42" s="84">
        <v>50000</v>
      </c>
      <c r="G42" s="32">
        <v>7.92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45544</v>
      </c>
      <c r="B43" s="32">
        <v>531913</v>
      </c>
      <c r="C43" s="31" t="s">
        <v>944</v>
      </c>
      <c r="D43" s="31" t="s">
        <v>1065</v>
      </c>
      <c r="E43" s="31" t="s">
        <v>528</v>
      </c>
      <c r="F43" s="84">
        <v>10</v>
      </c>
      <c r="G43" s="32">
        <v>7.84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45544</v>
      </c>
      <c r="B44" s="32">
        <v>531913</v>
      </c>
      <c r="C44" s="31" t="s">
        <v>944</v>
      </c>
      <c r="D44" s="31" t="s">
        <v>1065</v>
      </c>
      <c r="E44" s="31" t="s">
        <v>527</v>
      </c>
      <c r="F44" s="84">
        <v>27010</v>
      </c>
      <c r="G44" s="32">
        <v>7.92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45544</v>
      </c>
      <c r="B45" s="32">
        <v>531913</v>
      </c>
      <c r="C45" s="31" t="s">
        <v>944</v>
      </c>
      <c r="D45" s="31" t="s">
        <v>1066</v>
      </c>
      <c r="E45" s="31" t="s">
        <v>527</v>
      </c>
      <c r="F45" s="84">
        <v>108000</v>
      </c>
      <c r="G45" s="32">
        <v>7.3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45544</v>
      </c>
      <c r="B46" s="32">
        <v>531913</v>
      </c>
      <c r="C46" s="31" t="s">
        <v>944</v>
      </c>
      <c r="D46" s="31" t="s">
        <v>1067</v>
      </c>
      <c r="E46" s="31" t="s">
        <v>527</v>
      </c>
      <c r="F46" s="84">
        <v>245840</v>
      </c>
      <c r="G46" s="32">
        <v>7.88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45544</v>
      </c>
      <c r="B47" s="32">
        <v>531913</v>
      </c>
      <c r="C47" s="31" t="s">
        <v>944</v>
      </c>
      <c r="D47" s="31" t="s">
        <v>1068</v>
      </c>
      <c r="E47" s="31" t="s">
        <v>527</v>
      </c>
      <c r="F47" s="84">
        <v>89024</v>
      </c>
      <c r="G47" s="32">
        <v>7.76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45544</v>
      </c>
      <c r="B48" s="32">
        <v>531913</v>
      </c>
      <c r="C48" s="31" t="s">
        <v>944</v>
      </c>
      <c r="D48" s="31" t="s">
        <v>960</v>
      </c>
      <c r="E48" s="31" t="s">
        <v>527</v>
      </c>
      <c r="F48" s="84">
        <v>60243</v>
      </c>
      <c r="G48" s="32">
        <v>7.4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45544</v>
      </c>
      <c r="B49" s="32">
        <v>531913</v>
      </c>
      <c r="C49" s="31" t="s">
        <v>944</v>
      </c>
      <c r="D49" s="31" t="s">
        <v>1068</v>
      </c>
      <c r="E49" s="31" t="s">
        <v>528</v>
      </c>
      <c r="F49" s="84">
        <v>89024</v>
      </c>
      <c r="G49" s="32">
        <v>7.25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45544</v>
      </c>
      <c r="B50" s="32">
        <v>531913</v>
      </c>
      <c r="C50" s="31" t="s">
        <v>944</v>
      </c>
      <c r="D50" s="31" t="s">
        <v>960</v>
      </c>
      <c r="E50" s="31" t="s">
        <v>528</v>
      </c>
      <c r="F50" s="84">
        <v>182243</v>
      </c>
      <c r="G50" s="32">
        <v>7.92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45544</v>
      </c>
      <c r="B51" s="32">
        <v>531913</v>
      </c>
      <c r="C51" s="31" t="s">
        <v>944</v>
      </c>
      <c r="D51" s="31" t="s">
        <v>1069</v>
      </c>
      <c r="E51" s="31" t="s">
        <v>528</v>
      </c>
      <c r="F51" s="84">
        <v>51721</v>
      </c>
      <c r="G51" s="32">
        <v>7.92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45544</v>
      </c>
      <c r="B52" s="32">
        <v>531913</v>
      </c>
      <c r="C52" s="31" t="s">
        <v>944</v>
      </c>
      <c r="D52" s="31" t="s">
        <v>1070</v>
      </c>
      <c r="E52" s="31" t="s">
        <v>528</v>
      </c>
      <c r="F52" s="84">
        <v>35000</v>
      </c>
      <c r="G52" s="32">
        <v>7.92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45544</v>
      </c>
      <c r="B53" s="32">
        <v>531913</v>
      </c>
      <c r="C53" s="31" t="s">
        <v>944</v>
      </c>
      <c r="D53" s="31" t="s">
        <v>1071</v>
      </c>
      <c r="E53" s="31" t="s">
        <v>528</v>
      </c>
      <c r="F53" s="84">
        <v>65000</v>
      </c>
      <c r="G53" s="32">
        <v>7.92</v>
      </c>
      <c r="H53" s="32" t="s">
        <v>324</v>
      </c>
    </row>
    <row r="54" spans="1:28" customFormat="1" ht="15" customHeight="1">
      <c r="A54" s="83">
        <v>45544</v>
      </c>
      <c r="B54" s="32">
        <v>531913</v>
      </c>
      <c r="C54" s="31" t="s">
        <v>944</v>
      </c>
      <c r="D54" s="31" t="s">
        <v>1072</v>
      </c>
      <c r="E54" s="31" t="s">
        <v>528</v>
      </c>
      <c r="F54" s="84">
        <v>20002</v>
      </c>
      <c r="G54" s="32">
        <v>7.91</v>
      </c>
      <c r="H54" s="32" t="s">
        <v>324</v>
      </c>
    </row>
    <row r="55" spans="1:28" customFormat="1" ht="15" customHeight="1">
      <c r="A55" s="83">
        <v>45544</v>
      </c>
      <c r="B55" s="32">
        <v>531913</v>
      </c>
      <c r="C55" s="31" t="s">
        <v>944</v>
      </c>
      <c r="D55" s="31" t="s">
        <v>959</v>
      </c>
      <c r="E55" s="31" t="s">
        <v>528</v>
      </c>
      <c r="F55" s="84">
        <v>79724</v>
      </c>
      <c r="G55" s="32">
        <v>7.86</v>
      </c>
      <c r="H55" s="32" t="s">
        <v>324</v>
      </c>
    </row>
    <row r="56" spans="1:28" customFormat="1" ht="15" customHeight="1">
      <c r="A56" s="83">
        <v>45544</v>
      </c>
      <c r="B56" s="32">
        <v>531913</v>
      </c>
      <c r="C56" s="31" t="s">
        <v>944</v>
      </c>
      <c r="D56" s="31" t="s">
        <v>1072</v>
      </c>
      <c r="E56" s="31" t="s">
        <v>527</v>
      </c>
      <c r="F56" s="84">
        <v>40002</v>
      </c>
      <c r="G56" s="32">
        <v>7.92</v>
      </c>
      <c r="H56" s="32" t="s">
        <v>324</v>
      </c>
    </row>
    <row r="57" spans="1:28" customFormat="1" ht="15" customHeight="1">
      <c r="A57" s="83">
        <v>45544</v>
      </c>
      <c r="B57" s="32">
        <v>531913</v>
      </c>
      <c r="C57" s="31" t="s">
        <v>944</v>
      </c>
      <c r="D57" s="31" t="s">
        <v>959</v>
      </c>
      <c r="E57" s="31" t="s">
        <v>527</v>
      </c>
      <c r="F57" s="84">
        <v>106550</v>
      </c>
      <c r="G57" s="32">
        <v>7.92</v>
      </c>
      <c r="H57" s="32" t="s">
        <v>324</v>
      </c>
    </row>
    <row r="58" spans="1:28" customFormat="1" ht="15" customHeight="1">
      <c r="A58" s="83">
        <v>45544</v>
      </c>
      <c r="B58" s="32">
        <v>531913</v>
      </c>
      <c r="C58" s="31" t="s">
        <v>944</v>
      </c>
      <c r="D58" s="31" t="s">
        <v>972</v>
      </c>
      <c r="E58" s="31" t="s">
        <v>527</v>
      </c>
      <c r="F58" s="84">
        <v>51001</v>
      </c>
      <c r="G58" s="32">
        <v>7.92</v>
      </c>
      <c r="H58" s="32" t="s">
        <v>324</v>
      </c>
    </row>
    <row r="59" spans="1:28" customFormat="1" ht="15" customHeight="1">
      <c r="A59" s="83">
        <v>45544</v>
      </c>
      <c r="B59" s="32">
        <v>531913</v>
      </c>
      <c r="C59" s="31" t="s">
        <v>944</v>
      </c>
      <c r="D59" s="31" t="s">
        <v>972</v>
      </c>
      <c r="E59" s="31" t="s">
        <v>528</v>
      </c>
      <c r="F59" s="84">
        <v>29844</v>
      </c>
      <c r="G59" s="32">
        <v>7.92</v>
      </c>
      <c r="H59" s="32" t="s">
        <v>324</v>
      </c>
    </row>
    <row r="60" spans="1:28" customFormat="1" ht="15" customHeight="1">
      <c r="A60" s="83">
        <v>45544</v>
      </c>
      <c r="B60" s="32">
        <v>531913</v>
      </c>
      <c r="C60" s="31" t="s">
        <v>944</v>
      </c>
      <c r="D60" s="31" t="s">
        <v>1073</v>
      </c>
      <c r="E60" s="31" t="s">
        <v>527</v>
      </c>
      <c r="F60" s="84">
        <v>70000</v>
      </c>
      <c r="G60" s="32">
        <v>7.81</v>
      </c>
      <c r="H60" s="32" t="s">
        <v>324</v>
      </c>
    </row>
    <row r="61" spans="1:28" customFormat="1" ht="15" customHeight="1">
      <c r="A61" s="83">
        <v>45544</v>
      </c>
      <c r="B61" s="32">
        <v>531913</v>
      </c>
      <c r="C61" s="31" t="s">
        <v>944</v>
      </c>
      <c r="D61" s="31" t="s">
        <v>1074</v>
      </c>
      <c r="E61" s="31" t="s">
        <v>527</v>
      </c>
      <c r="F61" s="84">
        <v>100</v>
      </c>
      <c r="G61" s="32">
        <v>6.1</v>
      </c>
      <c r="H61" s="32" t="s">
        <v>324</v>
      </c>
    </row>
    <row r="62" spans="1:28" customFormat="1" ht="15" customHeight="1">
      <c r="A62" s="83">
        <v>45544</v>
      </c>
      <c r="B62" s="32">
        <v>531913</v>
      </c>
      <c r="C62" s="31" t="s">
        <v>944</v>
      </c>
      <c r="D62" s="31" t="s">
        <v>1075</v>
      </c>
      <c r="E62" s="31" t="s">
        <v>528</v>
      </c>
      <c r="F62" s="84">
        <v>61000</v>
      </c>
      <c r="G62" s="32">
        <v>7.39</v>
      </c>
      <c r="H62" s="32" t="s">
        <v>324</v>
      </c>
    </row>
    <row r="63" spans="1:28" customFormat="1" ht="15" customHeight="1">
      <c r="A63" s="83">
        <v>45544</v>
      </c>
      <c r="B63" s="32">
        <v>531913</v>
      </c>
      <c r="C63" s="31" t="s">
        <v>944</v>
      </c>
      <c r="D63" s="31" t="s">
        <v>1076</v>
      </c>
      <c r="E63" s="31" t="s">
        <v>528</v>
      </c>
      <c r="F63" s="84">
        <v>119703</v>
      </c>
      <c r="G63" s="32">
        <v>7.53</v>
      </c>
      <c r="H63" s="32" t="s">
        <v>324</v>
      </c>
    </row>
    <row r="64" spans="1:28" customFormat="1" ht="15" customHeight="1">
      <c r="A64" s="83">
        <v>45544</v>
      </c>
      <c r="B64" s="32">
        <v>531913</v>
      </c>
      <c r="C64" s="31" t="s">
        <v>944</v>
      </c>
      <c r="D64" s="31" t="s">
        <v>1074</v>
      </c>
      <c r="E64" s="31" t="s">
        <v>528</v>
      </c>
      <c r="F64" s="84">
        <v>25500</v>
      </c>
      <c r="G64" s="32">
        <v>7.71</v>
      </c>
      <c r="H64" s="32" t="s">
        <v>324</v>
      </c>
    </row>
    <row r="65" spans="1:8" customFormat="1" ht="15" customHeight="1">
      <c r="A65" s="83">
        <v>45544</v>
      </c>
      <c r="B65" s="32">
        <v>531913</v>
      </c>
      <c r="C65" s="31" t="s">
        <v>944</v>
      </c>
      <c r="D65" s="31" t="s">
        <v>957</v>
      </c>
      <c r="E65" s="31" t="s">
        <v>527</v>
      </c>
      <c r="F65" s="84">
        <v>1001</v>
      </c>
      <c r="G65" s="32">
        <v>7.84</v>
      </c>
      <c r="H65" s="32" t="s">
        <v>324</v>
      </c>
    </row>
    <row r="66" spans="1:8" customFormat="1" ht="15" customHeight="1">
      <c r="A66" s="83">
        <v>45544</v>
      </c>
      <c r="B66" s="32">
        <v>531913</v>
      </c>
      <c r="C66" s="31" t="s">
        <v>944</v>
      </c>
      <c r="D66" s="31" t="s">
        <v>1077</v>
      </c>
      <c r="E66" s="31" t="s">
        <v>527</v>
      </c>
      <c r="F66" s="84">
        <v>58440</v>
      </c>
      <c r="G66" s="32">
        <v>7.09</v>
      </c>
      <c r="H66" s="32" t="s">
        <v>324</v>
      </c>
    </row>
    <row r="67" spans="1:8" customFormat="1" ht="15" customHeight="1">
      <c r="A67" s="83">
        <v>45544</v>
      </c>
      <c r="B67" s="32">
        <v>538838</v>
      </c>
      <c r="C67" s="31" t="s">
        <v>1078</v>
      </c>
      <c r="D67" s="31" t="s">
        <v>1079</v>
      </c>
      <c r="E67" s="31" t="s">
        <v>528</v>
      </c>
      <c r="F67" s="84">
        <v>39734</v>
      </c>
      <c r="G67" s="32">
        <v>90.93</v>
      </c>
      <c r="H67" s="32" t="s">
        <v>324</v>
      </c>
    </row>
    <row r="68" spans="1:8" customFormat="1" ht="15" customHeight="1">
      <c r="A68" s="83">
        <v>45544</v>
      </c>
      <c r="B68" s="32">
        <v>538838</v>
      </c>
      <c r="C68" s="31" t="s">
        <v>1078</v>
      </c>
      <c r="D68" s="31" t="s">
        <v>872</v>
      </c>
      <c r="E68" s="31" t="s">
        <v>527</v>
      </c>
      <c r="F68" s="84">
        <v>25000</v>
      </c>
      <c r="G68" s="32">
        <v>92.27</v>
      </c>
      <c r="H68" s="32" t="s">
        <v>324</v>
      </c>
    </row>
    <row r="69" spans="1:8" customFormat="1" ht="15" customHeight="1">
      <c r="A69" s="83">
        <v>45544</v>
      </c>
      <c r="B69" s="32">
        <v>539175</v>
      </c>
      <c r="C69" s="31" t="s">
        <v>1080</v>
      </c>
      <c r="D69" s="31" t="s">
        <v>1081</v>
      </c>
      <c r="E69" s="31" t="s">
        <v>527</v>
      </c>
      <c r="F69" s="84">
        <v>50000</v>
      </c>
      <c r="G69" s="32">
        <v>7.86</v>
      </c>
      <c r="H69" s="32" t="s">
        <v>324</v>
      </c>
    </row>
    <row r="70" spans="1:8" customFormat="1" ht="15" customHeight="1">
      <c r="A70" s="83">
        <v>45544</v>
      </c>
      <c r="B70" s="32">
        <v>536709</v>
      </c>
      <c r="C70" s="31" t="s">
        <v>1082</v>
      </c>
      <c r="D70" s="31" t="s">
        <v>1083</v>
      </c>
      <c r="E70" s="31" t="s">
        <v>528</v>
      </c>
      <c r="F70" s="84">
        <v>76663</v>
      </c>
      <c r="G70" s="32">
        <v>12.41</v>
      </c>
      <c r="H70" s="32" t="s">
        <v>324</v>
      </c>
    </row>
    <row r="71" spans="1:8" customFormat="1" ht="15" customHeight="1">
      <c r="A71" s="83">
        <v>45544</v>
      </c>
      <c r="B71" s="32">
        <v>541983</v>
      </c>
      <c r="C71" s="31" t="s">
        <v>1084</v>
      </c>
      <c r="D71" s="31" t="s">
        <v>1085</v>
      </c>
      <c r="E71" s="31" t="s">
        <v>528</v>
      </c>
      <c r="F71" s="84">
        <v>100000</v>
      </c>
      <c r="G71" s="32">
        <v>18.34</v>
      </c>
      <c r="H71" s="32" t="s">
        <v>324</v>
      </c>
    </row>
    <row r="72" spans="1:8" customFormat="1" ht="15" customHeight="1">
      <c r="A72" s="83">
        <v>45544</v>
      </c>
      <c r="B72" s="32">
        <v>538539</v>
      </c>
      <c r="C72" s="31" t="s">
        <v>992</v>
      </c>
      <c r="D72" s="31" t="s">
        <v>1086</v>
      </c>
      <c r="E72" s="31" t="s">
        <v>528</v>
      </c>
      <c r="F72" s="84">
        <v>140000</v>
      </c>
      <c r="G72" s="32">
        <v>24.58</v>
      </c>
      <c r="H72" s="32" t="s">
        <v>324</v>
      </c>
    </row>
    <row r="73" spans="1:8" customFormat="1" ht="15" customHeight="1">
      <c r="A73" s="83">
        <v>45544</v>
      </c>
      <c r="B73" s="32">
        <v>538539</v>
      </c>
      <c r="C73" s="31" t="s">
        <v>992</v>
      </c>
      <c r="D73" s="31" t="s">
        <v>1087</v>
      </c>
      <c r="E73" s="31" t="s">
        <v>527</v>
      </c>
      <c r="F73" s="84">
        <v>126000</v>
      </c>
      <c r="G73" s="32">
        <v>24.51</v>
      </c>
      <c r="H73" s="32" t="s">
        <v>324</v>
      </c>
    </row>
    <row r="74" spans="1:8" customFormat="1" ht="15" customHeight="1">
      <c r="A74" s="83">
        <v>45544</v>
      </c>
      <c r="B74" s="32">
        <v>538539</v>
      </c>
      <c r="C74" s="31" t="s">
        <v>992</v>
      </c>
      <c r="D74" s="31" t="s">
        <v>1088</v>
      </c>
      <c r="E74" s="31" t="s">
        <v>527</v>
      </c>
      <c r="F74" s="84">
        <v>100000</v>
      </c>
      <c r="G74" s="32">
        <v>24.33</v>
      </c>
      <c r="H74" s="32" t="s">
        <v>324</v>
      </c>
    </row>
    <row r="75" spans="1:8" customFormat="1" ht="15" customHeight="1">
      <c r="A75" s="83">
        <v>45544</v>
      </c>
      <c r="B75" s="32">
        <v>538539</v>
      </c>
      <c r="C75" s="31" t="s">
        <v>992</v>
      </c>
      <c r="D75" s="31" t="s">
        <v>993</v>
      </c>
      <c r="E75" s="31" t="s">
        <v>528</v>
      </c>
      <c r="F75" s="84">
        <v>232857</v>
      </c>
      <c r="G75" s="32">
        <v>24.32</v>
      </c>
      <c r="H75" s="32" t="s">
        <v>324</v>
      </c>
    </row>
    <row r="76" spans="1:8" customFormat="1" ht="15" customHeight="1">
      <c r="A76" s="83">
        <v>45544</v>
      </c>
      <c r="B76" s="32">
        <v>541973</v>
      </c>
      <c r="C76" s="31" t="s">
        <v>1089</v>
      </c>
      <c r="D76" s="31" t="s">
        <v>1090</v>
      </c>
      <c r="E76" s="31" t="s">
        <v>528</v>
      </c>
      <c r="F76" s="84">
        <v>34500</v>
      </c>
      <c r="G76" s="32">
        <v>70.430000000000007</v>
      </c>
      <c r="H76" s="32" t="s">
        <v>324</v>
      </c>
    </row>
    <row r="77" spans="1:8" customFormat="1" ht="15" customHeight="1">
      <c r="A77" s="83">
        <v>45544</v>
      </c>
      <c r="B77" s="32">
        <v>531281</v>
      </c>
      <c r="C77" s="31" t="s">
        <v>1091</v>
      </c>
      <c r="D77" s="31" t="s">
        <v>1092</v>
      </c>
      <c r="E77" s="31" t="s">
        <v>527</v>
      </c>
      <c r="F77" s="84">
        <v>66853</v>
      </c>
      <c r="G77" s="32">
        <v>54.82</v>
      </c>
      <c r="H77" s="32" t="s">
        <v>324</v>
      </c>
    </row>
    <row r="78" spans="1:8" customFormat="1" ht="15" customHeight="1">
      <c r="A78" s="83">
        <v>45544</v>
      </c>
      <c r="B78" s="32">
        <v>539762</v>
      </c>
      <c r="C78" s="31" t="s">
        <v>1093</v>
      </c>
      <c r="D78" s="31" t="s">
        <v>1094</v>
      </c>
      <c r="E78" s="31" t="s">
        <v>528</v>
      </c>
      <c r="F78" s="84">
        <v>35000</v>
      </c>
      <c r="G78" s="32">
        <v>57.96</v>
      </c>
      <c r="H78" s="32" t="s">
        <v>324</v>
      </c>
    </row>
    <row r="79" spans="1:8" customFormat="1" ht="15" customHeight="1">
      <c r="A79" s="83">
        <v>45544</v>
      </c>
      <c r="B79" s="32">
        <v>539762</v>
      </c>
      <c r="C79" s="31" t="s">
        <v>1093</v>
      </c>
      <c r="D79" s="31" t="s">
        <v>1095</v>
      </c>
      <c r="E79" s="31" t="s">
        <v>527</v>
      </c>
      <c r="F79" s="84">
        <v>19770</v>
      </c>
      <c r="G79" s="32">
        <v>58</v>
      </c>
      <c r="H79" s="32" t="s">
        <v>324</v>
      </c>
    </row>
    <row r="80" spans="1:8" customFormat="1" ht="15" customHeight="1">
      <c r="A80" s="83">
        <v>45544</v>
      </c>
      <c r="B80" s="32">
        <v>539762</v>
      </c>
      <c r="C80" s="31" t="s">
        <v>1093</v>
      </c>
      <c r="D80" s="31" t="s">
        <v>1096</v>
      </c>
      <c r="E80" s="31" t="s">
        <v>527</v>
      </c>
      <c r="F80" s="84">
        <v>50000</v>
      </c>
      <c r="G80" s="32">
        <v>57.91</v>
      </c>
      <c r="H80" s="32" t="s">
        <v>324</v>
      </c>
    </row>
    <row r="81" spans="1:8" customFormat="1" ht="15" customHeight="1">
      <c r="A81" s="83">
        <v>45544</v>
      </c>
      <c r="B81" s="32">
        <v>531832</v>
      </c>
      <c r="C81" s="31" t="s">
        <v>1097</v>
      </c>
      <c r="D81" s="31" t="s">
        <v>1098</v>
      </c>
      <c r="E81" s="31" t="s">
        <v>527</v>
      </c>
      <c r="F81" s="84">
        <v>50000</v>
      </c>
      <c r="G81" s="32">
        <v>34.71</v>
      </c>
      <c r="H81" s="32" t="s">
        <v>324</v>
      </c>
    </row>
    <row r="82" spans="1:8" customFormat="1" ht="15" customHeight="1">
      <c r="A82" s="83">
        <v>45544</v>
      </c>
      <c r="B82" s="32">
        <v>531832</v>
      </c>
      <c r="C82" s="31" t="s">
        <v>1097</v>
      </c>
      <c r="D82" s="31" t="s">
        <v>872</v>
      </c>
      <c r="E82" s="31" t="s">
        <v>528</v>
      </c>
      <c r="F82" s="84">
        <v>70000</v>
      </c>
      <c r="G82" s="32">
        <v>33.840000000000003</v>
      </c>
      <c r="H82" s="32" t="s">
        <v>324</v>
      </c>
    </row>
    <row r="83" spans="1:8" customFormat="1" ht="15" customHeight="1">
      <c r="A83" s="83">
        <v>45544</v>
      </c>
      <c r="B83" s="32">
        <v>530119</v>
      </c>
      <c r="C83" s="31" t="s">
        <v>1099</v>
      </c>
      <c r="D83" s="31" t="s">
        <v>1100</v>
      </c>
      <c r="E83" s="31" t="s">
        <v>528</v>
      </c>
      <c r="F83" s="84">
        <v>19038</v>
      </c>
      <c r="G83" s="32">
        <v>49.03</v>
      </c>
      <c r="H83" s="32" t="s">
        <v>324</v>
      </c>
    </row>
    <row r="84" spans="1:8" customFormat="1" ht="15" customHeight="1">
      <c r="A84" s="83">
        <v>45544</v>
      </c>
      <c r="B84" s="32">
        <v>523242</v>
      </c>
      <c r="C84" s="31" t="s">
        <v>1101</v>
      </c>
      <c r="D84" s="31" t="s">
        <v>1051</v>
      </c>
      <c r="E84" s="31" t="s">
        <v>527</v>
      </c>
      <c r="F84" s="84">
        <v>128000</v>
      </c>
      <c r="G84" s="32">
        <v>16.010000000000002</v>
      </c>
      <c r="H84" s="32" t="s">
        <v>324</v>
      </c>
    </row>
    <row r="85" spans="1:8" customFormat="1" ht="15" customHeight="1">
      <c r="A85" s="83">
        <v>45544</v>
      </c>
      <c r="B85" s="32">
        <v>523242</v>
      </c>
      <c r="C85" s="31" t="s">
        <v>1101</v>
      </c>
      <c r="D85" s="31" t="s">
        <v>872</v>
      </c>
      <c r="E85" s="31" t="s">
        <v>527</v>
      </c>
      <c r="F85" s="84">
        <v>117400</v>
      </c>
      <c r="G85" s="32">
        <v>16.010000000000002</v>
      </c>
      <c r="H85" s="32" t="s">
        <v>324</v>
      </c>
    </row>
    <row r="86" spans="1:8" customFormat="1" ht="15" customHeight="1">
      <c r="A86" s="83">
        <v>45544</v>
      </c>
      <c r="B86" s="32">
        <v>523242</v>
      </c>
      <c r="C86" s="31" t="s">
        <v>1101</v>
      </c>
      <c r="D86" s="31" t="s">
        <v>872</v>
      </c>
      <c r="E86" s="31" t="s">
        <v>528</v>
      </c>
      <c r="F86" s="84">
        <v>92800</v>
      </c>
      <c r="G86" s="32">
        <v>15.98</v>
      </c>
      <c r="H86" s="32" t="s">
        <v>324</v>
      </c>
    </row>
    <row r="87" spans="1:8" customFormat="1" ht="15" customHeight="1">
      <c r="A87" s="83">
        <v>45544</v>
      </c>
      <c r="B87" s="32">
        <v>543522</v>
      </c>
      <c r="C87" s="31" t="s">
        <v>994</v>
      </c>
      <c r="D87" s="31" t="s">
        <v>1102</v>
      </c>
      <c r="E87" s="31" t="s">
        <v>528</v>
      </c>
      <c r="F87" s="84">
        <v>24000</v>
      </c>
      <c r="G87" s="32">
        <v>86.45</v>
      </c>
      <c r="H87" s="32" t="s">
        <v>324</v>
      </c>
    </row>
    <row r="88" spans="1:8" customFormat="1" ht="15" customHeight="1">
      <c r="A88" s="83">
        <v>45544</v>
      </c>
      <c r="B88" s="32">
        <v>523483</v>
      </c>
      <c r="C88" s="31" t="s">
        <v>1103</v>
      </c>
      <c r="D88" s="31" t="s">
        <v>1104</v>
      </c>
      <c r="E88" s="31" t="s">
        <v>527</v>
      </c>
      <c r="F88" s="84">
        <v>55536</v>
      </c>
      <c r="G88" s="32">
        <v>287.10000000000002</v>
      </c>
      <c r="H88" s="32" t="s">
        <v>324</v>
      </c>
    </row>
    <row r="89" spans="1:8" customFormat="1" ht="15" customHeight="1">
      <c r="A89" s="83">
        <v>45544</v>
      </c>
      <c r="B89" s="32">
        <v>523483</v>
      </c>
      <c r="C89" s="31" t="s">
        <v>1103</v>
      </c>
      <c r="D89" s="31" t="s">
        <v>1105</v>
      </c>
      <c r="E89" s="31" t="s">
        <v>528</v>
      </c>
      <c r="F89" s="84">
        <v>56500</v>
      </c>
      <c r="G89" s="32">
        <v>287.5</v>
      </c>
      <c r="H89" s="32" t="s">
        <v>324</v>
      </c>
    </row>
    <row r="90" spans="1:8" customFormat="1" ht="15" customHeight="1">
      <c r="A90" s="83">
        <v>45544</v>
      </c>
      <c r="B90" s="32">
        <v>532911</v>
      </c>
      <c r="C90" s="31" t="s">
        <v>1106</v>
      </c>
      <c r="D90" s="31" t="s">
        <v>1107</v>
      </c>
      <c r="E90" s="31" t="s">
        <v>527</v>
      </c>
      <c r="F90" s="84">
        <v>100000</v>
      </c>
      <c r="G90" s="32">
        <v>15.4</v>
      </c>
      <c r="H90" s="32" t="s">
        <v>324</v>
      </c>
    </row>
    <row r="91" spans="1:8" customFormat="1" ht="15" customHeight="1">
      <c r="A91" s="83">
        <v>45544</v>
      </c>
      <c r="B91" s="32">
        <v>532911</v>
      </c>
      <c r="C91" s="31" t="s">
        <v>1106</v>
      </c>
      <c r="D91" s="31" t="s">
        <v>1108</v>
      </c>
      <c r="E91" s="31" t="s">
        <v>527</v>
      </c>
      <c r="F91" s="84">
        <v>425000</v>
      </c>
      <c r="G91" s="32">
        <v>15.68</v>
      </c>
      <c r="H91" s="32" t="s">
        <v>324</v>
      </c>
    </row>
    <row r="92" spans="1:8" customFormat="1" ht="15" customHeight="1">
      <c r="A92" s="83">
        <v>45544</v>
      </c>
      <c r="B92" s="32">
        <v>543912</v>
      </c>
      <c r="C92" s="31" t="s">
        <v>1109</v>
      </c>
      <c r="D92" s="31" t="s">
        <v>872</v>
      </c>
      <c r="E92" s="31" t="s">
        <v>528</v>
      </c>
      <c r="F92" s="84">
        <v>74171</v>
      </c>
      <c r="G92" s="32">
        <v>191.55</v>
      </c>
      <c r="H92" s="32" t="s">
        <v>324</v>
      </c>
    </row>
    <row r="93" spans="1:8" customFormat="1" ht="15" customHeight="1">
      <c r="A93" s="83">
        <v>45544</v>
      </c>
      <c r="B93" s="32">
        <v>530095</v>
      </c>
      <c r="C93" s="31" t="s">
        <v>1110</v>
      </c>
      <c r="D93" s="31" t="s">
        <v>1111</v>
      </c>
      <c r="E93" s="31" t="s">
        <v>527</v>
      </c>
      <c r="F93" s="84">
        <v>26690</v>
      </c>
      <c r="G93" s="32">
        <v>48.37</v>
      </c>
      <c r="H93" s="32" t="s">
        <v>324</v>
      </c>
    </row>
    <row r="94" spans="1:8" customFormat="1" ht="15" customHeight="1">
      <c r="A94" s="83">
        <v>45544</v>
      </c>
      <c r="B94" s="32">
        <v>530095</v>
      </c>
      <c r="C94" s="31" t="s">
        <v>1110</v>
      </c>
      <c r="D94" s="31" t="s">
        <v>1112</v>
      </c>
      <c r="E94" s="31" t="s">
        <v>527</v>
      </c>
      <c r="F94" s="84">
        <v>24020</v>
      </c>
      <c r="G94" s="32">
        <v>48.37</v>
      </c>
      <c r="H94" s="32" t="s">
        <v>324</v>
      </c>
    </row>
    <row r="95" spans="1:8" customFormat="1" ht="15" customHeight="1">
      <c r="A95" s="83">
        <v>45544</v>
      </c>
      <c r="B95" s="32">
        <v>530095</v>
      </c>
      <c r="C95" s="31" t="s">
        <v>1110</v>
      </c>
      <c r="D95" s="31" t="s">
        <v>1113</v>
      </c>
      <c r="E95" s="31" t="s">
        <v>527</v>
      </c>
      <c r="F95" s="84">
        <v>59900</v>
      </c>
      <c r="G95" s="32">
        <v>48.37</v>
      </c>
      <c r="H95" s="32" t="s">
        <v>324</v>
      </c>
    </row>
    <row r="96" spans="1:8" customFormat="1" ht="15" customHeight="1">
      <c r="A96" s="83">
        <v>45544</v>
      </c>
      <c r="B96" s="32">
        <v>530095</v>
      </c>
      <c r="C96" s="31" t="s">
        <v>1110</v>
      </c>
      <c r="D96" s="31" t="s">
        <v>1114</v>
      </c>
      <c r="E96" s="31" t="s">
        <v>527</v>
      </c>
      <c r="F96" s="84">
        <v>55600</v>
      </c>
      <c r="G96" s="32">
        <v>48.37</v>
      </c>
      <c r="H96" s="32" t="s">
        <v>324</v>
      </c>
    </row>
    <row r="97" spans="1:8" customFormat="1" ht="15" customHeight="1">
      <c r="A97" s="83">
        <v>45544</v>
      </c>
      <c r="B97" s="32">
        <v>530095</v>
      </c>
      <c r="C97" s="31" t="s">
        <v>1110</v>
      </c>
      <c r="D97" s="31" t="s">
        <v>1115</v>
      </c>
      <c r="E97" s="31" t="s">
        <v>527</v>
      </c>
      <c r="F97" s="84">
        <v>46040</v>
      </c>
      <c r="G97" s="32">
        <v>48.37</v>
      </c>
      <c r="H97" s="32" t="s">
        <v>324</v>
      </c>
    </row>
    <row r="98" spans="1:8" customFormat="1" ht="15" customHeight="1">
      <c r="A98" s="83">
        <v>45544</v>
      </c>
      <c r="B98" s="32">
        <v>530095</v>
      </c>
      <c r="C98" s="31" t="s">
        <v>1110</v>
      </c>
      <c r="D98" s="31" t="s">
        <v>1115</v>
      </c>
      <c r="E98" s="31" t="s">
        <v>528</v>
      </c>
      <c r="F98" s="84">
        <v>28540</v>
      </c>
      <c r="G98" s="32">
        <v>48.37</v>
      </c>
      <c r="H98" s="32" t="s">
        <v>324</v>
      </c>
    </row>
    <row r="99" spans="1:8" customFormat="1" ht="15" customHeight="1">
      <c r="A99" s="83">
        <v>45544</v>
      </c>
      <c r="B99" s="32">
        <v>530095</v>
      </c>
      <c r="C99" s="31" t="s">
        <v>1110</v>
      </c>
      <c r="D99" s="31" t="s">
        <v>1112</v>
      </c>
      <c r="E99" s="31" t="s">
        <v>528</v>
      </c>
      <c r="F99" s="84">
        <v>24020</v>
      </c>
      <c r="G99" s="32">
        <v>48.36</v>
      </c>
      <c r="H99" s="32" t="s">
        <v>324</v>
      </c>
    </row>
    <row r="100" spans="1:8" customFormat="1" ht="15" customHeight="1">
      <c r="A100" s="83">
        <v>45544</v>
      </c>
      <c r="B100" s="32">
        <v>530095</v>
      </c>
      <c r="C100" s="31" t="s">
        <v>1110</v>
      </c>
      <c r="D100" s="31" t="s">
        <v>935</v>
      </c>
      <c r="E100" s="31" t="s">
        <v>527</v>
      </c>
      <c r="F100" s="84">
        <v>589389</v>
      </c>
      <c r="G100" s="32">
        <v>48.37</v>
      </c>
      <c r="H100" s="32" t="s">
        <v>324</v>
      </c>
    </row>
    <row r="101" spans="1:8" customFormat="1" ht="15" customHeight="1">
      <c r="A101" s="83">
        <v>45544</v>
      </c>
      <c r="B101" s="32">
        <v>530095</v>
      </c>
      <c r="C101" s="31" t="s">
        <v>1110</v>
      </c>
      <c r="D101" s="31" t="s">
        <v>1116</v>
      </c>
      <c r="E101" s="31" t="s">
        <v>527</v>
      </c>
      <c r="F101" s="84">
        <v>50000</v>
      </c>
      <c r="G101" s="32">
        <v>48.37</v>
      </c>
      <c r="H101" s="32" t="s">
        <v>324</v>
      </c>
    </row>
    <row r="102" spans="1:8" customFormat="1" ht="15" customHeight="1">
      <c r="A102" s="83">
        <v>45544</v>
      </c>
      <c r="B102" s="32">
        <v>530095</v>
      </c>
      <c r="C102" s="31" t="s">
        <v>1110</v>
      </c>
      <c r="D102" s="31" t="s">
        <v>935</v>
      </c>
      <c r="E102" s="31" t="s">
        <v>528</v>
      </c>
      <c r="F102" s="84">
        <v>589389</v>
      </c>
      <c r="G102" s="32">
        <v>48.37</v>
      </c>
      <c r="H102" s="32" t="s">
        <v>324</v>
      </c>
    </row>
    <row r="103" spans="1:8" customFormat="1" ht="15" customHeight="1">
      <c r="A103" s="83">
        <v>45544</v>
      </c>
      <c r="B103" s="32">
        <v>530095</v>
      </c>
      <c r="C103" s="31" t="s">
        <v>1110</v>
      </c>
      <c r="D103" s="31" t="s">
        <v>1116</v>
      </c>
      <c r="E103" s="31" t="s">
        <v>528</v>
      </c>
      <c r="F103" s="84">
        <v>50000</v>
      </c>
      <c r="G103" s="32">
        <v>48.37</v>
      </c>
      <c r="H103" s="32" t="s">
        <v>324</v>
      </c>
    </row>
    <row r="104" spans="1:8" customFormat="1" ht="15" customHeight="1">
      <c r="A104" s="83">
        <v>45544</v>
      </c>
      <c r="B104" s="32">
        <v>530095</v>
      </c>
      <c r="C104" s="31" t="s">
        <v>1110</v>
      </c>
      <c r="D104" s="31" t="s">
        <v>1056</v>
      </c>
      <c r="E104" s="31" t="s">
        <v>527</v>
      </c>
      <c r="F104" s="84">
        <v>25000</v>
      </c>
      <c r="G104" s="32">
        <v>48.37</v>
      </c>
      <c r="H104" s="32" t="s">
        <v>324</v>
      </c>
    </row>
    <row r="105" spans="1:8" customFormat="1" ht="15" customHeight="1">
      <c r="A105" s="83">
        <v>45544</v>
      </c>
      <c r="B105" s="32">
        <v>530095</v>
      </c>
      <c r="C105" s="31" t="s">
        <v>1110</v>
      </c>
      <c r="D105" s="31" t="s">
        <v>1117</v>
      </c>
      <c r="E105" s="31" t="s">
        <v>528</v>
      </c>
      <c r="F105" s="84">
        <v>550000</v>
      </c>
      <c r="G105" s="32">
        <v>48.37</v>
      </c>
      <c r="H105" s="32" t="s">
        <v>324</v>
      </c>
    </row>
    <row r="106" spans="1:8" customFormat="1" ht="15" customHeight="1">
      <c r="A106" s="83">
        <v>45544</v>
      </c>
      <c r="B106" s="32">
        <v>530095</v>
      </c>
      <c r="C106" s="31" t="s">
        <v>1110</v>
      </c>
      <c r="D106" s="31" t="s">
        <v>872</v>
      </c>
      <c r="E106" s="31" t="s">
        <v>528</v>
      </c>
      <c r="F106" s="84">
        <v>50000</v>
      </c>
      <c r="G106" s="32">
        <v>48.36</v>
      </c>
      <c r="H106" s="32" t="s">
        <v>324</v>
      </c>
    </row>
    <row r="107" spans="1:8" customFormat="1" ht="15" customHeight="1">
      <c r="A107" s="83">
        <v>45544</v>
      </c>
      <c r="B107" s="32">
        <v>530095</v>
      </c>
      <c r="C107" s="31" t="s">
        <v>1110</v>
      </c>
      <c r="D107" s="31" t="s">
        <v>872</v>
      </c>
      <c r="E107" s="31" t="s">
        <v>527</v>
      </c>
      <c r="F107" s="84">
        <v>50000</v>
      </c>
      <c r="G107" s="32">
        <v>48.37</v>
      </c>
      <c r="H107" s="32" t="s">
        <v>324</v>
      </c>
    </row>
    <row r="108" spans="1:8" customFormat="1" ht="15" customHeight="1">
      <c r="A108" s="83">
        <v>45544</v>
      </c>
      <c r="B108" s="32">
        <v>530095</v>
      </c>
      <c r="C108" s="31" t="s">
        <v>1110</v>
      </c>
      <c r="D108" s="31" t="s">
        <v>1081</v>
      </c>
      <c r="E108" s="31" t="s">
        <v>527</v>
      </c>
      <c r="F108" s="84">
        <v>25000</v>
      </c>
      <c r="G108" s="32">
        <v>48.37</v>
      </c>
      <c r="H108" s="32" t="s">
        <v>324</v>
      </c>
    </row>
    <row r="109" spans="1:8" customFormat="1" ht="15" customHeight="1">
      <c r="A109" s="83">
        <v>45544</v>
      </c>
      <c r="B109" s="32">
        <v>530095</v>
      </c>
      <c r="C109" s="31" t="s">
        <v>1110</v>
      </c>
      <c r="D109" s="31" t="s">
        <v>1118</v>
      </c>
      <c r="E109" s="31" t="s">
        <v>527</v>
      </c>
      <c r="F109" s="84">
        <v>60000</v>
      </c>
      <c r="G109" s="32">
        <v>48.37</v>
      </c>
      <c r="H109" s="32" t="s">
        <v>324</v>
      </c>
    </row>
    <row r="110" spans="1:8" customFormat="1" ht="15" customHeight="1">
      <c r="A110" s="83">
        <v>45544</v>
      </c>
      <c r="B110" s="32">
        <v>539495</v>
      </c>
      <c r="C110" s="31" t="s">
        <v>961</v>
      </c>
      <c r="D110" s="31" t="s">
        <v>1119</v>
      </c>
      <c r="E110" s="31" t="s">
        <v>527</v>
      </c>
      <c r="F110" s="84">
        <v>9110</v>
      </c>
      <c r="G110" s="32">
        <v>39.32</v>
      </c>
      <c r="H110" s="32" t="s">
        <v>324</v>
      </c>
    </row>
    <row r="111" spans="1:8" customFormat="1" ht="15" customHeight="1">
      <c r="A111" s="83">
        <v>45544</v>
      </c>
      <c r="B111" s="32">
        <v>539495</v>
      </c>
      <c r="C111" s="31" t="s">
        <v>961</v>
      </c>
      <c r="D111" s="31" t="s">
        <v>962</v>
      </c>
      <c r="E111" s="31" t="s">
        <v>528</v>
      </c>
      <c r="F111" s="84">
        <v>25615</v>
      </c>
      <c r="G111" s="32">
        <v>36.97</v>
      </c>
      <c r="H111" s="32" t="s">
        <v>324</v>
      </c>
    </row>
    <row r="112" spans="1:8" customFormat="1" ht="15" customHeight="1">
      <c r="A112" s="83">
        <v>45544</v>
      </c>
      <c r="B112" s="32">
        <v>541601</v>
      </c>
      <c r="C112" s="31" t="s">
        <v>995</v>
      </c>
      <c r="D112" s="31" t="s">
        <v>1120</v>
      </c>
      <c r="E112" s="31" t="s">
        <v>528</v>
      </c>
      <c r="F112" s="84">
        <v>3849274</v>
      </c>
      <c r="G112" s="32">
        <v>3.54</v>
      </c>
      <c r="H112" s="32" t="s">
        <v>324</v>
      </c>
    </row>
    <row r="113" spans="1:8" customFormat="1" ht="15" customHeight="1">
      <c r="A113" s="83">
        <v>45544</v>
      </c>
      <c r="B113" s="32">
        <v>541601</v>
      </c>
      <c r="C113" s="31" t="s">
        <v>995</v>
      </c>
      <c r="D113" s="31" t="s">
        <v>1120</v>
      </c>
      <c r="E113" s="31" t="s">
        <v>527</v>
      </c>
      <c r="F113" s="84">
        <v>3849274</v>
      </c>
      <c r="G113" s="32">
        <v>3.56</v>
      </c>
      <c r="H113" s="32" t="s">
        <v>324</v>
      </c>
    </row>
    <row r="114" spans="1:8" customFormat="1" ht="15" customHeight="1">
      <c r="A114" s="83">
        <v>45544</v>
      </c>
      <c r="B114" s="32">
        <v>544237</v>
      </c>
      <c r="C114" s="31" t="s">
        <v>1121</v>
      </c>
      <c r="D114" s="31" t="s">
        <v>872</v>
      </c>
      <c r="E114" s="31" t="s">
        <v>528</v>
      </c>
      <c r="F114" s="84">
        <v>30400</v>
      </c>
      <c r="G114" s="32">
        <v>79.599999999999994</v>
      </c>
      <c r="H114" s="32" t="s">
        <v>324</v>
      </c>
    </row>
    <row r="115" spans="1:8" customFormat="1" ht="15" customHeight="1">
      <c r="A115" s="83">
        <v>45544</v>
      </c>
      <c r="B115" s="32">
        <v>519191</v>
      </c>
      <c r="C115" s="31" t="s">
        <v>963</v>
      </c>
      <c r="D115" s="31" t="s">
        <v>1122</v>
      </c>
      <c r="E115" s="31" t="s">
        <v>528</v>
      </c>
      <c r="F115" s="84">
        <v>148067</v>
      </c>
      <c r="G115" s="32">
        <v>11.82</v>
      </c>
      <c r="H115" s="32" t="s">
        <v>324</v>
      </c>
    </row>
    <row r="116" spans="1:8" customFormat="1" ht="15" customHeight="1">
      <c r="A116" s="83">
        <v>45544</v>
      </c>
      <c r="B116" s="32">
        <v>519191</v>
      </c>
      <c r="C116" s="31" t="s">
        <v>963</v>
      </c>
      <c r="D116" s="31" t="s">
        <v>1123</v>
      </c>
      <c r="E116" s="31" t="s">
        <v>528</v>
      </c>
      <c r="F116" s="84">
        <v>150000</v>
      </c>
      <c r="G116" s="32">
        <v>11.5</v>
      </c>
      <c r="H116" s="32" t="s">
        <v>324</v>
      </c>
    </row>
    <row r="117" spans="1:8" customFormat="1" ht="15" customHeight="1">
      <c r="A117" s="83">
        <v>45544</v>
      </c>
      <c r="B117" s="32">
        <v>519191</v>
      </c>
      <c r="C117" s="31" t="s">
        <v>963</v>
      </c>
      <c r="D117" s="31" t="s">
        <v>1124</v>
      </c>
      <c r="E117" s="31" t="s">
        <v>527</v>
      </c>
      <c r="F117" s="84">
        <v>50000</v>
      </c>
      <c r="G117" s="32">
        <v>12.33</v>
      </c>
      <c r="H117" s="32" t="s">
        <v>324</v>
      </c>
    </row>
    <row r="118" spans="1:8" customFormat="1" ht="15" customHeight="1">
      <c r="A118" s="83">
        <v>45544</v>
      </c>
      <c r="B118" s="32">
        <v>519191</v>
      </c>
      <c r="C118" s="31" t="s">
        <v>963</v>
      </c>
      <c r="D118" s="31" t="s">
        <v>1124</v>
      </c>
      <c r="E118" s="31" t="s">
        <v>528</v>
      </c>
      <c r="F118" s="84">
        <v>110000</v>
      </c>
      <c r="G118" s="32">
        <v>10.47</v>
      </c>
      <c r="H118" s="32" t="s">
        <v>324</v>
      </c>
    </row>
    <row r="119" spans="1:8" customFormat="1" ht="15" customHeight="1">
      <c r="A119" s="83">
        <v>45544</v>
      </c>
      <c r="B119" s="32">
        <v>530125</v>
      </c>
      <c r="C119" s="31" t="s">
        <v>1125</v>
      </c>
      <c r="D119" s="31" t="s">
        <v>1126</v>
      </c>
      <c r="E119" s="31" t="s">
        <v>528</v>
      </c>
      <c r="F119" s="84">
        <v>16000</v>
      </c>
      <c r="G119" s="32">
        <v>426.16</v>
      </c>
      <c r="H119" s="32" t="s">
        <v>324</v>
      </c>
    </row>
    <row r="120" spans="1:8" customFormat="1" ht="15" customHeight="1">
      <c r="A120" s="83">
        <v>45544</v>
      </c>
      <c r="B120" s="32">
        <v>534708</v>
      </c>
      <c r="C120" s="31" t="s">
        <v>1127</v>
      </c>
      <c r="D120" s="31" t="s">
        <v>1128</v>
      </c>
      <c r="E120" s="31" t="s">
        <v>527</v>
      </c>
      <c r="F120" s="84">
        <v>102000</v>
      </c>
      <c r="G120" s="32">
        <v>26.52</v>
      </c>
      <c r="H120" s="32" t="s">
        <v>324</v>
      </c>
    </row>
    <row r="121" spans="1:8" customFormat="1" ht="15" customHeight="1">
      <c r="A121" s="83">
        <v>45544</v>
      </c>
      <c r="B121" s="32">
        <v>511108</v>
      </c>
      <c r="C121" s="31" t="s">
        <v>1129</v>
      </c>
      <c r="D121" s="31" t="s">
        <v>1130</v>
      </c>
      <c r="E121" s="31" t="s">
        <v>528</v>
      </c>
      <c r="F121" s="84">
        <v>265000</v>
      </c>
      <c r="G121" s="32">
        <v>171.1</v>
      </c>
      <c r="H121" s="32" t="s">
        <v>324</v>
      </c>
    </row>
    <row r="122" spans="1:8" customFormat="1" ht="15" customHeight="1">
      <c r="A122" s="83">
        <v>45544</v>
      </c>
      <c r="B122" s="32">
        <v>511108</v>
      </c>
      <c r="C122" s="31" t="s">
        <v>1129</v>
      </c>
      <c r="D122" s="31" t="s">
        <v>1131</v>
      </c>
      <c r="E122" s="31" t="s">
        <v>527</v>
      </c>
      <c r="F122" s="84">
        <v>265000</v>
      </c>
      <c r="G122" s="32">
        <v>171.1</v>
      </c>
      <c r="H122" s="32" t="s">
        <v>324</v>
      </c>
    </row>
    <row r="123" spans="1:8" customFormat="1" ht="15" customHeight="1">
      <c r="A123" s="83">
        <v>45544</v>
      </c>
      <c r="B123" s="32">
        <v>539217</v>
      </c>
      <c r="C123" s="31" t="s">
        <v>1132</v>
      </c>
      <c r="D123" s="31" t="s">
        <v>1133</v>
      </c>
      <c r="E123" s="31" t="s">
        <v>528</v>
      </c>
      <c r="F123" s="84">
        <v>115200</v>
      </c>
      <c r="G123" s="32">
        <v>1.86</v>
      </c>
      <c r="H123" s="32" t="s">
        <v>324</v>
      </c>
    </row>
    <row r="124" spans="1:8" customFormat="1" ht="15" customHeight="1">
      <c r="A124" s="83">
        <v>45544</v>
      </c>
      <c r="B124" s="32">
        <v>539217</v>
      </c>
      <c r="C124" s="31" t="s">
        <v>1132</v>
      </c>
      <c r="D124" s="31" t="s">
        <v>1133</v>
      </c>
      <c r="E124" s="31" t="s">
        <v>527</v>
      </c>
      <c r="F124" s="84">
        <v>9265173</v>
      </c>
      <c r="G124" s="32">
        <v>1.84</v>
      </c>
      <c r="H124" s="32" t="s">
        <v>324</v>
      </c>
    </row>
    <row r="125" spans="1:8" customFormat="1" ht="15" customHeight="1">
      <c r="A125" s="83">
        <v>45544</v>
      </c>
      <c r="B125" s="32">
        <v>539217</v>
      </c>
      <c r="C125" s="31" t="s">
        <v>1132</v>
      </c>
      <c r="D125" s="31" t="s">
        <v>1134</v>
      </c>
      <c r="E125" s="31" t="s">
        <v>528</v>
      </c>
      <c r="F125" s="84">
        <v>9625000</v>
      </c>
      <c r="G125" s="32">
        <v>1.82</v>
      </c>
      <c r="H125" s="32" t="s">
        <v>324</v>
      </c>
    </row>
    <row r="126" spans="1:8" customFormat="1" ht="15" customHeight="1">
      <c r="A126" s="83">
        <v>45544</v>
      </c>
      <c r="B126" s="32">
        <v>539217</v>
      </c>
      <c r="C126" s="31" t="s">
        <v>1132</v>
      </c>
      <c r="D126" s="31" t="s">
        <v>1135</v>
      </c>
      <c r="E126" s="31" t="s">
        <v>527</v>
      </c>
      <c r="F126" s="84">
        <v>6435000</v>
      </c>
      <c r="G126" s="32">
        <v>1.82</v>
      </c>
      <c r="H126" s="32" t="s">
        <v>324</v>
      </c>
    </row>
    <row r="127" spans="1:8" customFormat="1" ht="15" customHeight="1">
      <c r="A127" s="83">
        <v>45544</v>
      </c>
      <c r="B127" s="32">
        <v>539217</v>
      </c>
      <c r="C127" s="31" t="s">
        <v>1132</v>
      </c>
      <c r="D127" s="31" t="s">
        <v>1136</v>
      </c>
      <c r="E127" s="31" t="s">
        <v>528</v>
      </c>
      <c r="F127" s="84">
        <v>5502506</v>
      </c>
      <c r="G127" s="32">
        <v>1.85</v>
      </c>
      <c r="H127" s="32" t="s">
        <v>324</v>
      </c>
    </row>
    <row r="128" spans="1:8" customFormat="1" ht="15" customHeight="1">
      <c r="A128" s="83">
        <v>45544</v>
      </c>
      <c r="B128" s="32">
        <v>540914</v>
      </c>
      <c r="C128" s="31" t="s">
        <v>931</v>
      </c>
      <c r="D128" s="31" t="s">
        <v>1137</v>
      </c>
      <c r="E128" s="31" t="s">
        <v>527</v>
      </c>
      <c r="F128" s="84">
        <v>105128</v>
      </c>
      <c r="G128" s="32">
        <v>11.98</v>
      </c>
      <c r="H128" s="32" t="s">
        <v>324</v>
      </c>
    </row>
    <row r="129" spans="1:8" customFormat="1" ht="15" customHeight="1">
      <c r="A129" s="83">
        <v>45544</v>
      </c>
      <c r="B129" s="32">
        <v>540914</v>
      </c>
      <c r="C129" s="31" t="s">
        <v>931</v>
      </c>
      <c r="D129" s="31" t="s">
        <v>1138</v>
      </c>
      <c r="E129" s="31" t="s">
        <v>528</v>
      </c>
      <c r="F129" s="84">
        <v>31603</v>
      </c>
      <c r="G129" s="32">
        <v>12</v>
      </c>
      <c r="H129" s="32" t="s">
        <v>324</v>
      </c>
    </row>
    <row r="130" spans="1:8" customFormat="1" ht="15" customHeight="1">
      <c r="A130" s="83">
        <v>45544</v>
      </c>
      <c r="B130" s="32">
        <v>540914</v>
      </c>
      <c r="C130" s="31" t="s">
        <v>931</v>
      </c>
      <c r="D130" s="31" t="s">
        <v>1139</v>
      </c>
      <c r="E130" s="31" t="s">
        <v>528</v>
      </c>
      <c r="F130" s="84">
        <v>28593</v>
      </c>
      <c r="G130" s="32">
        <v>11.99</v>
      </c>
      <c r="H130" s="32" t="s">
        <v>324</v>
      </c>
    </row>
    <row r="131" spans="1:8" customFormat="1" ht="15" customHeight="1">
      <c r="A131" s="83">
        <v>45544</v>
      </c>
      <c r="B131" s="32">
        <v>540914</v>
      </c>
      <c r="C131" s="31" t="s">
        <v>931</v>
      </c>
      <c r="D131" s="31" t="s">
        <v>1138</v>
      </c>
      <c r="E131" s="31" t="s">
        <v>527</v>
      </c>
      <c r="F131" s="84">
        <v>85240</v>
      </c>
      <c r="G131" s="32">
        <v>11.78</v>
      </c>
      <c r="H131" s="32" t="s">
        <v>324</v>
      </c>
    </row>
    <row r="132" spans="1:8" customFormat="1" ht="15" customHeight="1">
      <c r="A132" s="83">
        <v>45544</v>
      </c>
      <c r="B132" s="32">
        <v>540914</v>
      </c>
      <c r="C132" s="31" t="s">
        <v>931</v>
      </c>
      <c r="D132" s="31" t="s">
        <v>1139</v>
      </c>
      <c r="E132" s="31" t="s">
        <v>527</v>
      </c>
      <c r="F132" s="84">
        <v>91077</v>
      </c>
      <c r="G132" s="32">
        <v>11.87</v>
      </c>
      <c r="H132" s="32" t="s">
        <v>324</v>
      </c>
    </row>
    <row r="133" spans="1:8" customFormat="1" ht="15" customHeight="1">
      <c r="A133" s="83">
        <v>45544</v>
      </c>
      <c r="B133" s="32">
        <v>543274</v>
      </c>
      <c r="C133" s="31" t="s">
        <v>964</v>
      </c>
      <c r="D133" s="31" t="s">
        <v>1140</v>
      </c>
      <c r="E133" s="31" t="s">
        <v>528</v>
      </c>
      <c r="F133" s="84">
        <v>139500</v>
      </c>
      <c r="G133" s="32">
        <v>3.4</v>
      </c>
      <c r="H133" s="32" t="s">
        <v>324</v>
      </c>
    </row>
    <row r="134" spans="1:8" customFormat="1" ht="15" customHeight="1">
      <c r="A134" s="83">
        <v>45544</v>
      </c>
      <c r="B134" s="32">
        <v>539406</v>
      </c>
      <c r="C134" s="31" t="s">
        <v>1141</v>
      </c>
      <c r="D134" s="31" t="s">
        <v>1142</v>
      </c>
      <c r="E134" s="31" t="s">
        <v>527</v>
      </c>
      <c r="F134" s="84">
        <v>9190</v>
      </c>
      <c r="G134" s="32">
        <v>61.99</v>
      </c>
      <c r="H134" s="32" t="s">
        <v>324</v>
      </c>
    </row>
    <row r="135" spans="1:8" customFormat="1" ht="15" customHeight="1">
      <c r="A135" s="83">
        <v>45544</v>
      </c>
      <c r="B135" s="32">
        <v>539406</v>
      </c>
      <c r="C135" s="31" t="s">
        <v>1141</v>
      </c>
      <c r="D135" s="31" t="s">
        <v>1143</v>
      </c>
      <c r="E135" s="31" t="s">
        <v>528</v>
      </c>
      <c r="F135" s="84">
        <v>10000</v>
      </c>
      <c r="G135" s="32">
        <v>61.99</v>
      </c>
      <c r="H135" s="32" t="s">
        <v>324</v>
      </c>
    </row>
    <row r="136" spans="1:8" customFormat="1" ht="15" customHeight="1">
      <c r="A136" s="83">
        <v>45544</v>
      </c>
      <c r="B136" s="32">
        <v>532975</v>
      </c>
      <c r="C136" s="31" t="s">
        <v>1144</v>
      </c>
      <c r="D136" s="31" t="s">
        <v>1145</v>
      </c>
      <c r="E136" s="31" t="s">
        <v>527</v>
      </c>
      <c r="F136" s="84">
        <v>119600</v>
      </c>
      <c r="G136" s="32">
        <v>22.28</v>
      </c>
      <c r="H136" s="32" t="s">
        <v>324</v>
      </c>
    </row>
    <row r="137" spans="1:8" customFormat="1" ht="15" customHeight="1">
      <c r="A137" s="83">
        <v>45544</v>
      </c>
      <c r="B137" s="32">
        <v>532975</v>
      </c>
      <c r="C137" s="31" t="s">
        <v>1144</v>
      </c>
      <c r="D137" s="31" t="s">
        <v>1146</v>
      </c>
      <c r="E137" s="31" t="s">
        <v>527</v>
      </c>
      <c r="F137" s="84">
        <v>129000</v>
      </c>
      <c r="G137" s="32">
        <v>22.28</v>
      </c>
      <c r="H137" s="32" t="s">
        <v>324</v>
      </c>
    </row>
    <row r="138" spans="1:8" customFormat="1" ht="15" customHeight="1">
      <c r="A138" s="83">
        <v>45544</v>
      </c>
      <c r="B138" s="32">
        <v>532975</v>
      </c>
      <c r="C138" s="31" t="s">
        <v>1144</v>
      </c>
      <c r="D138" s="31" t="s">
        <v>1147</v>
      </c>
      <c r="E138" s="31" t="s">
        <v>528</v>
      </c>
      <c r="F138" s="84">
        <v>174329</v>
      </c>
      <c r="G138" s="32">
        <v>22.28</v>
      </c>
      <c r="H138" s="32" t="s">
        <v>324</v>
      </c>
    </row>
    <row r="139" spans="1:8" customFormat="1" ht="15" customHeight="1">
      <c r="A139" s="83">
        <v>45544</v>
      </c>
      <c r="B139" s="32">
        <v>538607</v>
      </c>
      <c r="C139" s="31" t="s">
        <v>1148</v>
      </c>
      <c r="D139" s="31" t="s">
        <v>1149</v>
      </c>
      <c r="E139" s="31" t="s">
        <v>527</v>
      </c>
      <c r="F139" s="84">
        <v>3645702</v>
      </c>
      <c r="G139" s="32">
        <v>3.86</v>
      </c>
      <c r="H139" s="32" t="s">
        <v>324</v>
      </c>
    </row>
    <row r="140" spans="1:8" customFormat="1" ht="15" customHeight="1">
      <c r="A140" s="83">
        <v>45544</v>
      </c>
      <c r="B140" s="32">
        <v>538607</v>
      </c>
      <c r="C140" s="31" t="s">
        <v>1148</v>
      </c>
      <c r="D140" s="31" t="s">
        <v>1149</v>
      </c>
      <c r="E140" s="31" t="s">
        <v>528</v>
      </c>
      <c r="F140" s="84">
        <v>410271</v>
      </c>
      <c r="G140" s="32">
        <v>3.85</v>
      </c>
      <c r="H140" s="32" t="s">
        <v>324</v>
      </c>
    </row>
    <row r="141" spans="1:8" customFormat="1" ht="15" customHeight="1">
      <c r="A141" s="83">
        <v>45544</v>
      </c>
      <c r="B141" s="32">
        <v>538607</v>
      </c>
      <c r="C141" s="31" t="s">
        <v>1148</v>
      </c>
      <c r="D141" s="31" t="s">
        <v>1150</v>
      </c>
      <c r="E141" s="31" t="s">
        <v>528</v>
      </c>
      <c r="F141" s="84">
        <v>4253376</v>
      </c>
      <c r="G141" s="32">
        <v>3.91</v>
      </c>
      <c r="H141" s="32" t="s">
        <v>324</v>
      </c>
    </row>
    <row r="142" spans="1:8" customFormat="1" ht="15" customHeight="1">
      <c r="A142" s="83">
        <v>45544</v>
      </c>
      <c r="B142" s="32">
        <v>538607</v>
      </c>
      <c r="C142" s="31" t="s">
        <v>1148</v>
      </c>
      <c r="D142" s="31" t="s">
        <v>1150</v>
      </c>
      <c r="E142" s="31" t="s">
        <v>527</v>
      </c>
      <c r="F142" s="84">
        <v>4327307</v>
      </c>
      <c r="G142" s="32">
        <v>3.91</v>
      </c>
      <c r="H142" s="32" t="s">
        <v>324</v>
      </c>
    </row>
    <row r="143" spans="1:8" customFormat="1" ht="15" customHeight="1">
      <c r="A143" s="83">
        <v>45544</v>
      </c>
      <c r="B143" s="32">
        <v>538607</v>
      </c>
      <c r="C143" s="31" t="s">
        <v>1148</v>
      </c>
      <c r="D143" s="31" t="s">
        <v>1151</v>
      </c>
      <c r="E143" s="31" t="s">
        <v>528</v>
      </c>
      <c r="F143" s="84">
        <v>3513823</v>
      </c>
      <c r="G143" s="32">
        <v>3.92</v>
      </c>
      <c r="H143" s="32" t="s">
        <v>324</v>
      </c>
    </row>
    <row r="144" spans="1:8" customFormat="1" ht="15" customHeight="1">
      <c r="A144" s="83">
        <v>45544</v>
      </c>
      <c r="B144" s="32">
        <v>538607</v>
      </c>
      <c r="C144" s="31" t="s">
        <v>1148</v>
      </c>
      <c r="D144" s="31" t="s">
        <v>1151</v>
      </c>
      <c r="E144" s="31" t="s">
        <v>527</v>
      </c>
      <c r="F144" s="84">
        <v>3513823</v>
      </c>
      <c r="G144" s="32">
        <v>3.82</v>
      </c>
      <c r="H144" s="32" t="s">
        <v>324</v>
      </c>
    </row>
    <row r="145" spans="1:8" customFormat="1" ht="15" customHeight="1">
      <c r="A145" s="83">
        <v>45544</v>
      </c>
      <c r="B145" s="32">
        <v>538607</v>
      </c>
      <c r="C145" s="31" t="s">
        <v>1148</v>
      </c>
      <c r="D145" s="31" t="s">
        <v>996</v>
      </c>
      <c r="E145" s="31" t="s">
        <v>527</v>
      </c>
      <c r="F145" s="84">
        <v>3500000</v>
      </c>
      <c r="G145" s="32">
        <v>3.92</v>
      </c>
      <c r="H145" s="32" t="s">
        <v>324</v>
      </c>
    </row>
    <row r="146" spans="1:8" customFormat="1" ht="15" customHeight="1">
      <c r="A146" s="83">
        <v>45544</v>
      </c>
      <c r="B146" s="32">
        <v>538607</v>
      </c>
      <c r="C146" s="31" t="s">
        <v>1148</v>
      </c>
      <c r="D146" s="31" t="s">
        <v>1152</v>
      </c>
      <c r="E146" s="31" t="s">
        <v>528</v>
      </c>
      <c r="F146" s="84">
        <v>3600000</v>
      </c>
      <c r="G146" s="32">
        <v>3.78</v>
      </c>
      <c r="H146" s="32" t="s">
        <v>324</v>
      </c>
    </row>
    <row r="147" spans="1:8" customFormat="1" ht="15" customHeight="1">
      <c r="A147" s="83">
        <v>45544</v>
      </c>
      <c r="B147" s="32">
        <v>544242</v>
      </c>
      <c r="C147" s="31" t="s">
        <v>965</v>
      </c>
      <c r="D147" s="31" t="s">
        <v>1153</v>
      </c>
      <c r="E147" s="31" t="s">
        <v>527</v>
      </c>
      <c r="F147" s="84">
        <v>78000</v>
      </c>
      <c r="G147" s="32">
        <v>63.66</v>
      </c>
      <c r="H147" s="32" t="s">
        <v>324</v>
      </c>
    </row>
    <row r="148" spans="1:8" customFormat="1" ht="15" customHeight="1">
      <c r="A148" s="83">
        <v>45544</v>
      </c>
      <c r="B148" s="32">
        <v>544242</v>
      </c>
      <c r="C148" s="31" t="s">
        <v>965</v>
      </c>
      <c r="D148" s="31" t="s">
        <v>1154</v>
      </c>
      <c r="E148" s="31" t="s">
        <v>527</v>
      </c>
      <c r="F148" s="84">
        <v>174000</v>
      </c>
      <c r="G148" s="32">
        <v>62.69</v>
      </c>
      <c r="H148" s="32" t="s">
        <v>324</v>
      </c>
    </row>
    <row r="149" spans="1:8" customFormat="1" ht="15" customHeight="1">
      <c r="A149" s="83">
        <v>45544</v>
      </c>
      <c r="B149" s="32">
        <v>544242</v>
      </c>
      <c r="C149" s="31" t="s">
        <v>965</v>
      </c>
      <c r="D149" s="31" t="s">
        <v>998</v>
      </c>
      <c r="E149" s="31" t="s">
        <v>528</v>
      </c>
      <c r="F149" s="84">
        <v>99000</v>
      </c>
      <c r="G149" s="32">
        <v>63.66</v>
      </c>
      <c r="H149" s="32" t="s">
        <v>324</v>
      </c>
    </row>
    <row r="150" spans="1:8" customFormat="1" ht="15" customHeight="1">
      <c r="A150" s="83">
        <v>45544</v>
      </c>
      <c r="B150" s="32">
        <v>544242</v>
      </c>
      <c r="C150" s="31" t="s">
        <v>965</v>
      </c>
      <c r="D150" s="31" t="s">
        <v>1155</v>
      </c>
      <c r="E150" s="31" t="s">
        <v>527</v>
      </c>
      <c r="F150" s="84">
        <v>72000</v>
      </c>
      <c r="G150" s="32">
        <v>63.66</v>
      </c>
      <c r="H150" s="32" t="s">
        <v>324</v>
      </c>
    </row>
    <row r="151" spans="1:8" customFormat="1" ht="15" customHeight="1">
      <c r="A151" s="83">
        <v>45544</v>
      </c>
      <c r="B151" s="32">
        <v>544242</v>
      </c>
      <c r="C151" s="31" t="s">
        <v>965</v>
      </c>
      <c r="D151" s="31" t="s">
        <v>872</v>
      </c>
      <c r="E151" s="31" t="s">
        <v>527</v>
      </c>
      <c r="F151" s="84">
        <v>126000</v>
      </c>
      <c r="G151" s="32">
        <v>57.6</v>
      </c>
      <c r="H151" s="32" t="s">
        <v>324</v>
      </c>
    </row>
    <row r="152" spans="1:8" customFormat="1" ht="15" customHeight="1">
      <c r="A152" s="83">
        <v>45544</v>
      </c>
      <c r="B152" s="32">
        <v>537582</v>
      </c>
      <c r="C152" s="31" t="s">
        <v>966</v>
      </c>
      <c r="D152" s="31" t="s">
        <v>967</v>
      </c>
      <c r="E152" s="31" t="s">
        <v>527</v>
      </c>
      <c r="F152" s="84">
        <v>50000</v>
      </c>
      <c r="G152" s="32">
        <v>2.76</v>
      </c>
      <c r="H152" s="32" t="s">
        <v>324</v>
      </c>
    </row>
    <row r="153" spans="1:8" customFormat="1" ht="15" customHeight="1">
      <c r="A153" s="83">
        <v>45544</v>
      </c>
      <c r="B153" s="32">
        <v>537582</v>
      </c>
      <c r="C153" s="31" t="s">
        <v>966</v>
      </c>
      <c r="D153" s="31" t="s">
        <v>967</v>
      </c>
      <c r="E153" s="31" t="s">
        <v>528</v>
      </c>
      <c r="F153" s="84">
        <v>140000</v>
      </c>
      <c r="G153" s="32">
        <v>2.88</v>
      </c>
      <c r="H153" s="32" t="s">
        <v>324</v>
      </c>
    </row>
    <row r="154" spans="1:8" customFormat="1" ht="15" customHeight="1">
      <c r="A154" s="83">
        <v>45544</v>
      </c>
      <c r="B154" s="32">
        <v>543436</v>
      </c>
      <c r="C154" s="31" t="s">
        <v>1156</v>
      </c>
      <c r="D154" s="31" t="s">
        <v>1081</v>
      </c>
      <c r="E154" s="31" t="s">
        <v>527</v>
      </c>
      <c r="F154" s="84">
        <v>2400</v>
      </c>
      <c r="G154" s="32">
        <v>200.1</v>
      </c>
      <c r="H154" s="32" t="s">
        <v>324</v>
      </c>
    </row>
    <row r="155" spans="1:8" customFormat="1" ht="15" customHeight="1">
      <c r="A155" s="83">
        <v>45544</v>
      </c>
      <c r="B155" s="32">
        <v>511012</v>
      </c>
      <c r="C155" s="31" t="s">
        <v>1157</v>
      </c>
      <c r="D155" s="31" t="s">
        <v>985</v>
      </c>
      <c r="E155" s="31" t="s">
        <v>527</v>
      </c>
      <c r="F155" s="84">
        <v>4164074</v>
      </c>
      <c r="G155" s="32">
        <v>1.49</v>
      </c>
      <c r="H155" s="32" t="s">
        <v>324</v>
      </c>
    </row>
    <row r="156" spans="1:8" customFormat="1" ht="15" customHeight="1">
      <c r="A156" s="83">
        <v>45544</v>
      </c>
      <c r="B156" s="32">
        <v>511012</v>
      </c>
      <c r="C156" s="31" t="s">
        <v>1157</v>
      </c>
      <c r="D156" s="31" t="s">
        <v>985</v>
      </c>
      <c r="E156" s="31" t="s">
        <v>528</v>
      </c>
      <c r="F156" s="84">
        <v>888839</v>
      </c>
      <c r="G156" s="32">
        <v>1.53</v>
      </c>
      <c r="H156" s="32" t="s">
        <v>324</v>
      </c>
    </row>
    <row r="157" spans="1:8" customFormat="1" ht="15" customHeight="1">
      <c r="A157" s="83">
        <v>45544</v>
      </c>
      <c r="B157" s="32" t="s">
        <v>1158</v>
      </c>
      <c r="C157" s="31" t="s">
        <v>1159</v>
      </c>
      <c r="D157" s="31" t="s">
        <v>891</v>
      </c>
      <c r="E157" s="31" t="s">
        <v>527</v>
      </c>
      <c r="F157" s="84">
        <v>282256</v>
      </c>
      <c r="G157" s="32">
        <v>297.73</v>
      </c>
      <c r="H157" s="32" t="s">
        <v>834</v>
      </c>
    </row>
    <row r="158" spans="1:8" customFormat="1" ht="15" customHeight="1">
      <c r="A158" s="83">
        <v>45544</v>
      </c>
      <c r="B158" s="32" t="s">
        <v>1158</v>
      </c>
      <c r="C158" s="31" t="s">
        <v>1159</v>
      </c>
      <c r="D158" s="31" t="s">
        <v>873</v>
      </c>
      <c r="E158" s="31" t="s">
        <v>527</v>
      </c>
      <c r="F158" s="84">
        <v>280508</v>
      </c>
      <c r="G158" s="32">
        <v>296.27</v>
      </c>
      <c r="H158" s="32" t="s">
        <v>834</v>
      </c>
    </row>
    <row r="159" spans="1:8" customFormat="1" ht="15" customHeight="1">
      <c r="A159" s="83">
        <v>45544</v>
      </c>
      <c r="B159" s="32" t="s">
        <v>1160</v>
      </c>
      <c r="C159" s="31" t="s">
        <v>1161</v>
      </c>
      <c r="D159" s="31" t="s">
        <v>1162</v>
      </c>
      <c r="E159" s="31" t="s">
        <v>527</v>
      </c>
      <c r="F159" s="84">
        <v>463094</v>
      </c>
      <c r="G159" s="32">
        <v>528.27</v>
      </c>
      <c r="H159" s="32" t="s">
        <v>834</v>
      </c>
    </row>
    <row r="160" spans="1:8" customFormat="1" ht="15" customHeight="1">
      <c r="A160" s="83">
        <v>45544</v>
      </c>
      <c r="B160" s="32" t="s">
        <v>941</v>
      </c>
      <c r="C160" s="31" t="s">
        <v>945</v>
      </c>
      <c r="D160" s="31" t="s">
        <v>873</v>
      </c>
      <c r="E160" s="31" t="s">
        <v>527</v>
      </c>
      <c r="F160" s="84">
        <v>1318663</v>
      </c>
      <c r="G160" s="32">
        <v>22.59</v>
      </c>
      <c r="H160" s="32" t="s">
        <v>834</v>
      </c>
    </row>
    <row r="161" spans="1:8" customFormat="1" ht="15" customHeight="1">
      <c r="A161" s="83">
        <v>45544</v>
      </c>
      <c r="B161" s="32" t="s">
        <v>999</v>
      </c>
      <c r="C161" s="31" t="s">
        <v>1000</v>
      </c>
      <c r="D161" s="31" t="s">
        <v>1163</v>
      </c>
      <c r="E161" s="31" t="s">
        <v>527</v>
      </c>
      <c r="F161" s="84">
        <v>30000</v>
      </c>
      <c r="G161" s="32">
        <v>82.57</v>
      </c>
      <c r="H161" s="32" t="s">
        <v>834</v>
      </c>
    </row>
    <row r="162" spans="1:8" customFormat="1" ht="15" customHeight="1">
      <c r="A162" s="83">
        <v>45544</v>
      </c>
      <c r="B162" s="32" t="s">
        <v>1164</v>
      </c>
      <c r="C162" s="31" t="s">
        <v>1165</v>
      </c>
      <c r="D162" s="31" t="s">
        <v>1166</v>
      </c>
      <c r="E162" s="31" t="s">
        <v>527</v>
      </c>
      <c r="F162" s="84">
        <v>157000</v>
      </c>
      <c r="G162" s="32">
        <v>195.29</v>
      </c>
      <c r="H162" s="32" t="s">
        <v>834</v>
      </c>
    </row>
    <row r="163" spans="1:8" customFormat="1" ht="15" customHeight="1">
      <c r="A163" s="83">
        <v>45544</v>
      </c>
      <c r="B163" s="32" t="s">
        <v>1167</v>
      </c>
      <c r="C163" s="31" t="s">
        <v>1168</v>
      </c>
      <c r="D163" s="31" t="s">
        <v>873</v>
      </c>
      <c r="E163" s="31" t="s">
        <v>527</v>
      </c>
      <c r="F163" s="84">
        <v>2137554</v>
      </c>
      <c r="G163" s="32">
        <v>96.38</v>
      </c>
      <c r="H163" s="32" t="s">
        <v>834</v>
      </c>
    </row>
    <row r="164" spans="1:8" customFormat="1" ht="15" customHeight="1">
      <c r="A164" s="83">
        <v>45544</v>
      </c>
      <c r="B164" s="32" t="s">
        <v>1169</v>
      </c>
      <c r="C164" s="31" t="s">
        <v>1170</v>
      </c>
      <c r="D164" s="31" t="s">
        <v>879</v>
      </c>
      <c r="E164" s="31" t="s">
        <v>527</v>
      </c>
      <c r="F164" s="84">
        <v>322430</v>
      </c>
      <c r="G164" s="32">
        <v>453.33</v>
      </c>
      <c r="H164" s="32" t="s">
        <v>834</v>
      </c>
    </row>
    <row r="165" spans="1:8" customFormat="1" ht="15" customHeight="1">
      <c r="A165" s="83">
        <v>45544</v>
      </c>
      <c r="B165" s="32" t="s">
        <v>1169</v>
      </c>
      <c r="C165" s="31" t="s">
        <v>1170</v>
      </c>
      <c r="D165" s="31" t="s">
        <v>873</v>
      </c>
      <c r="E165" s="31" t="s">
        <v>527</v>
      </c>
      <c r="F165" s="84">
        <v>344462</v>
      </c>
      <c r="G165" s="32">
        <v>460.42</v>
      </c>
      <c r="H165" s="32" t="s">
        <v>834</v>
      </c>
    </row>
    <row r="166" spans="1:8" customFormat="1" ht="15" customHeight="1">
      <c r="A166" s="83">
        <v>45544</v>
      </c>
      <c r="B166" s="32" t="s">
        <v>1171</v>
      </c>
      <c r="C166" s="31" t="s">
        <v>1172</v>
      </c>
      <c r="D166" s="31" t="s">
        <v>1173</v>
      </c>
      <c r="E166" s="31" t="s">
        <v>527</v>
      </c>
      <c r="F166" s="84">
        <v>45600</v>
      </c>
      <c r="G166" s="32">
        <v>142</v>
      </c>
      <c r="H166" s="32" t="s">
        <v>834</v>
      </c>
    </row>
    <row r="167" spans="1:8" customFormat="1" ht="15" customHeight="1">
      <c r="A167" s="83">
        <v>45544</v>
      </c>
      <c r="B167" s="32" t="s">
        <v>942</v>
      </c>
      <c r="C167" s="31" t="s">
        <v>946</v>
      </c>
      <c r="D167" s="31" t="s">
        <v>1174</v>
      </c>
      <c r="E167" s="31" t="s">
        <v>527</v>
      </c>
      <c r="F167" s="84">
        <v>377057</v>
      </c>
      <c r="G167" s="32">
        <v>450.58</v>
      </c>
      <c r="H167" s="32" t="s">
        <v>834</v>
      </c>
    </row>
    <row r="168" spans="1:8" customFormat="1" ht="15" customHeight="1">
      <c r="A168" s="83">
        <v>45544</v>
      </c>
      <c r="B168" s="32" t="s">
        <v>942</v>
      </c>
      <c r="C168" s="31" t="s">
        <v>946</v>
      </c>
      <c r="D168" s="31" t="s">
        <v>1175</v>
      </c>
      <c r="E168" s="31" t="s">
        <v>527</v>
      </c>
      <c r="F168" s="84">
        <v>470289</v>
      </c>
      <c r="G168" s="32">
        <v>451.91</v>
      </c>
      <c r="H168" s="32" t="s">
        <v>834</v>
      </c>
    </row>
    <row r="169" spans="1:8" customFormat="1" ht="15" customHeight="1">
      <c r="A169" s="83">
        <v>45544</v>
      </c>
      <c r="B169" s="32" t="s">
        <v>942</v>
      </c>
      <c r="C169" s="31" t="s">
        <v>946</v>
      </c>
      <c r="D169" s="31" t="s">
        <v>1176</v>
      </c>
      <c r="E169" s="31" t="s">
        <v>527</v>
      </c>
      <c r="F169" s="84">
        <v>400000</v>
      </c>
      <c r="G169" s="32">
        <v>460.26</v>
      </c>
      <c r="H169" s="32" t="s">
        <v>834</v>
      </c>
    </row>
    <row r="170" spans="1:8" customFormat="1" ht="15" customHeight="1">
      <c r="A170" s="83">
        <v>45544</v>
      </c>
      <c r="B170" s="32" t="s">
        <v>942</v>
      </c>
      <c r="C170" s="31" t="s">
        <v>946</v>
      </c>
      <c r="D170" s="31" t="s">
        <v>879</v>
      </c>
      <c r="E170" s="31" t="s">
        <v>527</v>
      </c>
      <c r="F170" s="84">
        <v>589827</v>
      </c>
      <c r="G170" s="32">
        <v>454.47</v>
      </c>
      <c r="H170" s="32" t="s">
        <v>834</v>
      </c>
    </row>
    <row r="171" spans="1:8" customFormat="1" ht="15" customHeight="1">
      <c r="A171" s="83">
        <v>45544</v>
      </c>
      <c r="B171" s="32" t="s">
        <v>942</v>
      </c>
      <c r="C171" s="31" t="s">
        <v>946</v>
      </c>
      <c r="D171" s="31" t="s">
        <v>888</v>
      </c>
      <c r="E171" s="31" t="s">
        <v>527</v>
      </c>
      <c r="F171" s="84">
        <v>353055</v>
      </c>
      <c r="G171" s="32">
        <v>455.84</v>
      </c>
      <c r="H171" s="32" t="s">
        <v>834</v>
      </c>
    </row>
    <row r="172" spans="1:8" customFormat="1" ht="15" customHeight="1">
      <c r="A172" s="83">
        <v>45544</v>
      </c>
      <c r="B172" s="32" t="s">
        <v>1177</v>
      </c>
      <c r="C172" s="31" t="s">
        <v>1178</v>
      </c>
      <c r="D172" s="31" t="s">
        <v>879</v>
      </c>
      <c r="E172" s="31" t="s">
        <v>527</v>
      </c>
      <c r="F172" s="84">
        <v>729070</v>
      </c>
      <c r="G172" s="32">
        <v>281.18</v>
      </c>
      <c r="H172" s="32" t="s">
        <v>834</v>
      </c>
    </row>
    <row r="173" spans="1:8" customFormat="1" ht="15" customHeight="1">
      <c r="A173" s="83">
        <v>45544</v>
      </c>
      <c r="B173" s="32" t="s">
        <v>914</v>
      </c>
      <c r="C173" s="31" t="s">
        <v>915</v>
      </c>
      <c r="D173" s="31" t="s">
        <v>935</v>
      </c>
      <c r="E173" s="31" t="s">
        <v>527</v>
      </c>
      <c r="F173" s="84">
        <v>740922</v>
      </c>
      <c r="G173" s="32">
        <v>1.47</v>
      </c>
      <c r="H173" s="32" t="s">
        <v>834</v>
      </c>
    </row>
    <row r="174" spans="1:8" customFormat="1" ht="15" customHeight="1">
      <c r="A174" s="83">
        <v>45544</v>
      </c>
      <c r="B174" s="32" t="s">
        <v>1179</v>
      </c>
      <c r="C174" s="31" t="s">
        <v>1180</v>
      </c>
      <c r="D174" s="31" t="s">
        <v>879</v>
      </c>
      <c r="E174" s="31" t="s">
        <v>527</v>
      </c>
      <c r="F174" s="84">
        <v>309178</v>
      </c>
      <c r="G174" s="32">
        <v>86.06</v>
      </c>
      <c r="H174" s="32" t="s">
        <v>834</v>
      </c>
    </row>
    <row r="175" spans="1:8" customFormat="1" ht="15" customHeight="1">
      <c r="A175" s="83">
        <v>45544</v>
      </c>
      <c r="B175" s="32" t="s">
        <v>1181</v>
      </c>
      <c r="C175" s="31" t="s">
        <v>1182</v>
      </c>
      <c r="D175" s="31" t="s">
        <v>949</v>
      </c>
      <c r="E175" s="31" t="s">
        <v>527</v>
      </c>
      <c r="F175" s="84">
        <v>208709</v>
      </c>
      <c r="G175" s="32">
        <v>14.43</v>
      </c>
      <c r="H175" s="32" t="s">
        <v>834</v>
      </c>
    </row>
    <row r="176" spans="1:8" customFormat="1" ht="15" customHeight="1">
      <c r="A176" s="83">
        <v>45544</v>
      </c>
      <c r="B176" s="32" t="s">
        <v>1183</v>
      </c>
      <c r="C176" s="31" t="s">
        <v>1184</v>
      </c>
      <c r="D176" s="31" t="s">
        <v>879</v>
      </c>
      <c r="E176" s="31" t="s">
        <v>527</v>
      </c>
      <c r="F176" s="84">
        <v>667637</v>
      </c>
      <c r="G176" s="32">
        <v>373.17</v>
      </c>
      <c r="H176" s="32" t="s">
        <v>834</v>
      </c>
    </row>
    <row r="177" spans="1:8" customFormat="1" ht="15" customHeight="1">
      <c r="A177" s="83">
        <v>45544</v>
      </c>
      <c r="B177" s="32" t="s">
        <v>1185</v>
      </c>
      <c r="C177" s="31" t="s">
        <v>1186</v>
      </c>
      <c r="D177" s="31" t="s">
        <v>873</v>
      </c>
      <c r="E177" s="31" t="s">
        <v>527</v>
      </c>
      <c r="F177" s="84">
        <v>860184</v>
      </c>
      <c r="G177" s="32">
        <v>232.99</v>
      </c>
      <c r="H177" s="32" t="s">
        <v>834</v>
      </c>
    </row>
    <row r="178" spans="1:8" customFormat="1" ht="15" customHeight="1">
      <c r="A178" s="83">
        <v>45544</v>
      </c>
      <c r="B178" s="32" t="s">
        <v>1185</v>
      </c>
      <c r="C178" s="31" t="s">
        <v>1186</v>
      </c>
      <c r="D178" s="31" t="s">
        <v>891</v>
      </c>
      <c r="E178" s="31" t="s">
        <v>527</v>
      </c>
      <c r="F178" s="84">
        <v>613704</v>
      </c>
      <c r="G178" s="32">
        <v>232.11</v>
      </c>
      <c r="H178" s="32" t="s">
        <v>834</v>
      </c>
    </row>
    <row r="179" spans="1:8" customFormat="1" ht="15" customHeight="1">
      <c r="A179" s="83">
        <v>45544</v>
      </c>
      <c r="B179" s="32" t="s">
        <v>1185</v>
      </c>
      <c r="C179" s="31" t="s">
        <v>1186</v>
      </c>
      <c r="D179" s="31" t="s">
        <v>1017</v>
      </c>
      <c r="E179" s="31" t="s">
        <v>527</v>
      </c>
      <c r="F179" s="84">
        <v>428519</v>
      </c>
      <c r="G179" s="32">
        <v>234.2</v>
      </c>
      <c r="H179" s="32" t="s">
        <v>834</v>
      </c>
    </row>
    <row r="180" spans="1:8" customFormat="1" ht="15" customHeight="1">
      <c r="A180" s="83">
        <v>45544</v>
      </c>
      <c r="B180" s="32" t="s">
        <v>1185</v>
      </c>
      <c r="C180" s="31" t="s">
        <v>1186</v>
      </c>
      <c r="D180" s="31" t="s">
        <v>879</v>
      </c>
      <c r="E180" s="31" t="s">
        <v>527</v>
      </c>
      <c r="F180" s="84">
        <v>602035</v>
      </c>
      <c r="G180" s="32">
        <v>229.66</v>
      </c>
      <c r="H180" s="32" t="s">
        <v>834</v>
      </c>
    </row>
    <row r="181" spans="1:8" customFormat="1" ht="15" customHeight="1">
      <c r="A181" s="83">
        <v>45544</v>
      </c>
      <c r="B181" s="32" t="s">
        <v>1185</v>
      </c>
      <c r="C181" s="31" t="s">
        <v>1186</v>
      </c>
      <c r="D181" s="31" t="s">
        <v>888</v>
      </c>
      <c r="E181" s="31" t="s">
        <v>527</v>
      </c>
      <c r="F181" s="84">
        <v>526197</v>
      </c>
      <c r="G181" s="32">
        <v>233.16</v>
      </c>
      <c r="H181" s="32" t="s">
        <v>834</v>
      </c>
    </row>
    <row r="182" spans="1:8" customFormat="1" ht="15" customHeight="1">
      <c r="A182" s="83">
        <v>45544</v>
      </c>
      <c r="B182" s="32" t="s">
        <v>1187</v>
      </c>
      <c r="C182" s="31" t="s">
        <v>1188</v>
      </c>
      <c r="D182" s="31" t="s">
        <v>879</v>
      </c>
      <c r="E182" s="31" t="s">
        <v>527</v>
      </c>
      <c r="F182" s="84">
        <v>312396</v>
      </c>
      <c r="G182" s="32">
        <v>483.44</v>
      </c>
      <c r="H182" s="32" t="s">
        <v>834</v>
      </c>
    </row>
    <row r="183" spans="1:8" customFormat="1" ht="15" customHeight="1">
      <c r="A183" s="83">
        <v>45544</v>
      </c>
      <c r="B183" s="32" t="s">
        <v>1189</v>
      </c>
      <c r="C183" s="31" t="s">
        <v>1190</v>
      </c>
      <c r="D183" s="31" t="s">
        <v>1191</v>
      </c>
      <c r="E183" s="31" t="s">
        <v>527</v>
      </c>
      <c r="F183" s="84">
        <v>150000</v>
      </c>
      <c r="G183" s="32">
        <v>346</v>
      </c>
      <c r="H183" s="32" t="s">
        <v>834</v>
      </c>
    </row>
    <row r="184" spans="1:8" customFormat="1" ht="15" customHeight="1">
      <c r="A184" s="83">
        <v>45544</v>
      </c>
      <c r="B184" s="32" t="s">
        <v>1189</v>
      </c>
      <c r="C184" s="31" t="s">
        <v>1190</v>
      </c>
      <c r="D184" s="31" t="s">
        <v>872</v>
      </c>
      <c r="E184" s="31" t="s">
        <v>527</v>
      </c>
      <c r="F184" s="84">
        <v>166000</v>
      </c>
      <c r="G184" s="32">
        <v>320.25</v>
      </c>
      <c r="H184" s="32" t="s">
        <v>834</v>
      </c>
    </row>
    <row r="185" spans="1:8" customFormat="1" ht="15" customHeight="1">
      <c r="A185" s="83">
        <v>45544</v>
      </c>
      <c r="B185" s="32" t="s">
        <v>1192</v>
      </c>
      <c r="C185" s="31" t="s">
        <v>1193</v>
      </c>
      <c r="D185" s="31" t="s">
        <v>1194</v>
      </c>
      <c r="E185" s="31" t="s">
        <v>527</v>
      </c>
      <c r="F185" s="84">
        <v>300000</v>
      </c>
      <c r="G185" s="32">
        <v>63.38</v>
      </c>
      <c r="H185" s="32" t="s">
        <v>834</v>
      </c>
    </row>
    <row r="186" spans="1:8" customFormat="1" ht="15" customHeight="1">
      <c r="A186" s="83">
        <v>45544</v>
      </c>
      <c r="B186" s="32" t="s">
        <v>1192</v>
      </c>
      <c r="C186" s="31" t="s">
        <v>1193</v>
      </c>
      <c r="D186" s="31" t="s">
        <v>1195</v>
      </c>
      <c r="E186" s="31" t="s">
        <v>527</v>
      </c>
      <c r="F186" s="84">
        <v>688000</v>
      </c>
      <c r="G186" s="32">
        <v>61.12</v>
      </c>
      <c r="H186" s="32" t="s">
        <v>834</v>
      </c>
    </row>
    <row r="187" spans="1:8" customFormat="1" ht="15" customHeight="1">
      <c r="A187" s="83">
        <v>45544</v>
      </c>
      <c r="B187" s="32" t="s">
        <v>1003</v>
      </c>
      <c r="C187" s="31" t="s">
        <v>1004</v>
      </c>
      <c r="D187" s="31" t="s">
        <v>879</v>
      </c>
      <c r="E187" s="31" t="s">
        <v>527</v>
      </c>
      <c r="F187" s="84">
        <v>144120</v>
      </c>
      <c r="G187" s="32">
        <v>629.92999999999995</v>
      </c>
      <c r="H187" s="32" t="s">
        <v>834</v>
      </c>
    </row>
    <row r="188" spans="1:8" customFormat="1" ht="15" customHeight="1">
      <c r="A188" s="83">
        <v>45544</v>
      </c>
      <c r="B188" s="32" t="s">
        <v>968</v>
      </c>
      <c r="C188" s="31" t="s">
        <v>969</v>
      </c>
      <c r="D188" s="31" t="s">
        <v>873</v>
      </c>
      <c r="E188" s="31" t="s">
        <v>527</v>
      </c>
      <c r="F188" s="84">
        <v>1648085</v>
      </c>
      <c r="G188" s="32">
        <v>48.19</v>
      </c>
      <c r="H188" s="32" t="s">
        <v>834</v>
      </c>
    </row>
    <row r="189" spans="1:8" customFormat="1" ht="15" customHeight="1">
      <c r="A189" s="83">
        <v>45544</v>
      </c>
      <c r="B189" s="32" t="s">
        <v>968</v>
      </c>
      <c r="C189" s="31" t="s">
        <v>969</v>
      </c>
      <c r="D189" s="31" t="s">
        <v>934</v>
      </c>
      <c r="E189" s="31" t="s">
        <v>527</v>
      </c>
      <c r="F189" s="84">
        <v>3257737</v>
      </c>
      <c r="G189" s="32">
        <v>48.12</v>
      </c>
      <c r="H189" s="32" t="s">
        <v>834</v>
      </c>
    </row>
    <row r="190" spans="1:8" customFormat="1" ht="15" customHeight="1">
      <c r="A190" s="83">
        <v>45544</v>
      </c>
      <c r="B190" s="32" t="s">
        <v>1196</v>
      </c>
      <c r="C190" s="31" t="s">
        <v>1197</v>
      </c>
      <c r="D190" s="31" t="s">
        <v>873</v>
      </c>
      <c r="E190" s="31" t="s">
        <v>527</v>
      </c>
      <c r="F190" s="84">
        <v>390754</v>
      </c>
      <c r="G190" s="32">
        <v>352.58</v>
      </c>
      <c r="H190" s="32" t="s">
        <v>834</v>
      </c>
    </row>
    <row r="191" spans="1:8" customFormat="1" ht="15" customHeight="1">
      <c r="A191" s="83">
        <v>45544</v>
      </c>
      <c r="B191" s="32" t="s">
        <v>1196</v>
      </c>
      <c r="C191" s="31" t="s">
        <v>1197</v>
      </c>
      <c r="D191" s="31" t="s">
        <v>1198</v>
      </c>
      <c r="E191" s="31" t="s">
        <v>527</v>
      </c>
      <c r="F191" s="84">
        <v>266943</v>
      </c>
      <c r="G191" s="32">
        <v>358.87</v>
      </c>
      <c r="H191" s="32" t="s">
        <v>834</v>
      </c>
    </row>
    <row r="192" spans="1:8" customFormat="1" ht="15" customHeight="1">
      <c r="A192" s="83">
        <v>45544</v>
      </c>
      <c r="B192" s="32" t="s">
        <v>1196</v>
      </c>
      <c r="C192" s="31" t="s">
        <v>1197</v>
      </c>
      <c r="D192" s="31" t="s">
        <v>879</v>
      </c>
      <c r="E192" s="31" t="s">
        <v>527</v>
      </c>
      <c r="F192" s="84">
        <v>391176</v>
      </c>
      <c r="G192" s="32">
        <v>352.98</v>
      </c>
      <c r="H192" s="32" t="s">
        <v>834</v>
      </c>
    </row>
    <row r="193" spans="1:8" customFormat="1" ht="15" customHeight="1">
      <c r="A193" s="83">
        <v>45544</v>
      </c>
      <c r="B193" s="32" t="s">
        <v>1199</v>
      </c>
      <c r="C193" s="31" t="s">
        <v>1200</v>
      </c>
      <c r="D193" s="31" t="s">
        <v>879</v>
      </c>
      <c r="E193" s="31" t="s">
        <v>527</v>
      </c>
      <c r="F193" s="84">
        <v>234743</v>
      </c>
      <c r="G193" s="32">
        <v>178.21</v>
      </c>
      <c r="H193" s="32" t="s">
        <v>834</v>
      </c>
    </row>
    <row r="194" spans="1:8" customFormat="1" ht="15" customHeight="1">
      <c r="A194" s="83">
        <v>45544</v>
      </c>
      <c r="B194" s="32" t="s">
        <v>970</v>
      </c>
      <c r="C194" s="31" t="s">
        <v>971</v>
      </c>
      <c r="D194" s="31" t="s">
        <v>949</v>
      </c>
      <c r="E194" s="31" t="s">
        <v>527</v>
      </c>
      <c r="F194" s="84">
        <v>132447</v>
      </c>
      <c r="G194" s="32">
        <v>38.700000000000003</v>
      </c>
      <c r="H194" s="32" t="s">
        <v>834</v>
      </c>
    </row>
    <row r="195" spans="1:8" customFormat="1" ht="15" customHeight="1">
      <c r="A195" s="276">
        <v>45544</v>
      </c>
      <c r="B195" s="277" t="s">
        <v>947</v>
      </c>
      <c r="C195" s="194" t="s">
        <v>948</v>
      </c>
      <c r="D195" s="194" t="s">
        <v>873</v>
      </c>
      <c r="E195" s="194" t="s">
        <v>527</v>
      </c>
      <c r="F195" s="278">
        <v>4119356</v>
      </c>
      <c r="G195" s="277">
        <v>91.94</v>
      </c>
      <c r="H195" s="32" t="s">
        <v>834</v>
      </c>
    </row>
    <row r="196" spans="1:8" ht="15" customHeight="1">
      <c r="A196" s="279">
        <v>45544</v>
      </c>
      <c r="B196" s="218" t="s">
        <v>1005</v>
      </c>
      <c r="C196" s="206" t="s">
        <v>1006</v>
      </c>
      <c r="D196" s="206" t="s">
        <v>873</v>
      </c>
      <c r="E196" s="206" t="s">
        <v>527</v>
      </c>
      <c r="F196" s="280">
        <v>779473</v>
      </c>
      <c r="G196" s="218">
        <v>213.22</v>
      </c>
      <c r="H196" s="32" t="s">
        <v>834</v>
      </c>
    </row>
    <row r="197" spans="1:8" ht="15" customHeight="1">
      <c r="A197" s="279">
        <v>45544</v>
      </c>
      <c r="B197" s="218" t="s">
        <v>1005</v>
      </c>
      <c r="C197" s="206" t="s">
        <v>1006</v>
      </c>
      <c r="D197" s="206" t="s">
        <v>1201</v>
      </c>
      <c r="E197" s="206" t="s">
        <v>527</v>
      </c>
      <c r="F197" s="280">
        <v>500000</v>
      </c>
      <c r="G197" s="218">
        <v>216.41</v>
      </c>
      <c r="H197" s="32" t="s">
        <v>834</v>
      </c>
    </row>
    <row r="198" spans="1:8" ht="15" customHeight="1">
      <c r="A198" s="279">
        <v>45544</v>
      </c>
      <c r="B198" s="218" t="s">
        <v>1005</v>
      </c>
      <c r="C198" s="206" t="s">
        <v>1006</v>
      </c>
      <c r="D198" s="206" t="s">
        <v>879</v>
      </c>
      <c r="E198" s="206" t="s">
        <v>527</v>
      </c>
      <c r="F198" s="280">
        <v>885999</v>
      </c>
      <c r="G198" s="218">
        <v>212.27</v>
      </c>
      <c r="H198" s="32" t="s">
        <v>834</v>
      </c>
    </row>
    <row r="199" spans="1:8" ht="15" customHeight="1">
      <c r="A199" s="279">
        <v>45544</v>
      </c>
      <c r="B199" s="218" t="s">
        <v>1202</v>
      </c>
      <c r="C199" s="206" t="s">
        <v>1203</v>
      </c>
      <c r="D199" s="206" t="s">
        <v>879</v>
      </c>
      <c r="E199" s="206" t="s">
        <v>527</v>
      </c>
      <c r="F199" s="280">
        <v>317530</v>
      </c>
      <c r="G199" s="218">
        <v>272.5</v>
      </c>
      <c r="H199" s="32" t="s">
        <v>834</v>
      </c>
    </row>
    <row r="200" spans="1:8" ht="15" customHeight="1">
      <c r="A200" s="279">
        <v>45544</v>
      </c>
      <c r="B200" s="218" t="s">
        <v>1009</v>
      </c>
      <c r="C200" s="206" t="s">
        <v>1010</v>
      </c>
      <c r="D200" s="206" t="s">
        <v>873</v>
      </c>
      <c r="E200" s="206" t="s">
        <v>527</v>
      </c>
      <c r="F200" s="280">
        <v>1263403</v>
      </c>
      <c r="G200" s="218">
        <v>62.06</v>
      </c>
      <c r="H200" s="32" t="s">
        <v>834</v>
      </c>
    </row>
    <row r="201" spans="1:8" ht="15" customHeight="1">
      <c r="A201" s="279">
        <v>45544</v>
      </c>
      <c r="B201" s="218" t="s">
        <v>1009</v>
      </c>
      <c r="C201" s="206" t="s">
        <v>1010</v>
      </c>
      <c r="D201" s="206" t="s">
        <v>893</v>
      </c>
      <c r="E201" s="206" t="s">
        <v>527</v>
      </c>
      <c r="F201" s="280">
        <v>1525174</v>
      </c>
      <c r="G201" s="218">
        <v>63.4</v>
      </c>
      <c r="H201" s="32" t="s">
        <v>834</v>
      </c>
    </row>
    <row r="202" spans="1:8" ht="15" customHeight="1">
      <c r="A202" s="279">
        <v>45544</v>
      </c>
      <c r="B202" s="218" t="s">
        <v>1009</v>
      </c>
      <c r="C202" s="206" t="s">
        <v>1010</v>
      </c>
      <c r="D202" s="206" t="s">
        <v>1096</v>
      </c>
      <c r="E202" s="206" t="s">
        <v>527</v>
      </c>
      <c r="F202" s="280">
        <v>990256</v>
      </c>
      <c r="G202" s="218">
        <v>61.54</v>
      </c>
      <c r="H202" s="32" t="s">
        <v>834</v>
      </c>
    </row>
    <row r="203" spans="1:8" ht="15" customHeight="1">
      <c r="A203" s="279">
        <v>45544</v>
      </c>
      <c r="B203" s="218" t="s">
        <v>1009</v>
      </c>
      <c r="C203" s="206" t="s">
        <v>1010</v>
      </c>
      <c r="D203" s="206" t="s">
        <v>1204</v>
      </c>
      <c r="E203" s="206" t="s">
        <v>527</v>
      </c>
      <c r="F203" s="280">
        <v>2187819</v>
      </c>
      <c r="G203" s="218">
        <v>63.11</v>
      </c>
      <c r="H203" s="32" t="s">
        <v>834</v>
      </c>
    </row>
    <row r="204" spans="1:8" ht="15" customHeight="1">
      <c r="A204" s="279">
        <v>45544</v>
      </c>
      <c r="B204" s="218" t="s">
        <v>1009</v>
      </c>
      <c r="C204" s="206" t="s">
        <v>1010</v>
      </c>
      <c r="D204" s="206" t="s">
        <v>897</v>
      </c>
      <c r="E204" s="206" t="s">
        <v>527</v>
      </c>
      <c r="F204" s="280">
        <v>800659</v>
      </c>
      <c r="G204" s="218">
        <v>62.52</v>
      </c>
      <c r="H204" s="32" t="s">
        <v>834</v>
      </c>
    </row>
    <row r="205" spans="1:8" ht="15" customHeight="1">
      <c r="A205" s="279">
        <v>45544</v>
      </c>
      <c r="B205" s="218" t="s">
        <v>1009</v>
      </c>
      <c r="C205" s="206" t="s">
        <v>1010</v>
      </c>
      <c r="D205" s="206" t="s">
        <v>879</v>
      </c>
      <c r="E205" s="206" t="s">
        <v>527</v>
      </c>
      <c r="F205" s="280">
        <v>1178565</v>
      </c>
      <c r="G205" s="218">
        <v>61.71</v>
      </c>
      <c r="H205" s="32" t="s">
        <v>834</v>
      </c>
    </row>
    <row r="206" spans="1:8" ht="15" customHeight="1">
      <c r="A206" s="279">
        <v>45544</v>
      </c>
      <c r="B206" s="218" t="s">
        <v>1009</v>
      </c>
      <c r="C206" s="206" t="s">
        <v>1010</v>
      </c>
      <c r="D206" s="206" t="s">
        <v>888</v>
      </c>
      <c r="E206" s="206" t="s">
        <v>527</v>
      </c>
      <c r="F206" s="280">
        <v>1063108</v>
      </c>
      <c r="G206" s="218">
        <v>62.3</v>
      </c>
      <c r="H206" s="32" t="s">
        <v>834</v>
      </c>
    </row>
    <row r="207" spans="1:8" ht="15" customHeight="1">
      <c r="A207" s="279">
        <v>45544</v>
      </c>
      <c r="B207" s="218" t="s">
        <v>1012</v>
      </c>
      <c r="C207" s="206" t="s">
        <v>1013</v>
      </c>
      <c r="D207" s="206" t="s">
        <v>935</v>
      </c>
      <c r="E207" s="206" t="s">
        <v>527</v>
      </c>
      <c r="F207" s="280">
        <v>69600</v>
      </c>
      <c r="G207" s="218">
        <v>392.88</v>
      </c>
      <c r="H207" s="32" t="s">
        <v>834</v>
      </c>
    </row>
    <row r="208" spans="1:8" ht="15" customHeight="1">
      <c r="A208" s="279">
        <v>45544</v>
      </c>
      <c r="B208" s="218" t="s">
        <v>1014</v>
      </c>
      <c r="C208" s="206" t="s">
        <v>1015</v>
      </c>
      <c r="D208" s="206" t="s">
        <v>1205</v>
      </c>
      <c r="E208" s="206" t="s">
        <v>527</v>
      </c>
      <c r="F208" s="280">
        <v>175200</v>
      </c>
      <c r="G208" s="218">
        <v>114.85</v>
      </c>
      <c r="H208" s="32" t="s">
        <v>834</v>
      </c>
    </row>
    <row r="209" spans="1:8" ht="15" customHeight="1">
      <c r="A209" s="279">
        <v>45544</v>
      </c>
      <c r="B209" s="218" t="s">
        <v>1014</v>
      </c>
      <c r="C209" s="206" t="s">
        <v>1015</v>
      </c>
      <c r="D209" s="206" t="s">
        <v>1206</v>
      </c>
      <c r="E209" s="206" t="s">
        <v>527</v>
      </c>
      <c r="F209" s="280">
        <v>100800</v>
      </c>
      <c r="G209" s="218">
        <v>114.85</v>
      </c>
      <c r="H209" s="32" t="s">
        <v>834</v>
      </c>
    </row>
    <row r="210" spans="1:8" ht="15" customHeight="1">
      <c r="A210" s="279">
        <v>45544</v>
      </c>
      <c r="B210" s="218" t="s">
        <v>932</v>
      </c>
      <c r="C210" s="206" t="s">
        <v>933</v>
      </c>
      <c r="D210" s="206" t="s">
        <v>873</v>
      </c>
      <c r="E210" s="206" t="s">
        <v>527</v>
      </c>
      <c r="F210" s="280">
        <v>14627086</v>
      </c>
      <c r="G210" s="218">
        <v>15.45</v>
      </c>
      <c r="H210" s="32" t="s">
        <v>834</v>
      </c>
    </row>
    <row r="211" spans="1:8" ht="15" customHeight="1">
      <c r="A211" s="279">
        <v>45544</v>
      </c>
      <c r="B211" s="218" t="s">
        <v>932</v>
      </c>
      <c r="C211" s="206" t="s">
        <v>933</v>
      </c>
      <c r="D211" s="206" t="s">
        <v>872</v>
      </c>
      <c r="E211" s="206" t="s">
        <v>527</v>
      </c>
      <c r="F211" s="280">
        <v>19233007</v>
      </c>
      <c r="G211" s="218">
        <v>14.86</v>
      </c>
      <c r="H211" s="32" t="s">
        <v>834</v>
      </c>
    </row>
    <row r="212" spans="1:8" ht="15" customHeight="1">
      <c r="A212" s="279">
        <v>45544</v>
      </c>
      <c r="B212" s="218" t="s">
        <v>932</v>
      </c>
      <c r="C212" s="206" t="s">
        <v>933</v>
      </c>
      <c r="D212" s="206" t="s">
        <v>1016</v>
      </c>
      <c r="E212" s="206" t="s">
        <v>527</v>
      </c>
      <c r="F212" s="280">
        <v>5215645</v>
      </c>
      <c r="G212" s="218">
        <v>15.04</v>
      </c>
      <c r="H212" s="32" t="s">
        <v>834</v>
      </c>
    </row>
    <row r="213" spans="1:8" ht="15" customHeight="1">
      <c r="A213" s="279">
        <v>45544</v>
      </c>
      <c r="B213" s="218" t="s">
        <v>1207</v>
      </c>
      <c r="C213" s="206" t="s">
        <v>1208</v>
      </c>
      <c r="D213" s="206" t="s">
        <v>879</v>
      </c>
      <c r="E213" s="206" t="s">
        <v>527</v>
      </c>
      <c r="F213" s="280">
        <v>603234</v>
      </c>
      <c r="G213" s="218">
        <v>126.57</v>
      </c>
      <c r="H213" s="32" t="s">
        <v>834</v>
      </c>
    </row>
    <row r="214" spans="1:8" ht="15" customHeight="1">
      <c r="A214" s="279">
        <v>45544</v>
      </c>
      <c r="B214" s="218" t="s">
        <v>927</v>
      </c>
      <c r="C214" s="206" t="s">
        <v>928</v>
      </c>
      <c r="D214" s="206" t="s">
        <v>1018</v>
      </c>
      <c r="E214" s="206" t="s">
        <v>527</v>
      </c>
      <c r="F214" s="280">
        <v>205000</v>
      </c>
      <c r="G214" s="218">
        <v>20.88</v>
      </c>
      <c r="H214" s="32" t="s">
        <v>834</v>
      </c>
    </row>
    <row r="215" spans="1:8" ht="15" customHeight="1">
      <c r="A215" s="279">
        <v>45544</v>
      </c>
      <c r="B215" s="218" t="s">
        <v>1209</v>
      </c>
      <c r="C215" s="206" t="s">
        <v>1210</v>
      </c>
      <c r="D215" s="206" t="s">
        <v>1211</v>
      </c>
      <c r="E215" s="206" t="s">
        <v>527</v>
      </c>
      <c r="F215" s="280">
        <v>206000</v>
      </c>
      <c r="G215" s="218">
        <v>385</v>
      </c>
      <c r="H215" s="32" t="s">
        <v>834</v>
      </c>
    </row>
    <row r="216" spans="1:8" ht="15" customHeight="1">
      <c r="A216" s="279">
        <v>45544</v>
      </c>
      <c r="B216" s="218" t="s">
        <v>1209</v>
      </c>
      <c r="C216" s="206" t="s">
        <v>1210</v>
      </c>
      <c r="D216" s="206" t="s">
        <v>1212</v>
      </c>
      <c r="E216" s="206" t="s">
        <v>527</v>
      </c>
      <c r="F216" s="280">
        <v>205500</v>
      </c>
      <c r="G216" s="218">
        <v>385</v>
      </c>
      <c r="H216" s="32" t="s">
        <v>834</v>
      </c>
    </row>
    <row r="217" spans="1:8" ht="15" customHeight="1">
      <c r="A217" s="279">
        <v>45544</v>
      </c>
      <c r="B217" s="218" t="s">
        <v>1019</v>
      </c>
      <c r="C217" s="206" t="s">
        <v>1020</v>
      </c>
      <c r="D217" s="206" t="s">
        <v>879</v>
      </c>
      <c r="E217" s="206" t="s">
        <v>527</v>
      </c>
      <c r="F217" s="280">
        <v>120660</v>
      </c>
      <c r="G217" s="218">
        <v>465.6</v>
      </c>
      <c r="H217" s="32" t="s">
        <v>834</v>
      </c>
    </row>
    <row r="218" spans="1:8" ht="15" customHeight="1">
      <c r="A218" s="279">
        <v>45544</v>
      </c>
      <c r="B218" s="218" t="s">
        <v>1213</v>
      </c>
      <c r="C218" s="206" t="s">
        <v>1214</v>
      </c>
      <c r="D218" s="206" t="s">
        <v>1215</v>
      </c>
      <c r="E218" s="206" t="s">
        <v>527</v>
      </c>
      <c r="F218" s="280">
        <v>100000</v>
      </c>
      <c r="G218" s="218">
        <v>99.52</v>
      </c>
      <c r="H218" s="32" t="s">
        <v>834</v>
      </c>
    </row>
    <row r="219" spans="1:8" ht="15" customHeight="1">
      <c r="A219" s="279">
        <v>45544</v>
      </c>
      <c r="B219" s="218" t="s">
        <v>997</v>
      </c>
      <c r="C219" s="206" t="s">
        <v>1021</v>
      </c>
      <c r="D219" s="206" t="s">
        <v>879</v>
      </c>
      <c r="E219" s="206" t="s">
        <v>527</v>
      </c>
      <c r="F219" s="280">
        <v>504006</v>
      </c>
      <c r="G219" s="218">
        <v>384.94</v>
      </c>
      <c r="H219" s="32" t="s">
        <v>834</v>
      </c>
    </row>
    <row r="220" spans="1:8" ht="15" customHeight="1">
      <c r="A220" s="279">
        <v>45544</v>
      </c>
      <c r="B220" s="218" t="s">
        <v>1022</v>
      </c>
      <c r="C220" s="206" t="s">
        <v>1023</v>
      </c>
      <c r="D220" s="206" t="s">
        <v>873</v>
      </c>
      <c r="E220" s="206" t="s">
        <v>527</v>
      </c>
      <c r="F220" s="280">
        <v>8536197</v>
      </c>
      <c r="G220" s="218">
        <v>25.26</v>
      </c>
      <c r="H220" s="32" t="s">
        <v>834</v>
      </c>
    </row>
    <row r="221" spans="1:8" ht="15" customHeight="1">
      <c r="A221" s="279">
        <v>45544</v>
      </c>
      <c r="B221" s="218" t="s">
        <v>1022</v>
      </c>
      <c r="C221" s="206" t="s">
        <v>1023</v>
      </c>
      <c r="D221" s="206" t="s">
        <v>879</v>
      </c>
      <c r="E221" s="206" t="s">
        <v>527</v>
      </c>
      <c r="F221" s="280">
        <v>7106640</v>
      </c>
      <c r="G221" s="218">
        <v>24.91</v>
      </c>
      <c r="H221" s="32" t="s">
        <v>834</v>
      </c>
    </row>
    <row r="222" spans="1:8" ht="15" customHeight="1">
      <c r="A222" s="279">
        <v>45544</v>
      </c>
      <c r="B222" s="218" t="s">
        <v>1216</v>
      </c>
      <c r="C222" s="206" t="s">
        <v>1217</v>
      </c>
      <c r="D222" s="206" t="s">
        <v>873</v>
      </c>
      <c r="E222" s="206" t="s">
        <v>527</v>
      </c>
      <c r="F222" s="280">
        <v>510430</v>
      </c>
      <c r="G222" s="218">
        <v>260.51</v>
      </c>
      <c r="H222" s="32" t="s">
        <v>834</v>
      </c>
    </row>
    <row r="223" spans="1:8" ht="15" customHeight="1">
      <c r="A223" s="279">
        <v>45544</v>
      </c>
      <c r="B223" s="218" t="s">
        <v>1216</v>
      </c>
      <c r="C223" s="206" t="s">
        <v>1217</v>
      </c>
      <c r="D223" s="206" t="s">
        <v>879</v>
      </c>
      <c r="E223" s="206" t="s">
        <v>527</v>
      </c>
      <c r="F223" s="280">
        <v>475802</v>
      </c>
      <c r="G223" s="218">
        <v>256.36</v>
      </c>
      <c r="H223" s="32" t="s">
        <v>834</v>
      </c>
    </row>
    <row r="224" spans="1:8" ht="15" customHeight="1">
      <c r="A224" s="279">
        <v>45544</v>
      </c>
      <c r="B224" s="218" t="s">
        <v>1216</v>
      </c>
      <c r="C224" s="206" t="s">
        <v>1217</v>
      </c>
      <c r="D224" s="206" t="s">
        <v>891</v>
      </c>
      <c r="E224" s="206" t="s">
        <v>527</v>
      </c>
      <c r="F224" s="280">
        <v>404437</v>
      </c>
      <c r="G224" s="218">
        <v>260.27999999999997</v>
      </c>
      <c r="H224" s="32" t="s">
        <v>834</v>
      </c>
    </row>
    <row r="225" spans="1:8" ht="15" customHeight="1">
      <c r="A225" s="279">
        <v>45544</v>
      </c>
      <c r="B225" s="218" t="s">
        <v>1218</v>
      </c>
      <c r="C225" s="206" t="s">
        <v>1219</v>
      </c>
      <c r="D225" s="206" t="s">
        <v>1175</v>
      </c>
      <c r="E225" s="206" t="s">
        <v>527</v>
      </c>
      <c r="F225" s="280">
        <v>660451</v>
      </c>
      <c r="G225" s="218">
        <v>195.54</v>
      </c>
      <c r="H225" s="32" t="s">
        <v>834</v>
      </c>
    </row>
    <row r="226" spans="1:8" ht="15" customHeight="1">
      <c r="A226" s="279">
        <v>45544</v>
      </c>
      <c r="B226" s="218" t="s">
        <v>1218</v>
      </c>
      <c r="C226" s="206" t="s">
        <v>1219</v>
      </c>
      <c r="D226" s="206" t="s">
        <v>879</v>
      </c>
      <c r="E226" s="206" t="s">
        <v>527</v>
      </c>
      <c r="F226" s="280">
        <v>771199</v>
      </c>
      <c r="G226" s="218">
        <v>203.92</v>
      </c>
      <c r="H226" s="32" t="s">
        <v>834</v>
      </c>
    </row>
    <row r="227" spans="1:8" ht="15" customHeight="1">
      <c r="A227" s="279">
        <v>45544</v>
      </c>
      <c r="B227" s="218" t="s">
        <v>1218</v>
      </c>
      <c r="C227" s="206" t="s">
        <v>1219</v>
      </c>
      <c r="D227" s="206" t="s">
        <v>1220</v>
      </c>
      <c r="E227" s="206" t="s">
        <v>527</v>
      </c>
      <c r="F227" s="280">
        <v>569776</v>
      </c>
      <c r="G227" s="218">
        <v>203.81</v>
      </c>
      <c r="H227" s="32" t="s">
        <v>834</v>
      </c>
    </row>
    <row r="228" spans="1:8" ht="15" customHeight="1">
      <c r="A228" s="279">
        <v>45544</v>
      </c>
      <c r="B228" s="218" t="s">
        <v>1024</v>
      </c>
      <c r="C228" s="206" t="s">
        <v>1025</v>
      </c>
      <c r="D228" s="206" t="s">
        <v>1221</v>
      </c>
      <c r="E228" s="206" t="s">
        <v>527</v>
      </c>
      <c r="F228" s="280">
        <v>1200000</v>
      </c>
      <c r="G228" s="218">
        <v>34.5</v>
      </c>
      <c r="H228" s="32" t="s">
        <v>834</v>
      </c>
    </row>
    <row r="229" spans="1:8" ht="15" customHeight="1">
      <c r="A229" s="279">
        <v>45544</v>
      </c>
      <c r="B229" s="218" t="s">
        <v>1024</v>
      </c>
      <c r="C229" s="206" t="s">
        <v>1025</v>
      </c>
      <c r="D229" s="206" t="s">
        <v>1011</v>
      </c>
      <c r="E229" s="206" t="s">
        <v>527</v>
      </c>
      <c r="F229" s="280">
        <v>1900000</v>
      </c>
      <c r="G229" s="218">
        <v>34.5</v>
      </c>
      <c r="H229" s="32" t="s">
        <v>834</v>
      </c>
    </row>
    <row r="230" spans="1:8" ht="15" customHeight="1">
      <c r="A230" s="279">
        <v>45544</v>
      </c>
      <c r="B230" s="218" t="s">
        <v>1026</v>
      </c>
      <c r="C230" s="206" t="s">
        <v>1027</v>
      </c>
      <c r="D230" s="206" t="s">
        <v>888</v>
      </c>
      <c r="E230" s="206" t="s">
        <v>527</v>
      </c>
      <c r="F230" s="280">
        <v>90689</v>
      </c>
      <c r="G230" s="218">
        <v>449.91</v>
      </c>
      <c r="H230" s="32" t="s">
        <v>834</v>
      </c>
    </row>
    <row r="231" spans="1:8" ht="15" customHeight="1">
      <c r="A231" s="279">
        <v>45544</v>
      </c>
      <c r="B231" s="218" t="s">
        <v>1026</v>
      </c>
      <c r="C231" s="206" t="s">
        <v>1027</v>
      </c>
      <c r="D231" s="206" t="s">
        <v>879</v>
      </c>
      <c r="E231" s="206" t="s">
        <v>527</v>
      </c>
      <c r="F231" s="280">
        <v>282534</v>
      </c>
      <c r="G231" s="218">
        <v>452.42</v>
      </c>
      <c r="H231" s="32" t="s">
        <v>834</v>
      </c>
    </row>
    <row r="232" spans="1:8" ht="15" customHeight="1">
      <c r="A232" s="279">
        <v>45544</v>
      </c>
      <c r="B232" s="218" t="s">
        <v>1026</v>
      </c>
      <c r="C232" s="206" t="s">
        <v>1027</v>
      </c>
      <c r="D232" s="206" t="s">
        <v>1222</v>
      </c>
      <c r="E232" s="206" t="s">
        <v>527</v>
      </c>
      <c r="F232" s="280">
        <v>84483</v>
      </c>
      <c r="G232" s="218">
        <v>455.45</v>
      </c>
      <c r="H232" s="32" t="s">
        <v>834</v>
      </c>
    </row>
    <row r="233" spans="1:8" ht="15" customHeight="1">
      <c r="A233" s="279">
        <v>45544</v>
      </c>
      <c r="B233" s="218" t="s">
        <v>1026</v>
      </c>
      <c r="C233" s="206" t="s">
        <v>1027</v>
      </c>
      <c r="D233" s="206" t="s">
        <v>873</v>
      </c>
      <c r="E233" s="206" t="s">
        <v>527</v>
      </c>
      <c r="F233" s="280">
        <v>108813</v>
      </c>
      <c r="G233" s="218">
        <v>449.93</v>
      </c>
      <c r="H233" s="32" t="s">
        <v>834</v>
      </c>
    </row>
    <row r="234" spans="1:8" ht="15" customHeight="1">
      <c r="A234" s="279">
        <v>45544</v>
      </c>
      <c r="B234" s="218" t="s">
        <v>1158</v>
      </c>
      <c r="C234" s="206" t="s">
        <v>1159</v>
      </c>
      <c r="D234" s="206" t="s">
        <v>891</v>
      </c>
      <c r="E234" s="206" t="s">
        <v>528</v>
      </c>
      <c r="F234" s="280">
        <v>282256</v>
      </c>
      <c r="G234" s="218">
        <v>297.94</v>
      </c>
      <c r="H234" s="32" t="s">
        <v>834</v>
      </c>
    </row>
    <row r="235" spans="1:8" ht="15" customHeight="1">
      <c r="A235" s="279">
        <v>45544</v>
      </c>
      <c r="B235" s="218" t="s">
        <v>1158</v>
      </c>
      <c r="C235" s="206" t="s">
        <v>1159</v>
      </c>
      <c r="D235" s="206" t="s">
        <v>873</v>
      </c>
      <c r="E235" s="206" t="s">
        <v>528</v>
      </c>
      <c r="F235" s="280">
        <v>310310</v>
      </c>
      <c r="G235" s="218">
        <v>294.93</v>
      </c>
      <c r="H235" s="32" t="s">
        <v>834</v>
      </c>
    </row>
    <row r="236" spans="1:8" ht="15" customHeight="1">
      <c r="A236" s="279">
        <v>45544</v>
      </c>
      <c r="B236" s="218" t="s">
        <v>1160</v>
      </c>
      <c r="C236" s="206" t="s">
        <v>1161</v>
      </c>
      <c r="D236" s="206" t="s">
        <v>1162</v>
      </c>
      <c r="E236" s="206" t="s">
        <v>528</v>
      </c>
      <c r="F236" s="280">
        <v>463230</v>
      </c>
      <c r="G236" s="218">
        <v>517.75</v>
      </c>
      <c r="H236" s="32" t="s">
        <v>834</v>
      </c>
    </row>
    <row r="237" spans="1:8" ht="15" customHeight="1">
      <c r="A237" s="279">
        <v>45544</v>
      </c>
      <c r="B237" s="218" t="s">
        <v>941</v>
      </c>
      <c r="C237" s="206" t="s">
        <v>945</v>
      </c>
      <c r="D237" s="206" t="s">
        <v>873</v>
      </c>
      <c r="E237" s="206" t="s">
        <v>528</v>
      </c>
      <c r="F237" s="280">
        <v>1526309</v>
      </c>
      <c r="G237" s="218">
        <v>22.59</v>
      </c>
      <c r="H237" s="32" t="s">
        <v>834</v>
      </c>
    </row>
    <row r="238" spans="1:8" ht="15" customHeight="1">
      <c r="A238" s="279">
        <v>45544</v>
      </c>
      <c r="B238" s="218" t="s">
        <v>1164</v>
      </c>
      <c r="C238" s="206" t="s">
        <v>1165</v>
      </c>
      <c r="D238" s="206" t="s">
        <v>1166</v>
      </c>
      <c r="E238" s="206" t="s">
        <v>528</v>
      </c>
      <c r="F238" s="280">
        <v>157000</v>
      </c>
      <c r="G238" s="218">
        <v>193.85</v>
      </c>
      <c r="H238" s="32" t="s">
        <v>834</v>
      </c>
    </row>
    <row r="239" spans="1:8" ht="15" customHeight="1">
      <c r="A239" s="279">
        <v>45544</v>
      </c>
      <c r="B239" s="218" t="s">
        <v>1001</v>
      </c>
      <c r="C239" s="206" t="s">
        <v>1002</v>
      </c>
      <c r="D239" s="206" t="s">
        <v>1028</v>
      </c>
      <c r="E239" s="206" t="s">
        <v>528</v>
      </c>
      <c r="F239" s="280">
        <v>93000</v>
      </c>
      <c r="G239" s="218">
        <v>2.84</v>
      </c>
      <c r="H239" s="32" t="s">
        <v>834</v>
      </c>
    </row>
    <row r="240" spans="1:8" ht="15" customHeight="1">
      <c r="A240" s="279">
        <v>45544</v>
      </c>
      <c r="B240" s="218" t="s">
        <v>1167</v>
      </c>
      <c r="C240" s="206" t="s">
        <v>1168</v>
      </c>
      <c r="D240" s="206" t="s">
        <v>873</v>
      </c>
      <c r="E240" s="206" t="s">
        <v>528</v>
      </c>
      <c r="F240" s="280">
        <v>2071907</v>
      </c>
      <c r="G240" s="218">
        <v>96.18</v>
      </c>
      <c r="H240" s="32" t="s">
        <v>834</v>
      </c>
    </row>
    <row r="241" spans="1:8" ht="15" customHeight="1">
      <c r="A241" s="279">
        <v>45544</v>
      </c>
      <c r="B241" s="218" t="s">
        <v>1169</v>
      </c>
      <c r="C241" s="206" t="s">
        <v>1170</v>
      </c>
      <c r="D241" s="206" t="s">
        <v>873</v>
      </c>
      <c r="E241" s="206" t="s">
        <v>528</v>
      </c>
      <c r="F241" s="280">
        <v>268586</v>
      </c>
      <c r="G241" s="218">
        <v>460.66</v>
      </c>
      <c r="H241" s="32" t="s">
        <v>834</v>
      </c>
    </row>
    <row r="242" spans="1:8" ht="15" customHeight="1">
      <c r="A242" s="279">
        <v>45544</v>
      </c>
      <c r="B242" s="218" t="s">
        <v>1169</v>
      </c>
      <c r="C242" s="206" t="s">
        <v>1170</v>
      </c>
      <c r="D242" s="206" t="s">
        <v>879</v>
      </c>
      <c r="E242" s="206" t="s">
        <v>528</v>
      </c>
      <c r="F242" s="280">
        <v>322430</v>
      </c>
      <c r="G242" s="218">
        <v>453.58</v>
      </c>
      <c r="H242" s="32" t="s">
        <v>834</v>
      </c>
    </row>
    <row r="243" spans="1:8" ht="15" customHeight="1">
      <c r="A243" s="279">
        <v>45544</v>
      </c>
      <c r="B243" s="218" t="s">
        <v>942</v>
      </c>
      <c r="C243" s="206" t="s">
        <v>946</v>
      </c>
      <c r="D243" s="206" t="s">
        <v>1175</v>
      </c>
      <c r="E243" s="206" t="s">
        <v>528</v>
      </c>
      <c r="F243" s="280">
        <v>470289</v>
      </c>
      <c r="G243" s="218">
        <v>451.98</v>
      </c>
      <c r="H243" s="32" t="s">
        <v>834</v>
      </c>
    </row>
    <row r="244" spans="1:8" ht="15" customHeight="1">
      <c r="A244" s="279">
        <v>45544</v>
      </c>
      <c r="B244" s="218" t="s">
        <v>942</v>
      </c>
      <c r="C244" s="206" t="s">
        <v>946</v>
      </c>
      <c r="D244" s="206" t="s">
        <v>879</v>
      </c>
      <c r="E244" s="206" t="s">
        <v>528</v>
      </c>
      <c r="F244" s="280">
        <v>589827</v>
      </c>
      <c r="G244" s="218">
        <v>454.14</v>
      </c>
      <c r="H244" s="32" t="s">
        <v>834</v>
      </c>
    </row>
    <row r="245" spans="1:8" ht="15" customHeight="1">
      <c r="A245" s="279">
        <v>45544</v>
      </c>
      <c r="B245" s="218" t="s">
        <v>942</v>
      </c>
      <c r="C245" s="206" t="s">
        <v>946</v>
      </c>
      <c r="D245" s="206" t="s">
        <v>888</v>
      </c>
      <c r="E245" s="206" t="s">
        <v>528</v>
      </c>
      <c r="F245" s="280">
        <v>375086</v>
      </c>
      <c r="G245" s="218">
        <v>457.54</v>
      </c>
      <c r="H245" s="32" t="s">
        <v>834</v>
      </c>
    </row>
    <row r="246" spans="1:8" ht="15" customHeight="1">
      <c r="A246" s="279">
        <v>45544</v>
      </c>
      <c r="B246" s="218" t="s">
        <v>942</v>
      </c>
      <c r="C246" s="206" t="s">
        <v>946</v>
      </c>
      <c r="D246" s="206" t="s">
        <v>1174</v>
      </c>
      <c r="E246" s="206" t="s">
        <v>528</v>
      </c>
      <c r="F246" s="280">
        <v>377057</v>
      </c>
      <c r="G246" s="218">
        <v>451.98</v>
      </c>
      <c r="H246" s="32" t="s">
        <v>834</v>
      </c>
    </row>
    <row r="247" spans="1:8" ht="15" customHeight="1">
      <c r="A247" s="279">
        <v>45544</v>
      </c>
      <c r="B247" s="218" t="s">
        <v>1223</v>
      </c>
      <c r="C247" s="206" t="s">
        <v>1224</v>
      </c>
      <c r="D247" s="206" t="s">
        <v>1225</v>
      </c>
      <c r="E247" s="206" t="s">
        <v>528</v>
      </c>
      <c r="F247" s="280">
        <v>10500000</v>
      </c>
      <c r="G247" s="218">
        <v>209.03</v>
      </c>
      <c r="H247" s="32" t="s">
        <v>834</v>
      </c>
    </row>
    <row r="248" spans="1:8" ht="15" customHeight="1">
      <c r="A248" s="279">
        <v>45544</v>
      </c>
      <c r="B248" s="218" t="s">
        <v>1177</v>
      </c>
      <c r="C248" s="206" t="s">
        <v>1178</v>
      </c>
      <c r="D248" s="206" t="s">
        <v>879</v>
      </c>
      <c r="E248" s="206" t="s">
        <v>528</v>
      </c>
      <c r="F248" s="280">
        <v>729070</v>
      </c>
      <c r="G248" s="218">
        <v>281.31</v>
      </c>
      <c r="H248" s="32" t="s">
        <v>834</v>
      </c>
    </row>
    <row r="249" spans="1:8" ht="15" customHeight="1">
      <c r="A249" s="279">
        <v>45544</v>
      </c>
      <c r="B249" s="218" t="s">
        <v>914</v>
      </c>
      <c r="C249" s="206" t="s">
        <v>915</v>
      </c>
      <c r="D249" s="206" t="s">
        <v>935</v>
      </c>
      <c r="E249" s="206" t="s">
        <v>528</v>
      </c>
      <c r="F249" s="280">
        <v>4978258</v>
      </c>
      <c r="G249" s="218">
        <v>1.47</v>
      </c>
      <c r="H249" s="32" t="s">
        <v>834</v>
      </c>
    </row>
    <row r="250" spans="1:8" ht="15" customHeight="1">
      <c r="A250" s="279">
        <v>45544</v>
      </c>
      <c r="B250" s="218" t="s">
        <v>1226</v>
      </c>
      <c r="C250" s="206" t="s">
        <v>1227</v>
      </c>
      <c r="D250" s="206" t="s">
        <v>1228</v>
      </c>
      <c r="E250" s="206" t="s">
        <v>528</v>
      </c>
      <c r="F250" s="280">
        <v>300000</v>
      </c>
      <c r="G250" s="218">
        <v>218.45</v>
      </c>
      <c r="H250" s="32" t="s">
        <v>834</v>
      </c>
    </row>
    <row r="251" spans="1:8" ht="15" customHeight="1">
      <c r="A251" s="279">
        <v>45544</v>
      </c>
      <c r="B251" s="218" t="s">
        <v>1179</v>
      </c>
      <c r="C251" s="206" t="s">
        <v>1180</v>
      </c>
      <c r="D251" s="206" t="s">
        <v>879</v>
      </c>
      <c r="E251" s="206" t="s">
        <v>528</v>
      </c>
      <c r="F251" s="280">
        <v>309178</v>
      </c>
      <c r="G251" s="218">
        <v>86.04</v>
      </c>
      <c r="H251" s="32" t="s">
        <v>834</v>
      </c>
    </row>
    <row r="252" spans="1:8" ht="15" customHeight="1">
      <c r="A252" s="279">
        <v>45544</v>
      </c>
      <c r="B252" s="218" t="s">
        <v>1181</v>
      </c>
      <c r="C252" s="206" t="s">
        <v>1182</v>
      </c>
      <c r="D252" s="206" t="s">
        <v>949</v>
      </c>
      <c r="E252" s="206" t="s">
        <v>528</v>
      </c>
      <c r="F252" s="280">
        <v>208709</v>
      </c>
      <c r="G252" s="218">
        <v>14.47</v>
      </c>
      <c r="H252" s="32" t="s">
        <v>834</v>
      </c>
    </row>
    <row r="253" spans="1:8" ht="15" customHeight="1">
      <c r="A253" s="279">
        <v>45544</v>
      </c>
      <c r="B253" s="218" t="s">
        <v>1183</v>
      </c>
      <c r="C253" s="206" t="s">
        <v>1184</v>
      </c>
      <c r="D253" s="206" t="s">
        <v>879</v>
      </c>
      <c r="E253" s="206" t="s">
        <v>528</v>
      </c>
      <c r="F253" s="280">
        <v>667637</v>
      </c>
      <c r="G253" s="218">
        <v>373.54</v>
      </c>
      <c r="H253" s="32" t="s">
        <v>834</v>
      </c>
    </row>
    <row r="254" spans="1:8" ht="15" customHeight="1">
      <c r="A254" s="279">
        <v>45544</v>
      </c>
      <c r="B254" s="218" t="s">
        <v>1229</v>
      </c>
      <c r="C254" s="206" t="s">
        <v>1230</v>
      </c>
      <c r="D254" s="206" t="s">
        <v>872</v>
      </c>
      <c r="E254" s="206" t="s">
        <v>528</v>
      </c>
      <c r="F254" s="280">
        <v>27000</v>
      </c>
      <c r="G254" s="218">
        <v>103.65</v>
      </c>
      <c r="H254" s="32" t="s">
        <v>834</v>
      </c>
    </row>
    <row r="255" spans="1:8" ht="15" customHeight="1">
      <c r="A255" s="279">
        <v>45544</v>
      </c>
      <c r="B255" s="218" t="s">
        <v>1185</v>
      </c>
      <c r="C255" s="206" t="s">
        <v>1186</v>
      </c>
      <c r="D255" s="206" t="s">
        <v>888</v>
      </c>
      <c r="E255" s="206" t="s">
        <v>528</v>
      </c>
      <c r="F255" s="280">
        <v>587599</v>
      </c>
      <c r="G255" s="218">
        <v>233.65</v>
      </c>
      <c r="H255" s="32" t="s">
        <v>834</v>
      </c>
    </row>
    <row r="256" spans="1:8" ht="15" customHeight="1">
      <c r="A256" s="279">
        <v>45544</v>
      </c>
      <c r="B256" s="218" t="s">
        <v>1185</v>
      </c>
      <c r="C256" s="206" t="s">
        <v>1186</v>
      </c>
      <c r="D256" s="206" t="s">
        <v>873</v>
      </c>
      <c r="E256" s="206" t="s">
        <v>528</v>
      </c>
      <c r="F256" s="280">
        <v>833443</v>
      </c>
      <c r="G256" s="218">
        <v>232.67</v>
      </c>
      <c r="H256" s="32" t="s">
        <v>834</v>
      </c>
    </row>
    <row r="257" spans="1:8" ht="15" customHeight="1">
      <c r="A257" s="279">
        <v>45544</v>
      </c>
      <c r="B257" s="218" t="s">
        <v>1185</v>
      </c>
      <c r="C257" s="206" t="s">
        <v>1186</v>
      </c>
      <c r="D257" s="206" t="s">
        <v>891</v>
      </c>
      <c r="E257" s="206" t="s">
        <v>528</v>
      </c>
      <c r="F257" s="280">
        <v>613704</v>
      </c>
      <c r="G257" s="218">
        <v>232.24</v>
      </c>
      <c r="H257" s="32" t="s">
        <v>834</v>
      </c>
    </row>
    <row r="258" spans="1:8" ht="15" customHeight="1">
      <c r="A258" s="279">
        <v>45544</v>
      </c>
      <c r="B258" s="218" t="s">
        <v>1185</v>
      </c>
      <c r="C258" s="206" t="s">
        <v>1186</v>
      </c>
      <c r="D258" s="206" t="s">
        <v>1017</v>
      </c>
      <c r="E258" s="206" t="s">
        <v>528</v>
      </c>
      <c r="F258" s="280">
        <v>425573</v>
      </c>
      <c r="G258" s="218">
        <v>234.04</v>
      </c>
      <c r="H258" s="32" t="s">
        <v>834</v>
      </c>
    </row>
    <row r="259" spans="1:8" ht="15" customHeight="1">
      <c r="A259" s="279">
        <v>45544</v>
      </c>
      <c r="B259" s="218" t="s">
        <v>1185</v>
      </c>
      <c r="C259" s="206" t="s">
        <v>1186</v>
      </c>
      <c r="D259" s="206" t="s">
        <v>879</v>
      </c>
      <c r="E259" s="206" t="s">
        <v>528</v>
      </c>
      <c r="F259" s="280">
        <v>602035</v>
      </c>
      <c r="G259" s="218">
        <v>229.74</v>
      </c>
      <c r="H259" s="32" t="s">
        <v>834</v>
      </c>
    </row>
    <row r="260" spans="1:8" ht="15" customHeight="1">
      <c r="A260" s="279">
        <v>45544</v>
      </c>
      <c r="B260" s="218" t="s">
        <v>1187</v>
      </c>
      <c r="C260" s="206" t="s">
        <v>1188</v>
      </c>
      <c r="D260" s="206" t="s">
        <v>879</v>
      </c>
      <c r="E260" s="206" t="s">
        <v>528</v>
      </c>
      <c r="F260" s="280">
        <v>312396</v>
      </c>
      <c r="G260" s="218">
        <v>483.68</v>
      </c>
      <c r="H260" s="32" t="s">
        <v>834</v>
      </c>
    </row>
    <row r="261" spans="1:8" ht="15" customHeight="1">
      <c r="A261" s="279">
        <v>45544</v>
      </c>
      <c r="B261" s="218" t="s">
        <v>1189</v>
      </c>
      <c r="C261" s="206" t="s">
        <v>1190</v>
      </c>
      <c r="D261" s="206" t="s">
        <v>1231</v>
      </c>
      <c r="E261" s="206" t="s">
        <v>528</v>
      </c>
      <c r="F261" s="280">
        <v>150000</v>
      </c>
      <c r="G261" s="218">
        <v>320.25</v>
      </c>
      <c r="H261" s="32" t="s">
        <v>834</v>
      </c>
    </row>
    <row r="262" spans="1:8" ht="15" customHeight="1">
      <c r="A262" s="279">
        <v>45544</v>
      </c>
      <c r="B262" s="218" t="s">
        <v>1192</v>
      </c>
      <c r="C262" s="206" t="s">
        <v>1193</v>
      </c>
      <c r="D262" s="206" t="s">
        <v>1195</v>
      </c>
      <c r="E262" s="206" t="s">
        <v>528</v>
      </c>
      <c r="F262" s="280">
        <v>184000</v>
      </c>
      <c r="G262" s="218">
        <v>63.81</v>
      </c>
      <c r="H262" s="32" t="s">
        <v>834</v>
      </c>
    </row>
    <row r="263" spans="1:8" ht="15" customHeight="1">
      <c r="A263" s="279">
        <v>45544</v>
      </c>
      <c r="B263" s="218" t="s">
        <v>1003</v>
      </c>
      <c r="C263" s="206" t="s">
        <v>1004</v>
      </c>
      <c r="D263" s="206" t="s">
        <v>879</v>
      </c>
      <c r="E263" s="206" t="s">
        <v>528</v>
      </c>
      <c r="F263" s="280">
        <v>144120</v>
      </c>
      <c r="G263" s="218">
        <v>630.5</v>
      </c>
      <c r="H263" s="32" t="s">
        <v>834</v>
      </c>
    </row>
    <row r="264" spans="1:8" ht="15" customHeight="1">
      <c r="A264" s="279">
        <v>45544</v>
      </c>
      <c r="B264" s="218" t="s">
        <v>968</v>
      </c>
      <c r="C264" s="206" t="s">
        <v>969</v>
      </c>
      <c r="D264" s="206" t="s">
        <v>934</v>
      </c>
      <c r="E264" s="206" t="s">
        <v>528</v>
      </c>
      <c r="F264" s="280">
        <v>3257737</v>
      </c>
      <c r="G264" s="218">
        <v>48.16</v>
      </c>
      <c r="H264" s="32" t="s">
        <v>834</v>
      </c>
    </row>
    <row r="265" spans="1:8" ht="15" customHeight="1">
      <c r="A265" s="279">
        <v>45544</v>
      </c>
      <c r="B265" s="218" t="s">
        <v>968</v>
      </c>
      <c r="C265" s="206" t="s">
        <v>969</v>
      </c>
      <c r="D265" s="206" t="s">
        <v>873</v>
      </c>
      <c r="E265" s="206" t="s">
        <v>528</v>
      </c>
      <c r="F265" s="280">
        <v>1504276</v>
      </c>
      <c r="G265" s="218">
        <v>48.21</v>
      </c>
      <c r="H265" s="32" t="s">
        <v>834</v>
      </c>
    </row>
    <row r="266" spans="1:8" ht="15" customHeight="1">
      <c r="A266" s="279">
        <v>45544</v>
      </c>
      <c r="B266" s="218" t="s">
        <v>1196</v>
      </c>
      <c r="C266" s="206" t="s">
        <v>1197</v>
      </c>
      <c r="D266" s="206" t="s">
        <v>873</v>
      </c>
      <c r="E266" s="206" t="s">
        <v>528</v>
      </c>
      <c r="F266" s="280">
        <v>434240</v>
      </c>
      <c r="G266" s="218">
        <v>351.97</v>
      </c>
      <c r="H266" s="32" t="s">
        <v>834</v>
      </c>
    </row>
    <row r="267" spans="1:8" ht="15" customHeight="1">
      <c r="A267" s="279">
        <v>45544</v>
      </c>
      <c r="B267" s="218" t="s">
        <v>1196</v>
      </c>
      <c r="C267" s="206" t="s">
        <v>1197</v>
      </c>
      <c r="D267" s="206" t="s">
        <v>879</v>
      </c>
      <c r="E267" s="206" t="s">
        <v>528</v>
      </c>
      <c r="F267" s="280">
        <v>391176</v>
      </c>
      <c r="G267" s="218">
        <v>352.61</v>
      </c>
      <c r="H267" s="32" t="s">
        <v>834</v>
      </c>
    </row>
    <row r="268" spans="1:8" ht="15" customHeight="1">
      <c r="A268" s="279">
        <v>45544</v>
      </c>
      <c r="B268" s="218" t="s">
        <v>1196</v>
      </c>
      <c r="C268" s="206" t="s">
        <v>1197</v>
      </c>
      <c r="D268" s="206" t="s">
        <v>1198</v>
      </c>
      <c r="E268" s="206" t="s">
        <v>528</v>
      </c>
      <c r="F268" s="280">
        <v>286475</v>
      </c>
      <c r="G268" s="218">
        <v>353.89</v>
      </c>
      <c r="H268" s="32" t="s">
        <v>834</v>
      </c>
    </row>
    <row r="269" spans="1:8" ht="15" customHeight="1">
      <c r="A269" s="279">
        <v>45544</v>
      </c>
      <c r="B269" s="218" t="s">
        <v>1199</v>
      </c>
      <c r="C269" s="206" t="s">
        <v>1200</v>
      </c>
      <c r="D269" s="206" t="s">
        <v>1232</v>
      </c>
      <c r="E269" s="206" t="s">
        <v>528</v>
      </c>
      <c r="F269" s="280">
        <v>275000</v>
      </c>
      <c r="G269" s="218">
        <v>175.85</v>
      </c>
      <c r="H269" s="32" t="s">
        <v>834</v>
      </c>
    </row>
    <row r="270" spans="1:8" ht="15" customHeight="1">
      <c r="A270" s="279">
        <v>45544</v>
      </c>
      <c r="B270" s="218" t="s">
        <v>1199</v>
      </c>
      <c r="C270" s="206" t="s">
        <v>1200</v>
      </c>
      <c r="D270" s="206" t="s">
        <v>879</v>
      </c>
      <c r="E270" s="206" t="s">
        <v>528</v>
      </c>
      <c r="F270" s="280">
        <v>234743</v>
      </c>
      <c r="G270" s="218">
        <v>178.77</v>
      </c>
      <c r="H270" s="32" t="s">
        <v>834</v>
      </c>
    </row>
    <row r="271" spans="1:8" ht="15" customHeight="1">
      <c r="A271" s="279">
        <v>45544</v>
      </c>
      <c r="B271" s="218" t="s">
        <v>970</v>
      </c>
      <c r="C271" s="206" t="s">
        <v>971</v>
      </c>
      <c r="D271" s="206" t="s">
        <v>1233</v>
      </c>
      <c r="E271" s="206" t="s">
        <v>528</v>
      </c>
      <c r="F271" s="280">
        <v>90606</v>
      </c>
      <c r="G271" s="218">
        <v>38.93</v>
      </c>
      <c r="H271" s="32" t="s">
        <v>834</v>
      </c>
    </row>
    <row r="272" spans="1:8" ht="15" customHeight="1">
      <c r="A272" s="279">
        <v>45544</v>
      </c>
      <c r="B272" s="218" t="s">
        <v>970</v>
      </c>
      <c r="C272" s="206" t="s">
        <v>971</v>
      </c>
      <c r="D272" s="206" t="s">
        <v>949</v>
      </c>
      <c r="E272" s="206" t="s">
        <v>528</v>
      </c>
      <c r="F272" s="280">
        <v>132447</v>
      </c>
      <c r="G272" s="218">
        <v>38.68</v>
      </c>
      <c r="H272" s="32" t="s">
        <v>834</v>
      </c>
    </row>
    <row r="273" spans="1:8" ht="15" customHeight="1">
      <c r="A273" s="279">
        <v>45544</v>
      </c>
      <c r="B273" s="218" t="s">
        <v>947</v>
      </c>
      <c r="C273" s="206" t="s">
        <v>948</v>
      </c>
      <c r="D273" s="206" t="s">
        <v>873</v>
      </c>
      <c r="E273" s="206" t="s">
        <v>528</v>
      </c>
      <c r="F273" s="280">
        <v>4959716</v>
      </c>
      <c r="G273" s="218">
        <v>92.71</v>
      </c>
      <c r="H273" s="32" t="s">
        <v>834</v>
      </c>
    </row>
    <row r="274" spans="1:8" ht="15" customHeight="1">
      <c r="A274" s="279">
        <v>45544</v>
      </c>
      <c r="B274" s="218" t="s">
        <v>1005</v>
      </c>
      <c r="C274" s="206" t="s">
        <v>1006</v>
      </c>
      <c r="D274" s="206" t="s">
        <v>879</v>
      </c>
      <c r="E274" s="206" t="s">
        <v>528</v>
      </c>
      <c r="F274" s="280">
        <v>885999</v>
      </c>
      <c r="G274" s="218">
        <v>212.16</v>
      </c>
      <c r="H274" s="32" t="s">
        <v>834</v>
      </c>
    </row>
    <row r="275" spans="1:8" ht="15" customHeight="1">
      <c r="A275" s="279">
        <v>45544</v>
      </c>
      <c r="B275" s="218" t="s">
        <v>1005</v>
      </c>
      <c r="C275" s="206" t="s">
        <v>1006</v>
      </c>
      <c r="D275" s="206" t="s">
        <v>873</v>
      </c>
      <c r="E275" s="206" t="s">
        <v>528</v>
      </c>
      <c r="F275" s="280">
        <v>742465</v>
      </c>
      <c r="G275" s="218">
        <v>212.13</v>
      </c>
      <c r="H275" s="32" t="s">
        <v>834</v>
      </c>
    </row>
    <row r="276" spans="1:8" ht="15" customHeight="1">
      <c r="A276" s="279">
        <v>45544</v>
      </c>
      <c r="B276" s="218" t="s">
        <v>1007</v>
      </c>
      <c r="C276" s="206" t="s">
        <v>1008</v>
      </c>
      <c r="D276" s="206" t="s">
        <v>1029</v>
      </c>
      <c r="E276" s="206" t="s">
        <v>528</v>
      </c>
      <c r="F276" s="280">
        <v>97445</v>
      </c>
      <c r="G276" s="218">
        <v>113.42</v>
      </c>
      <c r="H276" s="32" t="s">
        <v>834</v>
      </c>
    </row>
    <row r="277" spans="1:8" ht="15" customHeight="1">
      <c r="A277" s="279">
        <v>45544</v>
      </c>
      <c r="B277" s="218" t="s">
        <v>1202</v>
      </c>
      <c r="C277" s="206" t="s">
        <v>1203</v>
      </c>
      <c r="D277" s="206" t="s">
        <v>879</v>
      </c>
      <c r="E277" s="206" t="s">
        <v>528</v>
      </c>
      <c r="F277" s="280">
        <v>317530</v>
      </c>
      <c r="G277" s="218">
        <v>272.88</v>
      </c>
      <c r="H277" s="32" t="s">
        <v>834</v>
      </c>
    </row>
    <row r="278" spans="1:8" ht="15" customHeight="1">
      <c r="A278" s="279">
        <v>45544</v>
      </c>
      <c r="B278" s="218" t="s">
        <v>1009</v>
      </c>
      <c r="C278" s="206" t="s">
        <v>1010</v>
      </c>
      <c r="D278" s="206" t="s">
        <v>893</v>
      </c>
      <c r="E278" s="206" t="s">
        <v>528</v>
      </c>
      <c r="F278" s="280">
        <v>925201</v>
      </c>
      <c r="G278" s="218">
        <v>62.57</v>
      </c>
      <c r="H278" s="32" t="s">
        <v>834</v>
      </c>
    </row>
    <row r="279" spans="1:8" ht="15" customHeight="1">
      <c r="A279" s="279">
        <v>45544</v>
      </c>
      <c r="B279" s="218" t="s">
        <v>1009</v>
      </c>
      <c r="C279" s="206" t="s">
        <v>1010</v>
      </c>
      <c r="D279" s="206" t="s">
        <v>1096</v>
      </c>
      <c r="E279" s="206" t="s">
        <v>528</v>
      </c>
      <c r="F279" s="280">
        <v>990256</v>
      </c>
      <c r="G279" s="218">
        <v>63.14</v>
      </c>
      <c r="H279" s="32" t="s">
        <v>834</v>
      </c>
    </row>
    <row r="280" spans="1:8" ht="15" customHeight="1">
      <c r="A280" s="279">
        <v>45544</v>
      </c>
      <c r="B280" s="218" t="s">
        <v>1009</v>
      </c>
      <c r="C280" s="206" t="s">
        <v>1010</v>
      </c>
      <c r="D280" s="206" t="s">
        <v>897</v>
      </c>
      <c r="E280" s="206" t="s">
        <v>528</v>
      </c>
      <c r="F280" s="280">
        <v>800659</v>
      </c>
      <c r="G280" s="218">
        <v>62.57</v>
      </c>
      <c r="H280" s="32" t="s">
        <v>834</v>
      </c>
    </row>
    <row r="281" spans="1:8" ht="15" customHeight="1">
      <c r="A281" s="279">
        <v>45544</v>
      </c>
      <c r="B281" s="218" t="s">
        <v>1009</v>
      </c>
      <c r="C281" s="206" t="s">
        <v>1010</v>
      </c>
      <c r="D281" s="206" t="s">
        <v>879</v>
      </c>
      <c r="E281" s="206" t="s">
        <v>528</v>
      </c>
      <c r="F281" s="280">
        <v>1178565</v>
      </c>
      <c r="G281" s="218">
        <v>61.76</v>
      </c>
      <c r="H281" s="32" t="s">
        <v>834</v>
      </c>
    </row>
    <row r="282" spans="1:8" ht="15" customHeight="1">
      <c r="A282" s="279">
        <v>45544</v>
      </c>
      <c r="B282" s="218" t="s">
        <v>1009</v>
      </c>
      <c r="C282" s="206" t="s">
        <v>1010</v>
      </c>
      <c r="D282" s="206" t="s">
        <v>888</v>
      </c>
      <c r="E282" s="206" t="s">
        <v>528</v>
      </c>
      <c r="F282" s="280">
        <v>1047074</v>
      </c>
      <c r="G282" s="218">
        <v>62.23</v>
      </c>
      <c r="H282" s="32" t="s">
        <v>834</v>
      </c>
    </row>
    <row r="283" spans="1:8" ht="15" customHeight="1">
      <c r="A283" s="279">
        <v>45544</v>
      </c>
      <c r="B283" s="218" t="s">
        <v>1009</v>
      </c>
      <c r="C283" s="206" t="s">
        <v>1010</v>
      </c>
      <c r="D283" s="206" t="s">
        <v>1204</v>
      </c>
      <c r="E283" s="206" t="s">
        <v>528</v>
      </c>
      <c r="F283" s="280">
        <v>1203275</v>
      </c>
      <c r="G283" s="218">
        <v>63.99</v>
      </c>
      <c r="H283" s="32" t="s">
        <v>834</v>
      </c>
    </row>
    <row r="284" spans="1:8" ht="15" customHeight="1">
      <c r="A284" s="279">
        <v>45544</v>
      </c>
      <c r="B284" s="218" t="s">
        <v>1009</v>
      </c>
      <c r="C284" s="206" t="s">
        <v>1010</v>
      </c>
      <c r="D284" s="206" t="s">
        <v>873</v>
      </c>
      <c r="E284" s="206" t="s">
        <v>528</v>
      </c>
      <c r="F284" s="280">
        <v>1301699</v>
      </c>
      <c r="G284" s="218">
        <v>62.16</v>
      </c>
      <c r="H284" s="32" t="s">
        <v>834</v>
      </c>
    </row>
    <row r="285" spans="1:8" ht="15" customHeight="1">
      <c r="A285" s="279">
        <v>45544</v>
      </c>
      <c r="B285" s="218" t="s">
        <v>1012</v>
      </c>
      <c r="C285" s="206" t="s">
        <v>1013</v>
      </c>
      <c r="D285" s="206" t="s">
        <v>935</v>
      </c>
      <c r="E285" s="206" t="s">
        <v>528</v>
      </c>
      <c r="F285" s="280">
        <v>63600</v>
      </c>
      <c r="G285" s="218">
        <v>392.77</v>
      </c>
      <c r="H285" s="32" t="s">
        <v>834</v>
      </c>
    </row>
    <row r="286" spans="1:8" ht="15" customHeight="1">
      <c r="A286" s="279">
        <v>45544</v>
      </c>
      <c r="B286" s="218" t="s">
        <v>1234</v>
      </c>
      <c r="C286" s="206" t="s">
        <v>1235</v>
      </c>
      <c r="D286" s="206" t="s">
        <v>1236</v>
      </c>
      <c r="E286" s="206" t="s">
        <v>528</v>
      </c>
      <c r="F286" s="280">
        <v>67878</v>
      </c>
      <c r="G286" s="218">
        <v>21.32</v>
      </c>
      <c r="H286" s="32" t="s">
        <v>834</v>
      </c>
    </row>
    <row r="287" spans="1:8" ht="15" customHeight="1">
      <c r="A287" s="279">
        <v>45544</v>
      </c>
      <c r="B287" s="218" t="s">
        <v>1014</v>
      </c>
      <c r="C287" s="206" t="s">
        <v>1015</v>
      </c>
      <c r="D287" s="206" t="s">
        <v>1237</v>
      </c>
      <c r="E287" s="206" t="s">
        <v>528</v>
      </c>
      <c r="F287" s="280">
        <v>100800</v>
      </c>
      <c r="G287" s="218">
        <v>114.85</v>
      </c>
      <c r="H287" s="32" t="s">
        <v>834</v>
      </c>
    </row>
    <row r="288" spans="1:8" ht="15" customHeight="1">
      <c r="A288" s="279">
        <v>45544</v>
      </c>
      <c r="B288" s="218" t="s">
        <v>1014</v>
      </c>
      <c r="C288" s="206" t="s">
        <v>1015</v>
      </c>
      <c r="D288" s="206" t="s">
        <v>872</v>
      </c>
      <c r="E288" s="206" t="s">
        <v>528</v>
      </c>
      <c r="F288" s="280">
        <v>136800</v>
      </c>
      <c r="G288" s="218">
        <v>114.85</v>
      </c>
      <c r="H288" s="32" t="s">
        <v>834</v>
      </c>
    </row>
    <row r="289" spans="1:8" ht="15" customHeight="1">
      <c r="A289" s="279">
        <v>45544</v>
      </c>
      <c r="B289" s="218" t="s">
        <v>932</v>
      </c>
      <c r="C289" s="206" t="s">
        <v>933</v>
      </c>
      <c r="D289" s="206" t="s">
        <v>872</v>
      </c>
      <c r="E289" s="206" t="s">
        <v>528</v>
      </c>
      <c r="F289" s="280">
        <v>18844724</v>
      </c>
      <c r="G289" s="218">
        <v>14.97</v>
      </c>
      <c r="H289" s="32" t="s">
        <v>834</v>
      </c>
    </row>
    <row r="290" spans="1:8" ht="15" customHeight="1">
      <c r="A290" s="279">
        <v>45544</v>
      </c>
      <c r="B290" s="218" t="s">
        <v>932</v>
      </c>
      <c r="C290" s="206" t="s">
        <v>933</v>
      </c>
      <c r="D290" s="206" t="s">
        <v>873</v>
      </c>
      <c r="E290" s="206" t="s">
        <v>528</v>
      </c>
      <c r="F290" s="280">
        <v>23782836</v>
      </c>
      <c r="G290" s="218">
        <v>15.34</v>
      </c>
      <c r="H290" s="32" t="s">
        <v>834</v>
      </c>
    </row>
    <row r="291" spans="1:8" ht="15" customHeight="1">
      <c r="A291" s="279">
        <v>45544</v>
      </c>
      <c r="B291" s="218" t="s">
        <v>932</v>
      </c>
      <c r="C291" s="206" t="s">
        <v>933</v>
      </c>
      <c r="D291" s="206" t="s">
        <v>1016</v>
      </c>
      <c r="E291" s="206" t="s">
        <v>528</v>
      </c>
      <c r="F291" s="280">
        <v>7865645</v>
      </c>
      <c r="G291" s="218">
        <v>15.74</v>
      </c>
      <c r="H291" s="32" t="s">
        <v>834</v>
      </c>
    </row>
    <row r="292" spans="1:8" ht="15" customHeight="1">
      <c r="A292" s="279">
        <v>45544</v>
      </c>
      <c r="B292" s="218" t="s">
        <v>1207</v>
      </c>
      <c r="C292" s="206" t="s">
        <v>1208</v>
      </c>
      <c r="D292" s="206" t="s">
        <v>879</v>
      </c>
      <c r="E292" s="206" t="s">
        <v>528</v>
      </c>
      <c r="F292" s="280">
        <v>603234</v>
      </c>
      <c r="G292" s="218">
        <v>126.71</v>
      </c>
      <c r="H292" s="32" t="s">
        <v>834</v>
      </c>
    </row>
    <row r="293" spans="1:8" ht="15" customHeight="1">
      <c r="A293" s="279">
        <v>45544</v>
      </c>
      <c r="B293" s="218" t="s">
        <v>927</v>
      </c>
      <c r="C293" s="206" t="s">
        <v>928</v>
      </c>
      <c r="D293" s="206" t="s">
        <v>1030</v>
      </c>
      <c r="E293" s="206" t="s">
        <v>528</v>
      </c>
      <c r="F293" s="280">
        <v>250000</v>
      </c>
      <c r="G293" s="218">
        <v>21</v>
      </c>
      <c r="H293" s="32" t="s">
        <v>834</v>
      </c>
    </row>
    <row r="294" spans="1:8" ht="15" customHeight="1">
      <c r="A294" s="279">
        <v>45544</v>
      </c>
      <c r="B294" s="218" t="s">
        <v>927</v>
      </c>
      <c r="C294" s="206" t="s">
        <v>928</v>
      </c>
      <c r="D294" s="206" t="s">
        <v>1018</v>
      </c>
      <c r="E294" s="206" t="s">
        <v>528</v>
      </c>
      <c r="F294" s="280">
        <v>115000</v>
      </c>
      <c r="G294" s="218">
        <v>21.19</v>
      </c>
      <c r="H294" s="32" t="s">
        <v>834</v>
      </c>
    </row>
    <row r="295" spans="1:8" ht="15" customHeight="1">
      <c r="A295" s="279">
        <v>45544</v>
      </c>
      <c r="B295" s="218" t="s">
        <v>1209</v>
      </c>
      <c r="C295" s="206" t="s">
        <v>1210</v>
      </c>
      <c r="D295" s="206" t="s">
        <v>1238</v>
      </c>
      <c r="E295" s="206" t="s">
        <v>528</v>
      </c>
      <c r="F295" s="280">
        <v>413500</v>
      </c>
      <c r="G295" s="218">
        <v>385</v>
      </c>
      <c r="H295" s="32" t="s">
        <v>834</v>
      </c>
    </row>
    <row r="296" spans="1:8" ht="15" customHeight="1">
      <c r="A296" s="279">
        <v>45544</v>
      </c>
      <c r="B296" s="218" t="s">
        <v>1019</v>
      </c>
      <c r="C296" s="206" t="s">
        <v>1020</v>
      </c>
      <c r="D296" s="206" t="s">
        <v>879</v>
      </c>
      <c r="E296" s="206" t="s">
        <v>528</v>
      </c>
      <c r="F296" s="280">
        <v>120660</v>
      </c>
      <c r="G296" s="218">
        <v>465.16</v>
      </c>
      <c r="H296" s="32" t="s">
        <v>834</v>
      </c>
    </row>
    <row r="297" spans="1:8" ht="15" customHeight="1">
      <c r="A297" s="279">
        <v>45544</v>
      </c>
      <c r="B297" s="218" t="s">
        <v>997</v>
      </c>
      <c r="C297" s="206" t="s">
        <v>1021</v>
      </c>
      <c r="D297" s="206" t="s">
        <v>879</v>
      </c>
      <c r="E297" s="206" t="s">
        <v>528</v>
      </c>
      <c r="F297" s="280">
        <v>504006</v>
      </c>
      <c r="G297" s="218">
        <v>385.2</v>
      </c>
      <c r="H297" s="32" t="s">
        <v>834</v>
      </c>
    </row>
    <row r="298" spans="1:8" ht="15" customHeight="1">
      <c r="A298" s="279">
        <v>45544</v>
      </c>
      <c r="B298" s="218" t="s">
        <v>1022</v>
      </c>
      <c r="C298" s="206" t="s">
        <v>1023</v>
      </c>
      <c r="D298" s="206" t="s">
        <v>873</v>
      </c>
      <c r="E298" s="206" t="s">
        <v>528</v>
      </c>
      <c r="F298" s="280">
        <v>8150466</v>
      </c>
      <c r="G298" s="218">
        <v>25.14</v>
      </c>
      <c r="H298" s="32" t="s">
        <v>834</v>
      </c>
    </row>
    <row r="299" spans="1:8" ht="15" customHeight="1">
      <c r="A299" s="279">
        <v>45544</v>
      </c>
      <c r="B299" s="218" t="s">
        <v>1022</v>
      </c>
      <c r="C299" s="206" t="s">
        <v>1023</v>
      </c>
      <c r="D299" s="206" t="s">
        <v>879</v>
      </c>
      <c r="E299" s="206" t="s">
        <v>528</v>
      </c>
      <c r="F299" s="280">
        <v>7106640</v>
      </c>
      <c r="G299" s="218">
        <v>24.86</v>
      </c>
      <c r="H299" s="32" t="s">
        <v>834</v>
      </c>
    </row>
    <row r="300" spans="1:8" ht="15" customHeight="1">
      <c r="A300" s="279">
        <v>45544</v>
      </c>
      <c r="B300" s="218" t="s">
        <v>1216</v>
      </c>
      <c r="C300" s="206" t="s">
        <v>1217</v>
      </c>
      <c r="D300" s="206" t="s">
        <v>873</v>
      </c>
      <c r="E300" s="206" t="s">
        <v>528</v>
      </c>
      <c r="F300" s="280">
        <v>513513</v>
      </c>
      <c r="G300" s="218">
        <v>260.05</v>
      </c>
      <c r="H300" s="32" t="s">
        <v>834</v>
      </c>
    </row>
    <row r="301" spans="1:8" ht="15" customHeight="1">
      <c r="A301" s="279">
        <v>45544</v>
      </c>
      <c r="B301" s="218" t="s">
        <v>1216</v>
      </c>
      <c r="C301" s="206" t="s">
        <v>1217</v>
      </c>
      <c r="D301" s="206" t="s">
        <v>891</v>
      </c>
      <c r="E301" s="206" t="s">
        <v>528</v>
      </c>
      <c r="F301" s="280">
        <v>404437</v>
      </c>
      <c r="G301" s="218">
        <v>260.2</v>
      </c>
      <c r="H301" s="32" t="s">
        <v>834</v>
      </c>
    </row>
    <row r="302" spans="1:8" ht="15" customHeight="1">
      <c r="A302" s="279">
        <v>45544</v>
      </c>
      <c r="B302" s="218" t="s">
        <v>1216</v>
      </c>
      <c r="C302" s="206" t="s">
        <v>1217</v>
      </c>
      <c r="D302" s="206" t="s">
        <v>879</v>
      </c>
      <c r="E302" s="206" t="s">
        <v>528</v>
      </c>
      <c r="F302" s="280">
        <v>475802</v>
      </c>
      <c r="G302" s="218">
        <v>256.32</v>
      </c>
      <c r="H302" s="32" t="s">
        <v>834</v>
      </c>
    </row>
    <row r="303" spans="1:8" ht="15" customHeight="1">
      <c r="A303" s="279">
        <v>45544</v>
      </c>
      <c r="B303" s="218" t="s">
        <v>1239</v>
      </c>
      <c r="C303" s="206" t="s">
        <v>1240</v>
      </c>
      <c r="D303" s="206" t="s">
        <v>973</v>
      </c>
      <c r="E303" s="206" t="s">
        <v>528</v>
      </c>
      <c r="F303" s="280">
        <v>40000</v>
      </c>
      <c r="G303" s="218">
        <v>80.45</v>
      </c>
      <c r="H303" s="32" t="s">
        <v>834</v>
      </c>
    </row>
    <row r="304" spans="1:8" ht="15" customHeight="1">
      <c r="A304" s="279">
        <v>45544</v>
      </c>
      <c r="B304" s="218" t="s">
        <v>1218</v>
      </c>
      <c r="C304" s="206" t="s">
        <v>1219</v>
      </c>
      <c r="D304" s="206" t="s">
        <v>1175</v>
      </c>
      <c r="E304" s="206" t="s">
        <v>528</v>
      </c>
      <c r="F304" s="280">
        <v>660001</v>
      </c>
      <c r="G304" s="218">
        <v>194.53</v>
      </c>
      <c r="H304" s="32" t="s">
        <v>834</v>
      </c>
    </row>
    <row r="305" spans="1:8" ht="15" customHeight="1">
      <c r="A305" s="279">
        <v>45544</v>
      </c>
      <c r="B305" s="218" t="s">
        <v>1218</v>
      </c>
      <c r="C305" s="206" t="s">
        <v>1219</v>
      </c>
      <c r="D305" s="206" t="s">
        <v>879</v>
      </c>
      <c r="E305" s="206" t="s">
        <v>528</v>
      </c>
      <c r="F305" s="280">
        <v>771199</v>
      </c>
      <c r="G305" s="218">
        <v>203.82</v>
      </c>
      <c r="H305" s="32" t="s">
        <v>834</v>
      </c>
    </row>
    <row r="306" spans="1:8" ht="15" customHeight="1">
      <c r="A306" s="279">
        <v>45544</v>
      </c>
      <c r="B306" s="218" t="s">
        <v>1024</v>
      </c>
      <c r="C306" s="206" t="s">
        <v>1025</v>
      </c>
      <c r="D306" s="206" t="s">
        <v>893</v>
      </c>
      <c r="E306" s="206" t="s">
        <v>528</v>
      </c>
      <c r="F306" s="280">
        <v>1900000</v>
      </c>
      <c r="G306" s="218">
        <v>34.5</v>
      </c>
      <c r="H306" s="32" t="s">
        <v>834</v>
      </c>
    </row>
    <row r="307" spans="1:8" ht="15" customHeight="1">
      <c r="A307" s="279">
        <v>45544</v>
      </c>
      <c r="B307" s="218" t="s">
        <v>1024</v>
      </c>
      <c r="C307" s="206" t="s">
        <v>1025</v>
      </c>
      <c r="D307" s="206" t="s">
        <v>1031</v>
      </c>
      <c r="E307" s="206" t="s">
        <v>528</v>
      </c>
      <c r="F307" s="280">
        <v>1500000</v>
      </c>
      <c r="G307" s="218">
        <v>34.5</v>
      </c>
      <c r="H307" s="32" t="s">
        <v>834</v>
      </c>
    </row>
    <row r="308" spans="1:8" ht="15" customHeight="1">
      <c r="A308" s="279">
        <v>45544</v>
      </c>
      <c r="B308" s="218" t="s">
        <v>1241</v>
      </c>
      <c r="C308" s="206" t="s">
        <v>1242</v>
      </c>
      <c r="D308" s="206" t="s">
        <v>1243</v>
      </c>
      <c r="E308" s="206" t="s">
        <v>528</v>
      </c>
      <c r="F308" s="280">
        <v>1000000</v>
      </c>
      <c r="G308" s="218">
        <v>123.5</v>
      </c>
      <c r="H308" s="32" t="s">
        <v>834</v>
      </c>
    </row>
    <row r="309" spans="1:8" ht="15" customHeight="1">
      <c r="A309" s="279">
        <v>45544</v>
      </c>
      <c r="B309" s="218" t="s">
        <v>1026</v>
      </c>
      <c r="C309" s="206" t="s">
        <v>1027</v>
      </c>
      <c r="D309" s="206" t="s">
        <v>1244</v>
      </c>
      <c r="E309" s="206" t="s">
        <v>528</v>
      </c>
      <c r="F309" s="280">
        <v>173316</v>
      </c>
      <c r="G309" s="218">
        <v>442.98</v>
      </c>
      <c r="H309" s="32" t="s">
        <v>834</v>
      </c>
    </row>
    <row r="310" spans="1:8" ht="15" customHeight="1">
      <c r="A310" s="279">
        <v>45544</v>
      </c>
      <c r="B310" s="218" t="s">
        <v>1026</v>
      </c>
      <c r="C310" s="206" t="s">
        <v>1027</v>
      </c>
      <c r="D310" s="206" t="s">
        <v>1222</v>
      </c>
      <c r="E310" s="206" t="s">
        <v>528</v>
      </c>
      <c r="F310" s="280">
        <v>84483</v>
      </c>
      <c r="G310" s="218">
        <v>449.6</v>
      </c>
      <c r="H310" s="32" t="s">
        <v>834</v>
      </c>
    </row>
    <row r="311" spans="1:8" ht="15" customHeight="1">
      <c r="A311" s="279">
        <v>45544</v>
      </c>
      <c r="B311" s="218" t="s">
        <v>1026</v>
      </c>
      <c r="C311" s="206" t="s">
        <v>1027</v>
      </c>
      <c r="D311" s="206" t="s">
        <v>873</v>
      </c>
      <c r="E311" s="206" t="s">
        <v>528</v>
      </c>
      <c r="F311" s="280">
        <v>94533</v>
      </c>
      <c r="G311" s="218">
        <v>451.61</v>
      </c>
      <c r="H311" s="32" t="s">
        <v>834</v>
      </c>
    </row>
    <row r="312" spans="1:8" ht="15" customHeight="1">
      <c r="A312" s="279">
        <v>45544</v>
      </c>
      <c r="B312" s="218" t="s">
        <v>1026</v>
      </c>
      <c r="C312" s="206" t="s">
        <v>1027</v>
      </c>
      <c r="D312" s="206" t="s">
        <v>888</v>
      </c>
      <c r="E312" s="206" t="s">
        <v>528</v>
      </c>
      <c r="F312" s="280">
        <v>91179</v>
      </c>
      <c r="G312" s="218">
        <v>452.86</v>
      </c>
      <c r="H312" s="32" t="s">
        <v>834</v>
      </c>
    </row>
    <row r="313" spans="1:8" ht="15" customHeight="1">
      <c r="A313" s="279">
        <v>45544</v>
      </c>
      <c r="B313" s="218" t="s">
        <v>1026</v>
      </c>
      <c r="C313" s="206" t="s">
        <v>1027</v>
      </c>
      <c r="D313" s="206" t="s">
        <v>879</v>
      </c>
      <c r="E313" s="206" t="s">
        <v>528</v>
      </c>
      <c r="F313" s="280">
        <v>282534</v>
      </c>
      <c r="G313" s="218">
        <v>453.11</v>
      </c>
      <c r="H313" s="32" t="s">
        <v>834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9"/>
  <sheetViews>
    <sheetView zoomScale="70" zoomScaleNormal="70" workbookViewId="0">
      <selection activeCell="I15" sqref="I1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85546875" bestFit="1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45545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900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519</v>
      </c>
      <c r="C9" s="93"/>
      <c r="D9" s="94" t="s">
        <v>529</v>
      </c>
      <c r="E9" s="93" t="s">
        <v>530</v>
      </c>
      <c r="F9" s="93" t="s">
        <v>531</v>
      </c>
      <c r="G9" s="93" t="s">
        <v>532</v>
      </c>
      <c r="H9" s="93" t="s">
        <v>533</v>
      </c>
      <c r="I9" s="93" t="s">
        <v>534</v>
      </c>
      <c r="J9" s="92" t="s">
        <v>535</v>
      </c>
      <c r="K9" s="93" t="s">
        <v>536</v>
      </c>
      <c r="L9" s="95" t="s">
        <v>537</v>
      </c>
      <c r="M9" s="95" t="s">
        <v>538</v>
      </c>
      <c r="N9" s="93" t="s">
        <v>539</v>
      </c>
      <c r="O9" s="230" t="s">
        <v>540</v>
      </c>
      <c r="P9" s="188" t="s">
        <v>541</v>
      </c>
      <c r="Q9" s="188" t="s">
        <v>806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542</v>
      </c>
      <c r="F10" s="176" t="s">
        <v>880</v>
      </c>
      <c r="G10" s="178">
        <v>2330</v>
      </c>
      <c r="H10" s="176"/>
      <c r="I10" s="176" t="s">
        <v>881</v>
      </c>
      <c r="J10" s="178" t="s">
        <v>543</v>
      </c>
      <c r="K10" s="178"/>
      <c r="L10" s="179"/>
      <c r="M10" s="183"/>
      <c r="N10" s="178"/>
      <c r="O10" s="184"/>
      <c r="P10" s="179">
        <f>VLOOKUP(D10,'MidCap Intra'!$B$11:$C$570,2,0)</f>
        <v>2516.75</v>
      </c>
      <c r="Q10" s="221"/>
      <c r="R10" s="54" t="s">
        <v>835</v>
      </c>
    </row>
    <row r="11" spans="1:26" ht="15" customHeight="1">
      <c r="A11" s="355">
        <v>2</v>
      </c>
      <c r="B11" s="255">
        <v>45516</v>
      </c>
      <c r="C11" s="356"/>
      <c r="D11" s="357" t="s">
        <v>133</v>
      </c>
      <c r="E11" s="358" t="s">
        <v>542</v>
      </c>
      <c r="F11" s="239">
        <v>2730</v>
      </c>
      <c r="G11" s="240">
        <v>2540</v>
      </c>
      <c r="H11" s="239">
        <v>2925</v>
      </c>
      <c r="I11" s="239" t="s">
        <v>890</v>
      </c>
      <c r="J11" s="238" t="s">
        <v>1036</v>
      </c>
      <c r="K11" s="238">
        <f t="shared" ref="K11" si="0">H11-F11</f>
        <v>195</v>
      </c>
      <c r="L11" s="251">
        <f t="shared" ref="L11" si="1">(F11*-0.3)/100</f>
        <v>-8.19</v>
      </c>
      <c r="M11" s="252">
        <f t="shared" ref="M11" si="2">(K11+L11)/F11</f>
        <v>6.8428571428571436E-2</v>
      </c>
      <c r="N11" s="238" t="s">
        <v>544</v>
      </c>
      <c r="O11" s="253">
        <v>45544</v>
      </c>
      <c r="P11" s="254"/>
      <c r="Q11" s="221"/>
      <c r="R11" s="54" t="s">
        <v>836</v>
      </c>
    </row>
    <row r="12" spans="1:26" ht="15" customHeight="1">
      <c r="A12" s="180">
        <v>3</v>
      </c>
      <c r="B12" s="177">
        <v>45524</v>
      </c>
      <c r="C12" s="181"/>
      <c r="D12" s="185" t="s">
        <v>220</v>
      </c>
      <c r="E12" s="182" t="s">
        <v>542</v>
      </c>
      <c r="F12" s="176" t="s">
        <v>918</v>
      </c>
      <c r="G12" s="178">
        <v>1090</v>
      </c>
      <c r="H12" s="176"/>
      <c r="I12" s="176" t="s">
        <v>909</v>
      </c>
      <c r="J12" s="178" t="s">
        <v>543</v>
      </c>
      <c r="K12" s="178"/>
      <c r="L12" s="179"/>
      <c r="M12" s="183"/>
      <c r="N12" s="178"/>
      <c r="O12" s="184"/>
      <c r="P12" s="179">
        <f>VLOOKUP(D12,'MidCap Intra'!$B$11:$C$570,2,0)</f>
        <v>1038.7</v>
      </c>
      <c r="Q12" s="221"/>
      <c r="R12" s="54" t="s">
        <v>835</v>
      </c>
    </row>
    <row r="13" spans="1:26" ht="15" customHeight="1">
      <c r="A13" s="180">
        <v>4</v>
      </c>
      <c r="B13" s="177">
        <v>45524</v>
      </c>
      <c r="C13" s="181"/>
      <c r="D13" s="185" t="s">
        <v>219</v>
      </c>
      <c r="E13" s="182" t="s">
        <v>542</v>
      </c>
      <c r="F13" s="176" t="s">
        <v>894</v>
      </c>
      <c r="G13" s="178">
        <v>1120</v>
      </c>
      <c r="H13" s="176"/>
      <c r="I13" s="176" t="s">
        <v>895</v>
      </c>
      <c r="J13" s="178" t="s">
        <v>543</v>
      </c>
      <c r="K13" s="178"/>
      <c r="L13" s="179"/>
      <c r="M13" s="183"/>
      <c r="N13" s="178"/>
      <c r="O13" s="184"/>
      <c r="P13" s="179">
        <f>VLOOKUP(D13,'MidCap Intra'!$B$11:$C$570,2,0)</f>
        <v>1192.05</v>
      </c>
      <c r="Q13" s="221"/>
      <c r="R13" s="54" t="s">
        <v>835</v>
      </c>
    </row>
    <row r="14" spans="1:26" ht="15" customHeight="1">
      <c r="A14" s="346">
        <v>5</v>
      </c>
      <c r="B14" s="347">
        <v>45524</v>
      </c>
      <c r="C14" s="348"/>
      <c r="D14" s="349" t="s">
        <v>211</v>
      </c>
      <c r="E14" s="350" t="s">
        <v>542</v>
      </c>
      <c r="F14" s="274">
        <v>6910</v>
      </c>
      <c r="G14" s="275">
        <v>6640</v>
      </c>
      <c r="H14" s="274">
        <v>6620</v>
      </c>
      <c r="I14" s="274" t="s">
        <v>896</v>
      </c>
      <c r="J14" s="273" t="s">
        <v>980</v>
      </c>
      <c r="K14" s="273">
        <f t="shared" ref="K14:K15" si="3">H14-F14</f>
        <v>-290</v>
      </c>
      <c r="L14" s="351">
        <f t="shared" ref="L14:L15" si="4">(F14*-0.3)/100</f>
        <v>-20.73</v>
      </c>
      <c r="M14" s="352">
        <f t="shared" ref="M14:M15" si="5">(K14+L14)/F14</f>
        <v>-4.4968162083936329E-2</v>
      </c>
      <c r="N14" s="273" t="s">
        <v>554</v>
      </c>
      <c r="O14" s="353">
        <v>45541</v>
      </c>
      <c r="P14" s="354"/>
      <c r="Q14" s="221"/>
      <c r="R14" s="54" t="s">
        <v>835</v>
      </c>
    </row>
    <row r="15" spans="1:26" ht="15" customHeight="1">
      <c r="A15" s="346">
        <v>6</v>
      </c>
      <c r="B15" s="347">
        <v>45530</v>
      </c>
      <c r="C15" s="348"/>
      <c r="D15" s="349" t="s">
        <v>423</v>
      </c>
      <c r="E15" s="350" t="s">
        <v>542</v>
      </c>
      <c r="F15" s="274">
        <v>489</v>
      </c>
      <c r="G15" s="275">
        <v>468</v>
      </c>
      <c r="H15" s="274">
        <v>460</v>
      </c>
      <c r="I15" s="274" t="s">
        <v>906</v>
      </c>
      <c r="J15" s="273" t="s">
        <v>1035</v>
      </c>
      <c r="K15" s="273">
        <f t="shared" si="3"/>
        <v>-29</v>
      </c>
      <c r="L15" s="351">
        <f t="shared" si="4"/>
        <v>-1.4669999999999999</v>
      </c>
      <c r="M15" s="352">
        <f t="shared" si="5"/>
        <v>-6.2304703476482613E-2</v>
      </c>
      <c r="N15" s="273" t="s">
        <v>554</v>
      </c>
      <c r="O15" s="353">
        <v>45544</v>
      </c>
      <c r="P15" s="354"/>
      <c r="Q15" s="221"/>
      <c r="R15" s="54" t="s">
        <v>835</v>
      </c>
    </row>
    <row r="16" spans="1:26" ht="15" customHeight="1">
      <c r="A16" s="346">
        <v>7</v>
      </c>
      <c r="B16" s="347">
        <v>45531</v>
      </c>
      <c r="C16" s="348"/>
      <c r="D16" s="349" t="s">
        <v>131</v>
      </c>
      <c r="E16" s="350" t="s">
        <v>542</v>
      </c>
      <c r="F16" s="274">
        <v>326</v>
      </c>
      <c r="G16" s="275">
        <v>310</v>
      </c>
      <c r="H16" s="274">
        <v>310</v>
      </c>
      <c r="I16" s="274" t="s">
        <v>907</v>
      </c>
      <c r="J16" s="273" t="s">
        <v>952</v>
      </c>
      <c r="K16" s="273">
        <f t="shared" ref="K16" si="6">H16-F16</f>
        <v>-16</v>
      </c>
      <c r="L16" s="351">
        <f t="shared" ref="L16" si="7">(F16*-0.3)/100</f>
        <v>-0.97799999999999998</v>
      </c>
      <c r="M16" s="352">
        <f t="shared" ref="M16" si="8">(K16+L16)/F16</f>
        <v>-5.2079754601226998E-2</v>
      </c>
      <c r="N16" s="273" t="s">
        <v>554</v>
      </c>
      <c r="O16" s="353">
        <v>45540</v>
      </c>
      <c r="P16" s="354"/>
      <c r="Q16" s="221"/>
      <c r="R16" s="54" t="s">
        <v>835</v>
      </c>
    </row>
    <row r="17" spans="1:38" ht="15" customHeight="1">
      <c r="A17" s="346">
        <v>8</v>
      </c>
      <c r="B17" s="347">
        <v>45531</v>
      </c>
      <c r="C17" s="348"/>
      <c r="D17" s="349" t="s">
        <v>235</v>
      </c>
      <c r="E17" s="350" t="s">
        <v>542</v>
      </c>
      <c r="F17" s="274">
        <v>144</v>
      </c>
      <c r="G17" s="275">
        <v>134.5</v>
      </c>
      <c r="H17" s="274">
        <v>134.5</v>
      </c>
      <c r="I17" s="274" t="s">
        <v>908</v>
      </c>
      <c r="J17" s="273" t="s">
        <v>979</v>
      </c>
      <c r="K17" s="273">
        <f t="shared" ref="K17" si="9">H17-F17</f>
        <v>-9.5</v>
      </c>
      <c r="L17" s="351">
        <f t="shared" ref="L17" si="10">(F17*-0.3)/100</f>
        <v>-0.43199999999999994</v>
      </c>
      <c r="M17" s="352">
        <f t="shared" ref="M17" si="11">(K17+L17)/F17</f>
        <v>-6.8972222222222226E-2</v>
      </c>
      <c r="N17" s="273" t="s">
        <v>554</v>
      </c>
      <c r="O17" s="353">
        <v>45541</v>
      </c>
      <c r="P17" s="354"/>
      <c r="Q17" s="221"/>
      <c r="R17" s="54" t="s">
        <v>835</v>
      </c>
    </row>
    <row r="18" spans="1:38" ht="15" customHeight="1">
      <c r="A18" s="355">
        <v>9</v>
      </c>
      <c r="B18" s="255">
        <v>45532</v>
      </c>
      <c r="C18" s="356"/>
      <c r="D18" s="357" t="s">
        <v>869</v>
      </c>
      <c r="E18" s="358" t="s">
        <v>542</v>
      </c>
      <c r="F18" s="239">
        <v>1063</v>
      </c>
      <c r="G18" s="240">
        <v>1020</v>
      </c>
      <c r="H18" s="239">
        <v>1120</v>
      </c>
      <c r="I18" s="239" t="s">
        <v>909</v>
      </c>
      <c r="J18" s="238" t="s">
        <v>978</v>
      </c>
      <c r="K18" s="238">
        <f t="shared" ref="K18" si="12">H18-F18</f>
        <v>57</v>
      </c>
      <c r="L18" s="251">
        <f t="shared" ref="L18" si="13">(F18*-0.3)/100</f>
        <v>-3.1889999999999996</v>
      </c>
      <c r="M18" s="252">
        <f t="shared" ref="M18" si="14">(K18+L18)/F18</f>
        <v>5.0621825023518342E-2</v>
      </c>
      <c r="N18" s="238" t="s">
        <v>544</v>
      </c>
      <c r="O18" s="253">
        <v>45541</v>
      </c>
      <c r="P18" s="254"/>
      <c r="Q18" s="221"/>
      <c r="R18" s="54" t="s">
        <v>835</v>
      </c>
    </row>
    <row r="19" spans="1:38" ht="15" customHeight="1">
      <c r="A19" s="355">
        <v>10</v>
      </c>
      <c r="B19" s="255">
        <v>45532</v>
      </c>
      <c r="C19" s="356"/>
      <c r="D19" s="357" t="s">
        <v>348</v>
      </c>
      <c r="E19" s="358" t="s">
        <v>542</v>
      </c>
      <c r="F19" s="239">
        <v>785</v>
      </c>
      <c r="G19" s="240">
        <v>726</v>
      </c>
      <c r="H19" s="239">
        <v>827</v>
      </c>
      <c r="I19" s="239" t="s">
        <v>910</v>
      </c>
      <c r="J19" s="238" t="s">
        <v>727</v>
      </c>
      <c r="K19" s="238">
        <f t="shared" ref="K19:K20" si="15">H19-F19</f>
        <v>42</v>
      </c>
      <c r="L19" s="251">
        <f t="shared" ref="L19:L20" si="16">(F19*-0.3)/100</f>
        <v>-2.355</v>
      </c>
      <c r="M19" s="252">
        <f t="shared" ref="M19:M20" si="17">(K19+L19)/F19</f>
        <v>5.0503184713375802E-2</v>
      </c>
      <c r="N19" s="238" t="s">
        <v>544</v>
      </c>
      <c r="O19" s="253">
        <v>45541</v>
      </c>
      <c r="P19" s="254"/>
      <c r="Q19" s="221"/>
      <c r="R19" s="330" t="s">
        <v>836</v>
      </c>
    </row>
    <row r="20" spans="1:38" ht="15" customHeight="1">
      <c r="A20" s="346">
        <v>11</v>
      </c>
      <c r="B20" s="347">
        <v>45533</v>
      </c>
      <c r="C20" s="348"/>
      <c r="D20" s="349" t="s">
        <v>74</v>
      </c>
      <c r="E20" s="350" t="s">
        <v>542</v>
      </c>
      <c r="F20" s="274">
        <v>295.5</v>
      </c>
      <c r="G20" s="275">
        <v>280</v>
      </c>
      <c r="H20" s="274">
        <v>280</v>
      </c>
      <c r="I20" s="274" t="s">
        <v>887</v>
      </c>
      <c r="J20" s="273" t="s">
        <v>1032</v>
      </c>
      <c r="K20" s="273">
        <f t="shared" si="15"/>
        <v>-15.5</v>
      </c>
      <c r="L20" s="351">
        <f t="shared" si="16"/>
        <v>-0.88649999999999995</v>
      </c>
      <c r="M20" s="352">
        <f t="shared" si="17"/>
        <v>-5.5453468697123524E-2</v>
      </c>
      <c r="N20" s="273" t="s">
        <v>554</v>
      </c>
      <c r="O20" s="353">
        <v>45544</v>
      </c>
      <c r="P20" s="354"/>
      <c r="Q20" s="221"/>
      <c r="R20" s="330" t="s">
        <v>835</v>
      </c>
    </row>
    <row r="21" spans="1:38" ht="15" customHeight="1">
      <c r="A21" s="180">
        <v>12</v>
      </c>
      <c r="B21" s="177">
        <v>45533</v>
      </c>
      <c r="C21" s="181"/>
      <c r="D21" s="185" t="s">
        <v>205</v>
      </c>
      <c r="E21" s="182" t="s">
        <v>542</v>
      </c>
      <c r="F21" s="176" t="s">
        <v>912</v>
      </c>
      <c r="G21" s="178">
        <v>2900</v>
      </c>
      <c r="H21" s="176"/>
      <c r="I21" s="176" t="s">
        <v>913</v>
      </c>
      <c r="J21" s="178" t="s">
        <v>543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1"/>
      <c r="R21" s="330" t="s">
        <v>835</v>
      </c>
    </row>
    <row r="22" spans="1:38" ht="15" customHeight="1">
      <c r="A22" s="180">
        <v>13</v>
      </c>
      <c r="B22" s="177">
        <v>45537</v>
      </c>
      <c r="C22" s="181"/>
      <c r="D22" s="185" t="s">
        <v>231</v>
      </c>
      <c r="E22" s="182" t="s">
        <v>542</v>
      </c>
      <c r="F22" s="176" t="s">
        <v>921</v>
      </c>
      <c r="G22" s="178">
        <v>555</v>
      </c>
      <c r="H22" s="176"/>
      <c r="I22" s="176" t="s">
        <v>922</v>
      </c>
      <c r="J22" s="336" t="s">
        <v>543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1"/>
      <c r="R22" s="330"/>
    </row>
    <row r="23" spans="1:38" ht="15" customHeight="1">
      <c r="A23" s="180">
        <v>14</v>
      </c>
      <c r="B23" s="177">
        <v>45539</v>
      </c>
      <c r="C23" s="181"/>
      <c r="D23" s="185" t="s">
        <v>857</v>
      </c>
      <c r="E23" s="182" t="s">
        <v>542</v>
      </c>
      <c r="F23" s="176" t="s">
        <v>936</v>
      </c>
      <c r="G23" s="178">
        <v>319</v>
      </c>
      <c r="H23" s="176"/>
      <c r="I23" s="176" t="s">
        <v>937</v>
      </c>
      <c r="J23" s="178" t="s">
        <v>543</v>
      </c>
      <c r="K23" s="178"/>
      <c r="L23" s="179"/>
      <c r="M23" s="183"/>
      <c r="N23" s="178"/>
      <c r="O23" s="184"/>
      <c r="P23" s="179">
        <f>VLOOKUP(D23,'[1]MidCap Intra'!$B$11:$C$571,2,0)</f>
        <v>329.6</v>
      </c>
      <c r="Q23" s="221"/>
      <c r="R23" s="330"/>
    </row>
    <row r="24" spans="1:38" ht="15" customHeight="1">
      <c r="A24" s="180">
        <v>15</v>
      </c>
      <c r="B24" s="177">
        <v>45540</v>
      </c>
      <c r="C24" s="181"/>
      <c r="D24" s="185" t="s">
        <v>221</v>
      </c>
      <c r="E24" s="182" t="s">
        <v>542</v>
      </c>
      <c r="F24" s="176" t="s">
        <v>950</v>
      </c>
      <c r="G24" s="178">
        <v>390</v>
      </c>
      <c r="H24" s="176"/>
      <c r="I24" s="176" t="s">
        <v>951</v>
      </c>
      <c r="J24" s="178" t="s">
        <v>543</v>
      </c>
      <c r="K24" s="178"/>
      <c r="L24" s="179"/>
      <c r="M24" s="183"/>
      <c r="N24" s="178"/>
      <c r="O24" s="184"/>
      <c r="P24" s="179">
        <f>VLOOKUP(D24,'[1]MidCap Intra'!$B$11:$C$571,2,0)</f>
        <v>422.95</v>
      </c>
      <c r="Q24" s="221"/>
      <c r="R24" s="330"/>
    </row>
    <row r="25" spans="1:38" ht="15" customHeight="1">
      <c r="A25" s="180">
        <v>16</v>
      </c>
      <c r="B25" s="177">
        <v>45541</v>
      </c>
      <c r="C25" s="181"/>
      <c r="D25" s="185" t="s">
        <v>78</v>
      </c>
      <c r="E25" s="182" t="s">
        <v>542</v>
      </c>
      <c r="F25" s="176" t="s">
        <v>974</v>
      </c>
      <c r="G25" s="178">
        <v>1447</v>
      </c>
      <c r="H25" s="176"/>
      <c r="I25" s="176" t="s">
        <v>975</v>
      </c>
      <c r="J25" s="178" t="s">
        <v>543</v>
      </c>
      <c r="K25" s="178"/>
      <c r="L25" s="179"/>
      <c r="M25" s="183"/>
      <c r="N25" s="178"/>
      <c r="O25" s="184"/>
      <c r="P25" s="179">
        <f>VLOOKUP(D25,'[1]MidCap Intra'!$B$11:$C$571,2,0)</f>
        <v>1486.35</v>
      </c>
      <c r="Q25" s="221"/>
      <c r="R25" s="330"/>
    </row>
    <row r="26" spans="1:38" ht="15" customHeight="1">
      <c r="A26" s="180">
        <v>17</v>
      </c>
      <c r="B26" s="177">
        <v>45541</v>
      </c>
      <c r="C26" s="181"/>
      <c r="D26" s="185" t="s">
        <v>232</v>
      </c>
      <c r="E26" s="182" t="s">
        <v>542</v>
      </c>
      <c r="F26" s="176" t="s">
        <v>976</v>
      </c>
      <c r="G26" s="178">
        <v>439</v>
      </c>
      <c r="H26" s="176"/>
      <c r="I26" s="176" t="s">
        <v>977</v>
      </c>
      <c r="J26" s="178" t="s">
        <v>543</v>
      </c>
      <c r="K26" s="178"/>
      <c r="L26" s="179"/>
      <c r="M26" s="183"/>
      <c r="N26" s="178"/>
      <c r="O26" s="184"/>
      <c r="P26" s="179">
        <f>VLOOKUP(D26,'[1]MidCap Intra'!$B$11:$C$571,2,0)</f>
        <v>459.55</v>
      </c>
      <c r="Q26" s="221"/>
      <c r="R26" s="330"/>
    </row>
    <row r="27" spans="1:38" ht="15" customHeight="1">
      <c r="A27" s="180">
        <v>18</v>
      </c>
      <c r="B27" s="177">
        <v>45544</v>
      </c>
      <c r="C27" s="181"/>
      <c r="D27" s="185" t="s">
        <v>869</v>
      </c>
      <c r="E27" s="182" t="s">
        <v>542</v>
      </c>
      <c r="F27" s="176" t="s">
        <v>1033</v>
      </c>
      <c r="G27" s="178">
        <v>1018</v>
      </c>
      <c r="H27" s="176"/>
      <c r="I27" s="176" t="s">
        <v>1034</v>
      </c>
      <c r="J27" s="178" t="s">
        <v>543</v>
      </c>
      <c r="K27" s="178"/>
      <c r="L27" s="179"/>
      <c r="M27" s="183"/>
      <c r="N27" s="178"/>
      <c r="O27" s="184"/>
      <c r="P27" s="179">
        <f>VLOOKUP(D27,'[1]MidCap Intra'!$B$11:$C$571,2,0)</f>
        <v>1007.2</v>
      </c>
      <c r="Q27" s="221"/>
      <c r="R27" s="330"/>
    </row>
    <row r="28" spans="1:38" ht="15" customHeight="1">
      <c r="A28" s="180"/>
      <c r="B28" s="177"/>
      <c r="C28" s="181"/>
      <c r="D28" s="185"/>
      <c r="E28" s="182"/>
      <c r="F28" s="176"/>
      <c r="G28" s="178"/>
      <c r="H28" s="176"/>
      <c r="I28" s="176"/>
      <c r="J28" s="178"/>
      <c r="K28" s="178"/>
      <c r="L28" s="179"/>
      <c r="M28" s="183"/>
      <c r="N28" s="178"/>
      <c r="O28" s="184"/>
      <c r="P28" s="179"/>
      <c r="Q28" s="221"/>
      <c r="R28" s="330"/>
    </row>
    <row r="29" spans="1:38" ht="15" customHeight="1">
      <c r="A29" s="180"/>
      <c r="B29" s="177"/>
      <c r="C29" s="181"/>
      <c r="D29" s="185"/>
      <c r="E29" s="182"/>
      <c r="F29" s="176"/>
      <c r="G29" s="178"/>
      <c r="H29" s="176"/>
      <c r="I29" s="176"/>
      <c r="J29" s="178"/>
      <c r="K29" s="178"/>
      <c r="L29" s="179"/>
      <c r="M29" s="183"/>
      <c r="N29" s="178"/>
      <c r="O29" s="184"/>
      <c r="P29" s="179"/>
      <c r="Q29" s="221"/>
      <c r="R29" s="330"/>
    </row>
    <row r="30" spans="1:38" ht="15" customHeight="1">
      <c r="A30" s="180"/>
      <c r="B30" s="177"/>
      <c r="C30" s="181"/>
      <c r="D30" s="185"/>
      <c r="E30" s="182"/>
      <c r="F30" s="176"/>
      <c r="G30" s="178"/>
      <c r="H30" s="176"/>
      <c r="I30" s="176"/>
      <c r="J30" s="178"/>
      <c r="K30" s="178"/>
      <c r="L30" s="179"/>
      <c r="M30" s="183"/>
      <c r="N30" s="178"/>
      <c r="O30" s="184"/>
      <c r="P30" s="179"/>
      <c r="Q30" s="221"/>
      <c r="R30" s="330"/>
    </row>
    <row r="31" spans="1:38" ht="15" customHeight="1">
      <c r="G31" s="54"/>
      <c r="H31" s="54"/>
      <c r="I31" s="54"/>
      <c r="J31" s="54"/>
      <c r="K31" s="54"/>
      <c r="L31" s="54"/>
      <c r="M31" s="54"/>
      <c r="N31" s="54"/>
      <c r="O31" s="54"/>
      <c r="P31" s="54"/>
      <c r="R31" s="330"/>
    </row>
    <row r="32" spans="1:38" ht="14.25" customHeight="1">
      <c r="A32" s="96"/>
      <c r="B32" s="97"/>
      <c r="C32" s="98"/>
      <c r="D32" s="99"/>
      <c r="E32" s="100"/>
      <c r="F32" s="100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101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2" t="s">
        <v>545</v>
      </c>
      <c r="B33" s="103"/>
      <c r="C33" s="104"/>
      <c r="E33" s="105"/>
      <c r="F33" s="105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06" t="s">
        <v>546</v>
      </c>
      <c r="B34" s="102"/>
      <c r="C34" s="102"/>
      <c r="D34" s="102"/>
      <c r="E34" s="37"/>
      <c r="F34" s="107" t="s">
        <v>547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2" t="s">
        <v>548</v>
      </c>
      <c r="B35" s="102"/>
      <c r="C35" s="102"/>
      <c r="D35" s="102" t="s">
        <v>549</v>
      </c>
      <c r="E35" s="6"/>
      <c r="F35" s="107" t="s">
        <v>550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2"/>
      <c r="B36" s="102"/>
      <c r="C36" s="102"/>
      <c r="D36" s="102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89"/>
      <c r="B37" s="189"/>
      <c r="C37" s="189"/>
      <c r="D37" s="189"/>
      <c r="E37" s="190"/>
      <c r="F37" s="190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89"/>
      <c r="B38" s="189"/>
      <c r="C38" s="189"/>
      <c r="D38" s="189"/>
      <c r="E38" s="190"/>
      <c r="F38" s="190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38.25" customHeight="1">
      <c r="A39" s="91" t="s">
        <v>1039</v>
      </c>
      <c r="B39" s="119"/>
      <c r="C39" s="119"/>
      <c r="D39" s="120"/>
      <c r="E39" s="108"/>
      <c r="F39" s="6"/>
      <c r="G39" s="6"/>
      <c r="H39" s="109"/>
      <c r="I39" s="121"/>
      <c r="J39" s="1"/>
      <c r="K39" s="6"/>
      <c r="L39" s="6"/>
      <c r="M39" s="6"/>
      <c r="N39" s="1"/>
      <c r="O39" s="1"/>
      <c r="R39" s="54"/>
      <c r="S39" s="54"/>
      <c r="T39" s="37"/>
      <c r="U39" s="54"/>
      <c r="V39" s="37"/>
      <c r="W39" s="54"/>
      <c r="X39" s="37"/>
      <c r="Y39" s="54"/>
      <c r="Z39" s="37"/>
      <c r="AA39" s="54"/>
      <c r="AB39" s="37"/>
      <c r="AC39" s="54"/>
      <c r="AD39" s="37"/>
      <c r="AE39" s="54"/>
      <c r="AF39" s="37"/>
      <c r="AG39" s="1"/>
      <c r="AH39" s="1"/>
      <c r="AI39" s="1"/>
      <c r="AJ39" s="6"/>
      <c r="AK39" s="1"/>
    </row>
    <row r="40" spans="1:38" ht="38.25">
      <c r="A40" s="92" t="s">
        <v>16</v>
      </c>
      <c r="B40" s="93" t="s">
        <v>519</v>
      </c>
      <c r="C40" s="93"/>
      <c r="D40" s="94" t="s">
        <v>529</v>
      </c>
      <c r="E40" s="93" t="s">
        <v>530</v>
      </c>
      <c r="F40" s="93" t="s">
        <v>531</v>
      </c>
      <c r="G40" s="93" t="s">
        <v>532</v>
      </c>
      <c r="H40" s="93" t="s">
        <v>533</v>
      </c>
      <c r="I40" s="93" t="s">
        <v>534</v>
      </c>
      <c r="J40" s="92" t="s">
        <v>535</v>
      </c>
      <c r="K40" s="112" t="s">
        <v>552</v>
      </c>
      <c r="L40" s="113" t="s">
        <v>537</v>
      </c>
      <c r="M40" s="95" t="s">
        <v>538</v>
      </c>
      <c r="N40" s="93" t="s">
        <v>539</v>
      </c>
      <c r="O40" s="94" t="s">
        <v>540</v>
      </c>
      <c r="P40" s="186" t="s">
        <v>541</v>
      </c>
      <c r="Q40" s="188" t="s">
        <v>806</v>
      </c>
      <c r="R40" s="54"/>
      <c r="S40" s="54"/>
      <c r="T40" s="37"/>
      <c r="U40" s="54"/>
      <c r="V40" s="37"/>
      <c r="W40" s="54"/>
      <c r="X40" s="37"/>
      <c r="Y40" s="54"/>
      <c r="Z40" s="37"/>
      <c r="AA40" s="54"/>
      <c r="AB40" s="37"/>
      <c r="AC40" s="54"/>
      <c r="AD40" s="37"/>
      <c r="AE40" s="54"/>
      <c r="AF40" s="37"/>
      <c r="AG40" s="37"/>
      <c r="AH40" s="37"/>
      <c r="AI40" s="37"/>
      <c r="AJ40" s="37"/>
      <c r="AK40" s="37"/>
      <c r="AL40" s="37"/>
    </row>
    <row r="41" spans="1:38" ht="12.75" customHeight="1">
      <c r="A41" s="239">
        <v>1</v>
      </c>
      <c r="B41" s="255">
        <v>45533</v>
      </c>
      <c r="C41" s="293"/>
      <c r="D41" s="293" t="s">
        <v>892</v>
      </c>
      <c r="E41" s="239" t="s">
        <v>542</v>
      </c>
      <c r="F41" s="239">
        <v>343.5</v>
      </c>
      <c r="G41" s="239">
        <v>318</v>
      </c>
      <c r="H41" s="239">
        <v>361.5</v>
      </c>
      <c r="I41" s="239" t="s">
        <v>911</v>
      </c>
      <c r="J41" s="238" t="s">
        <v>920</v>
      </c>
      <c r="K41" s="238">
        <f t="shared" ref="K41" si="18">H41-F41</f>
        <v>18</v>
      </c>
      <c r="L41" s="251">
        <f t="shared" ref="L41" si="19">(F41*-0.3)/100</f>
        <v>-1.0305</v>
      </c>
      <c r="M41" s="252">
        <f t="shared" ref="M41" si="20">(K41+L41)/F41</f>
        <v>4.9401746724890831E-2</v>
      </c>
      <c r="N41" s="238" t="s">
        <v>544</v>
      </c>
      <c r="O41" s="253">
        <v>45537</v>
      </c>
      <c r="P41" s="254"/>
      <c r="Q41" s="235"/>
      <c r="R41" s="54" t="s">
        <v>835</v>
      </c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</row>
    <row r="42" spans="1:38" ht="12.75" customHeight="1">
      <c r="A42" s="355">
        <v>2</v>
      </c>
      <c r="B42" s="255">
        <v>45534</v>
      </c>
      <c r="C42" s="356"/>
      <c r="D42" s="357" t="s">
        <v>916</v>
      </c>
      <c r="E42" s="358" t="s">
        <v>542</v>
      </c>
      <c r="F42" s="239">
        <v>344</v>
      </c>
      <c r="G42" s="240">
        <v>319</v>
      </c>
      <c r="H42" s="239">
        <v>362</v>
      </c>
      <c r="I42" s="239" t="s">
        <v>917</v>
      </c>
      <c r="J42" s="238" t="s">
        <v>920</v>
      </c>
      <c r="K42" s="238">
        <f t="shared" ref="K42" si="21">H42-F42</f>
        <v>18</v>
      </c>
      <c r="L42" s="251">
        <f t="shared" ref="L42" si="22">(F42*-0.3)/100</f>
        <v>-1.032</v>
      </c>
      <c r="M42" s="252">
        <f t="shared" ref="M42" si="23">(K42+L42)/F42</f>
        <v>4.9325581395348837E-2</v>
      </c>
      <c r="N42" s="238" t="s">
        <v>544</v>
      </c>
      <c r="O42" s="253">
        <v>45544</v>
      </c>
      <c r="P42" s="254"/>
      <c r="Q42" s="235"/>
      <c r="R42" s="54" t="s">
        <v>835</v>
      </c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</row>
    <row r="43" spans="1:38" ht="12.75" customHeight="1">
      <c r="A43" s="180">
        <v>3</v>
      </c>
      <c r="B43" s="177">
        <v>45537</v>
      </c>
      <c r="C43" s="181"/>
      <c r="D43" s="185" t="s">
        <v>898</v>
      </c>
      <c r="E43" s="182" t="s">
        <v>542</v>
      </c>
      <c r="F43" s="176" t="s">
        <v>919</v>
      </c>
      <c r="G43" s="178">
        <v>1950</v>
      </c>
      <c r="H43" s="176"/>
      <c r="I43" s="176" t="s">
        <v>889</v>
      </c>
      <c r="J43" s="178" t="s">
        <v>543</v>
      </c>
      <c r="K43" s="176"/>
      <c r="L43" s="236"/>
      <c r="M43" s="237"/>
      <c r="N43" s="176"/>
      <c r="O43" s="223"/>
      <c r="P43" s="179"/>
      <c r="Q43" s="235"/>
      <c r="R43" s="54"/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</row>
    <row r="44" spans="1:38" ht="12.75" customHeight="1">
      <c r="A44" s="180">
        <v>4</v>
      </c>
      <c r="B44" s="177">
        <v>45544</v>
      </c>
      <c r="C44" s="181"/>
      <c r="D44" s="185" t="s">
        <v>903</v>
      </c>
      <c r="E44" s="182" t="s">
        <v>542</v>
      </c>
      <c r="F44" s="176" t="s">
        <v>1037</v>
      </c>
      <c r="G44" s="178">
        <v>1980</v>
      </c>
      <c r="H44" s="176"/>
      <c r="I44" s="176" t="s">
        <v>1038</v>
      </c>
      <c r="J44" s="178" t="s">
        <v>543</v>
      </c>
      <c r="K44" s="176"/>
      <c r="L44" s="236"/>
      <c r="M44" s="237"/>
      <c r="N44" s="176"/>
      <c r="O44" s="223"/>
      <c r="P44" s="179"/>
      <c r="Q44" s="235"/>
      <c r="R44" s="54"/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</row>
    <row r="45" spans="1:38" ht="12.75" customHeight="1">
      <c r="A45" s="180"/>
      <c r="B45" s="177"/>
      <c r="C45" s="181"/>
      <c r="D45" s="185"/>
      <c r="E45" s="182"/>
      <c r="F45" s="176"/>
      <c r="G45" s="178"/>
      <c r="H45" s="176"/>
      <c r="I45" s="176"/>
      <c r="J45" s="178"/>
      <c r="K45" s="176"/>
      <c r="L45" s="236"/>
      <c r="M45" s="237"/>
      <c r="N45" s="176"/>
      <c r="O45" s="223"/>
      <c r="P45" s="179"/>
      <c r="Q45" s="235"/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</row>
    <row r="46" spans="1:38" ht="12.75" customHeight="1">
      <c r="A46" s="176"/>
      <c r="B46" s="177"/>
      <c r="C46" s="220"/>
      <c r="D46" s="220"/>
      <c r="E46" s="176"/>
      <c r="F46" s="176"/>
      <c r="G46" s="176"/>
      <c r="H46" s="176"/>
      <c r="I46" s="176"/>
      <c r="J46" s="176"/>
      <c r="K46" s="176"/>
      <c r="L46" s="236"/>
      <c r="M46" s="237"/>
      <c r="N46" s="176"/>
      <c r="O46" s="223"/>
      <c r="P46" s="179"/>
      <c r="Q46" s="235"/>
      <c r="R46" s="54" t="s">
        <v>835</v>
      </c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02" t="s">
        <v>545</v>
      </c>
      <c r="B47" s="102"/>
      <c r="C47" s="102"/>
      <c r="D47" s="54"/>
      <c r="E47" s="37"/>
      <c r="F47" s="107" t="s">
        <v>547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06" t="s">
        <v>546</v>
      </c>
      <c r="B48" s="102"/>
      <c r="C48" s="102"/>
      <c r="D48" s="54"/>
      <c r="E48" s="37"/>
      <c r="F48" s="107" t="s">
        <v>550</v>
      </c>
      <c r="G48" s="54"/>
      <c r="H48" s="54" t="s">
        <v>566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8" ht="12.75" customHeight="1">
      <c r="A49" s="54"/>
      <c r="B49" s="54"/>
      <c r="C49" s="102"/>
      <c r="D49" s="54"/>
      <c r="E49" s="37"/>
      <c r="F49" s="10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8" ht="12" customHeight="1">
      <c r="A50" s="189"/>
      <c r="B50" s="189"/>
      <c r="C50" s="189"/>
      <c r="D50" s="189"/>
      <c r="E50" s="190"/>
      <c r="F50" s="190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38.25" customHeight="1">
      <c r="A51" s="91" t="s">
        <v>901</v>
      </c>
      <c r="B51" s="119"/>
      <c r="C51" s="119"/>
      <c r="D51" s="120"/>
      <c r="E51" s="108"/>
      <c r="F51" s="6"/>
      <c r="G51" s="6"/>
      <c r="H51" s="109"/>
      <c r="I51" s="121"/>
      <c r="J51" s="1"/>
      <c r="K51" s="6"/>
      <c r="L51" s="6"/>
      <c r="M51" s="6"/>
      <c r="N51" s="1"/>
      <c r="O51" s="1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  <c r="AG51" s="1"/>
      <c r="AH51" s="1"/>
      <c r="AI51" s="1"/>
      <c r="AJ51" s="6"/>
      <c r="AK51" s="1"/>
    </row>
    <row r="52" spans="1:38" ht="38.25">
      <c r="A52" s="92" t="s">
        <v>16</v>
      </c>
      <c r="B52" s="93" t="s">
        <v>519</v>
      </c>
      <c r="C52" s="93"/>
      <c r="D52" s="94" t="s">
        <v>529</v>
      </c>
      <c r="E52" s="93" t="s">
        <v>530</v>
      </c>
      <c r="F52" s="93" t="s">
        <v>531</v>
      </c>
      <c r="G52" s="93" t="s">
        <v>532</v>
      </c>
      <c r="H52" s="93" t="s">
        <v>533</v>
      </c>
      <c r="I52" s="93" t="s">
        <v>534</v>
      </c>
      <c r="J52" s="92" t="s">
        <v>535</v>
      </c>
      <c r="K52" s="112" t="s">
        <v>552</v>
      </c>
      <c r="L52" s="113" t="s">
        <v>537</v>
      </c>
      <c r="M52" s="95" t="s">
        <v>538</v>
      </c>
      <c r="N52" s="93" t="s">
        <v>539</v>
      </c>
      <c r="O52" s="94" t="s">
        <v>540</v>
      </c>
      <c r="P52" s="186" t="s">
        <v>541</v>
      </c>
      <c r="Q52" s="188" t="s">
        <v>806</v>
      </c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  <c r="AG52" s="37"/>
      <c r="AH52" s="37"/>
      <c r="AI52" s="37"/>
      <c r="AJ52" s="37"/>
      <c r="AK52" s="37"/>
      <c r="AL52" s="37"/>
    </row>
    <row r="53" spans="1:38" ht="12.75" customHeight="1">
      <c r="A53" s="176">
        <v>1</v>
      </c>
      <c r="B53" s="177">
        <v>45498</v>
      </c>
      <c r="C53" s="220"/>
      <c r="D53" s="220" t="s">
        <v>474</v>
      </c>
      <c r="E53" s="176" t="s">
        <v>542</v>
      </c>
      <c r="F53" s="176" t="s">
        <v>882</v>
      </c>
      <c r="G53" s="176">
        <v>3600</v>
      </c>
      <c r="H53" s="176"/>
      <c r="I53" s="176" t="s">
        <v>883</v>
      </c>
      <c r="J53" s="176" t="s">
        <v>543</v>
      </c>
      <c r="K53" s="176"/>
      <c r="L53" s="236"/>
      <c r="M53" s="237"/>
      <c r="N53" s="176"/>
      <c r="O53" s="223"/>
      <c r="P53" s="179">
        <f>VLOOKUP(D53,'MidCap Intra'!$B$11:$C$570,2,0)</f>
        <v>3864.05</v>
      </c>
      <c r="Q53" s="235"/>
      <c r="R53" s="54" t="s">
        <v>835</v>
      </c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76"/>
      <c r="B54" s="177"/>
      <c r="C54" s="220"/>
      <c r="D54" s="220"/>
      <c r="E54" s="176"/>
      <c r="F54" s="176"/>
      <c r="G54" s="176"/>
      <c r="H54" s="176"/>
      <c r="I54" s="176"/>
      <c r="J54" s="176"/>
      <c r="K54" s="176"/>
      <c r="L54" s="236"/>
      <c r="M54" s="237"/>
      <c r="N54" s="176"/>
      <c r="O54" s="223"/>
      <c r="P54" s="179"/>
      <c r="Q54" s="235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76"/>
      <c r="B55" s="177"/>
      <c r="C55" s="220"/>
      <c r="D55" s="220"/>
      <c r="E55" s="176"/>
      <c r="F55" s="176"/>
      <c r="G55" s="176"/>
      <c r="H55" s="176"/>
      <c r="I55" s="176"/>
      <c r="J55" s="176"/>
      <c r="K55" s="176"/>
      <c r="L55" s="236"/>
      <c r="M55" s="237"/>
      <c r="N55" s="176"/>
      <c r="O55" s="223"/>
      <c r="P55" s="177"/>
      <c r="Q55" s="235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02" t="s">
        <v>545</v>
      </c>
      <c r="B56" s="102"/>
      <c r="C56" s="102"/>
      <c r="D56" s="54"/>
      <c r="E56" s="37"/>
      <c r="F56" s="107" t="s">
        <v>547</v>
      </c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06" t="s">
        <v>546</v>
      </c>
      <c r="B57" s="102"/>
      <c r="C57" s="102"/>
      <c r="D57" s="54"/>
      <c r="E57" s="37"/>
      <c r="F57" s="107" t="s">
        <v>550</v>
      </c>
      <c r="G57" s="54"/>
      <c r="H57" s="54" t="s">
        <v>566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54"/>
      <c r="B58" s="54"/>
      <c r="C58" s="102"/>
      <c r="D58" s="54"/>
      <c r="E58" s="37"/>
      <c r="F58" s="107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54"/>
      <c r="B59" s="54"/>
      <c r="C59" s="102"/>
      <c r="D59" s="54"/>
      <c r="E59" s="37"/>
      <c r="F59" s="107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8" ht="38.25" customHeight="1">
      <c r="A60" s="122" t="s">
        <v>902</v>
      </c>
      <c r="C60" s="122"/>
      <c r="D60" s="54"/>
      <c r="E60" s="122"/>
      <c r="F60" s="6"/>
      <c r="G60" s="6"/>
      <c r="H60" s="110"/>
      <c r="I60" s="6"/>
      <c r="J60" s="110"/>
      <c r="K60" s="111"/>
      <c r="L60" s="6"/>
      <c r="M60" s="6"/>
      <c r="N60" s="1"/>
      <c r="O60" s="54"/>
      <c r="P60" s="54"/>
      <c r="Q60" s="191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8" ht="12.75" customHeight="1">
      <c r="A61" s="92" t="s">
        <v>16</v>
      </c>
      <c r="B61" s="93" t="s">
        <v>519</v>
      </c>
      <c r="C61" s="93"/>
      <c r="D61" s="94" t="s">
        <v>529</v>
      </c>
      <c r="E61" s="93" t="s">
        <v>530</v>
      </c>
      <c r="F61" s="93" t="s">
        <v>531</v>
      </c>
      <c r="G61" s="93" t="s">
        <v>567</v>
      </c>
      <c r="H61" s="93" t="s">
        <v>568</v>
      </c>
      <c r="I61" s="93" t="s">
        <v>534</v>
      </c>
      <c r="J61" s="123" t="s">
        <v>535</v>
      </c>
      <c r="K61" s="93" t="s">
        <v>536</v>
      </c>
      <c r="L61" s="93" t="s">
        <v>569</v>
      </c>
      <c r="M61" s="93" t="s">
        <v>539</v>
      </c>
      <c r="N61" s="94" t="s">
        <v>540</v>
      </c>
      <c r="O61" s="54"/>
      <c r="P61" s="54"/>
      <c r="Q61" s="191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8" ht="12.75" customHeight="1">
      <c r="A62" s="124">
        <v>1</v>
      </c>
      <c r="B62" s="125">
        <v>41579</v>
      </c>
      <c r="C62" s="125"/>
      <c r="D62" s="126" t="s">
        <v>570</v>
      </c>
      <c r="E62" s="127" t="s">
        <v>542</v>
      </c>
      <c r="F62" s="128">
        <v>82</v>
      </c>
      <c r="G62" s="127" t="s">
        <v>571</v>
      </c>
      <c r="H62" s="127">
        <v>100</v>
      </c>
      <c r="I62" s="129">
        <v>100</v>
      </c>
      <c r="J62" s="130" t="s">
        <v>572</v>
      </c>
      <c r="K62" s="131">
        <f t="shared" ref="K62:K93" si="24">H62-F62</f>
        <v>18</v>
      </c>
      <c r="L62" s="132">
        <f t="shared" ref="L62:L93" si="25">K62/F62</f>
        <v>0.21951219512195122</v>
      </c>
      <c r="M62" s="127" t="s">
        <v>544</v>
      </c>
      <c r="N62" s="133">
        <v>42657</v>
      </c>
      <c r="O62" s="54"/>
      <c r="P62" s="54"/>
      <c r="Q62" s="191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8" ht="12.75" customHeight="1">
      <c r="A63" s="124">
        <v>2</v>
      </c>
      <c r="B63" s="125">
        <v>41794</v>
      </c>
      <c r="C63" s="125"/>
      <c r="D63" s="126" t="s">
        <v>573</v>
      </c>
      <c r="E63" s="127" t="s">
        <v>553</v>
      </c>
      <c r="F63" s="128">
        <v>257</v>
      </c>
      <c r="G63" s="127" t="s">
        <v>571</v>
      </c>
      <c r="H63" s="127">
        <v>300</v>
      </c>
      <c r="I63" s="129">
        <v>300</v>
      </c>
      <c r="J63" s="130" t="s">
        <v>572</v>
      </c>
      <c r="K63" s="131">
        <f t="shared" si="24"/>
        <v>43</v>
      </c>
      <c r="L63" s="132">
        <f t="shared" si="25"/>
        <v>0.16731517509727625</v>
      </c>
      <c r="M63" s="127" t="s">
        <v>544</v>
      </c>
      <c r="N63" s="133">
        <v>41822</v>
      </c>
      <c r="O63" s="54"/>
      <c r="P63" s="54"/>
      <c r="Q63" s="191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8" ht="12.75" customHeight="1">
      <c r="A64" s="124">
        <v>3</v>
      </c>
      <c r="B64" s="125">
        <v>41828</v>
      </c>
      <c r="C64" s="125"/>
      <c r="D64" s="126" t="s">
        <v>574</v>
      </c>
      <c r="E64" s="127" t="s">
        <v>553</v>
      </c>
      <c r="F64" s="128">
        <v>393</v>
      </c>
      <c r="G64" s="127" t="s">
        <v>571</v>
      </c>
      <c r="H64" s="127">
        <v>468</v>
      </c>
      <c r="I64" s="129">
        <v>468</v>
      </c>
      <c r="J64" s="130" t="s">
        <v>572</v>
      </c>
      <c r="K64" s="131">
        <f t="shared" si="24"/>
        <v>75</v>
      </c>
      <c r="L64" s="132">
        <f t="shared" si="25"/>
        <v>0.19083969465648856</v>
      </c>
      <c r="M64" s="127" t="s">
        <v>544</v>
      </c>
      <c r="N64" s="133">
        <v>41863</v>
      </c>
      <c r="O64" s="54"/>
      <c r="P64" s="54"/>
      <c r="Q64" s="191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4">
        <v>4</v>
      </c>
      <c r="B65" s="125">
        <v>41857</v>
      </c>
      <c r="C65" s="125"/>
      <c r="D65" s="126" t="s">
        <v>575</v>
      </c>
      <c r="E65" s="127" t="s">
        <v>553</v>
      </c>
      <c r="F65" s="128">
        <v>205</v>
      </c>
      <c r="G65" s="127" t="s">
        <v>571</v>
      </c>
      <c r="H65" s="127">
        <v>275</v>
      </c>
      <c r="I65" s="129">
        <v>250</v>
      </c>
      <c r="J65" s="130" t="s">
        <v>572</v>
      </c>
      <c r="K65" s="131">
        <f t="shared" si="24"/>
        <v>70</v>
      </c>
      <c r="L65" s="132">
        <f t="shared" si="25"/>
        <v>0.34146341463414637</v>
      </c>
      <c r="M65" s="127" t="s">
        <v>544</v>
      </c>
      <c r="N65" s="133">
        <v>41962</v>
      </c>
      <c r="O65" s="54"/>
      <c r="P65" s="54"/>
      <c r="Q65" s="191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4">
        <v>5</v>
      </c>
      <c r="B66" s="125">
        <v>41886</v>
      </c>
      <c r="C66" s="125"/>
      <c r="D66" s="126" t="s">
        <v>576</v>
      </c>
      <c r="E66" s="127" t="s">
        <v>553</v>
      </c>
      <c r="F66" s="128">
        <v>162</v>
      </c>
      <c r="G66" s="127" t="s">
        <v>571</v>
      </c>
      <c r="H66" s="127">
        <v>190</v>
      </c>
      <c r="I66" s="129">
        <v>190</v>
      </c>
      <c r="J66" s="130" t="s">
        <v>572</v>
      </c>
      <c r="K66" s="131">
        <f t="shared" si="24"/>
        <v>28</v>
      </c>
      <c r="L66" s="132">
        <f t="shared" si="25"/>
        <v>0.1728395061728395</v>
      </c>
      <c r="M66" s="127" t="s">
        <v>544</v>
      </c>
      <c r="N66" s="133">
        <v>42006</v>
      </c>
      <c r="O66" s="54"/>
      <c r="P66" s="54"/>
      <c r="Q66" s="191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6</v>
      </c>
      <c r="B67" s="125">
        <v>41886</v>
      </c>
      <c r="C67" s="125"/>
      <c r="D67" s="126" t="s">
        <v>577</v>
      </c>
      <c r="E67" s="127" t="s">
        <v>553</v>
      </c>
      <c r="F67" s="128">
        <v>75</v>
      </c>
      <c r="G67" s="127" t="s">
        <v>571</v>
      </c>
      <c r="H67" s="127">
        <v>91.5</v>
      </c>
      <c r="I67" s="129" t="s">
        <v>565</v>
      </c>
      <c r="J67" s="130" t="s">
        <v>578</v>
      </c>
      <c r="K67" s="131">
        <f t="shared" si="24"/>
        <v>16.5</v>
      </c>
      <c r="L67" s="132">
        <f t="shared" si="25"/>
        <v>0.22</v>
      </c>
      <c r="M67" s="127" t="s">
        <v>544</v>
      </c>
      <c r="N67" s="133">
        <v>41954</v>
      </c>
      <c r="O67" s="54"/>
      <c r="P67" s="54"/>
      <c r="Q67" s="191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7</v>
      </c>
      <c r="B68" s="125">
        <v>41913</v>
      </c>
      <c r="C68" s="125"/>
      <c r="D68" s="126" t="s">
        <v>579</v>
      </c>
      <c r="E68" s="127" t="s">
        <v>553</v>
      </c>
      <c r="F68" s="128">
        <v>850</v>
      </c>
      <c r="G68" s="127" t="s">
        <v>571</v>
      </c>
      <c r="H68" s="127">
        <v>982.5</v>
      </c>
      <c r="I68" s="129">
        <v>1050</v>
      </c>
      <c r="J68" s="130" t="s">
        <v>580</v>
      </c>
      <c r="K68" s="131">
        <f t="shared" si="24"/>
        <v>132.5</v>
      </c>
      <c r="L68" s="132">
        <f t="shared" si="25"/>
        <v>0.15588235294117647</v>
      </c>
      <c r="M68" s="127" t="s">
        <v>544</v>
      </c>
      <c r="N68" s="133">
        <v>42039</v>
      </c>
      <c r="O68" s="54"/>
      <c r="P68" s="54"/>
      <c r="Q68" s="191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8</v>
      </c>
      <c r="B69" s="125">
        <v>41913</v>
      </c>
      <c r="C69" s="125"/>
      <c r="D69" s="126" t="s">
        <v>581</v>
      </c>
      <c r="E69" s="127" t="s">
        <v>553</v>
      </c>
      <c r="F69" s="128">
        <v>475</v>
      </c>
      <c r="G69" s="127" t="s">
        <v>571</v>
      </c>
      <c r="H69" s="127">
        <v>515</v>
      </c>
      <c r="I69" s="129">
        <v>600</v>
      </c>
      <c r="J69" s="130" t="s">
        <v>582</v>
      </c>
      <c r="K69" s="131">
        <f t="shared" si="24"/>
        <v>40</v>
      </c>
      <c r="L69" s="132">
        <f t="shared" si="25"/>
        <v>8.4210526315789472E-2</v>
      </c>
      <c r="M69" s="127" t="s">
        <v>544</v>
      </c>
      <c r="N69" s="133">
        <v>41939</v>
      </c>
      <c r="O69" s="54"/>
      <c r="P69" s="54"/>
      <c r="Q69" s="191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9</v>
      </c>
      <c r="B70" s="125">
        <v>41913</v>
      </c>
      <c r="C70" s="125"/>
      <c r="D70" s="126" t="s">
        <v>583</v>
      </c>
      <c r="E70" s="127" t="s">
        <v>553</v>
      </c>
      <c r="F70" s="128">
        <v>86</v>
      </c>
      <c r="G70" s="127" t="s">
        <v>571</v>
      </c>
      <c r="H70" s="127">
        <v>99</v>
      </c>
      <c r="I70" s="129">
        <v>140</v>
      </c>
      <c r="J70" s="130" t="s">
        <v>584</v>
      </c>
      <c r="K70" s="131">
        <f t="shared" si="24"/>
        <v>13</v>
      </c>
      <c r="L70" s="132">
        <f t="shared" si="25"/>
        <v>0.15116279069767441</v>
      </c>
      <c r="M70" s="127" t="s">
        <v>544</v>
      </c>
      <c r="N70" s="133">
        <v>41939</v>
      </c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10</v>
      </c>
      <c r="B71" s="125">
        <v>41926</v>
      </c>
      <c r="C71" s="125"/>
      <c r="D71" s="126" t="s">
        <v>585</v>
      </c>
      <c r="E71" s="127" t="s">
        <v>553</v>
      </c>
      <c r="F71" s="128">
        <v>496.6</v>
      </c>
      <c r="G71" s="127" t="s">
        <v>571</v>
      </c>
      <c r="H71" s="127">
        <v>621</v>
      </c>
      <c r="I71" s="129">
        <v>580</v>
      </c>
      <c r="J71" s="130" t="s">
        <v>572</v>
      </c>
      <c r="K71" s="131">
        <f t="shared" si="24"/>
        <v>124.39999999999998</v>
      </c>
      <c r="L71" s="132">
        <f t="shared" si="25"/>
        <v>0.25050342327829234</v>
      </c>
      <c r="M71" s="127" t="s">
        <v>544</v>
      </c>
      <c r="N71" s="133">
        <v>42605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11</v>
      </c>
      <c r="B72" s="125">
        <v>41926</v>
      </c>
      <c r="C72" s="125"/>
      <c r="D72" s="126" t="s">
        <v>586</v>
      </c>
      <c r="E72" s="127" t="s">
        <v>553</v>
      </c>
      <c r="F72" s="128">
        <v>2481.9</v>
      </c>
      <c r="G72" s="127" t="s">
        <v>571</v>
      </c>
      <c r="H72" s="127">
        <v>2840</v>
      </c>
      <c r="I72" s="129">
        <v>2870</v>
      </c>
      <c r="J72" s="130" t="s">
        <v>587</v>
      </c>
      <c r="K72" s="131">
        <f t="shared" si="24"/>
        <v>358.09999999999991</v>
      </c>
      <c r="L72" s="132">
        <f t="shared" si="25"/>
        <v>0.14428462065353154</v>
      </c>
      <c r="M72" s="127" t="s">
        <v>544</v>
      </c>
      <c r="N72" s="133">
        <v>42017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12</v>
      </c>
      <c r="B73" s="125">
        <v>41928</v>
      </c>
      <c r="C73" s="125"/>
      <c r="D73" s="126" t="s">
        <v>588</v>
      </c>
      <c r="E73" s="127" t="s">
        <v>553</v>
      </c>
      <c r="F73" s="128">
        <v>84.5</v>
      </c>
      <c r="G73" s="127" t="s">
        <v>571</v>
      </c>
      <c r="H73" s="127">
        <v>93</v>
      </c>
      <c r="I73" s="129">
        <v>110</v>
      </c>
      <c r="J73" s="130" t="s">
        <v>589</v>
      </c>
      <c r="K73" s="131">
        <f t="shared" si="24"/>
        <v>8.5</v>
      </c>
      <c r="L73" s="132">
        <f t="shared" si="25"/>
        <v>0.10059171597633136</v>
      </c>
      <c r="M73" s="127" t="s">
        <v>544</v>
      </c>
      <c r="N73" s="133">
        <v>41939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13</v>
      </c>
      <c r="B74" s="125">
        <v>41928</v>
      </c>
      <c r="C74" s="125"/>
      <c r="D74" s="126" t="s">
        <v>590</v>
      </c>
      <c r="E74" s="127" t="s">
        <v>553</v>
      </c>
      <c r="F74" s="128">
        <v>401</v>
      </c>
      <c r="G74" s="127" t="s">
        <v>571</v>
      </c>
      <c r="H74" s="127">
        <v>428</v>
      </c>
      <c r="I74" s="129">
        <v>450</v>
      </c>
      <c r="J74" s="130" t="s">
        <v>591</v>
      </c>
      <c r="K74" s="131">
        <f t="shared" si="24"/>
        <v>27</v>
      </c>
      <c r="L74" s="132">
        <f t="shared" si="25"/>
        <v>6.7331670822942641E-2</v>
      </c>
      <c r="M74" s="127" t="s">
        <v>544</v>
      </c>
      <c r="N74" s="133">
        <v>42020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14</v>
      </c>
      <c r="B75" s="125">
        <v>41928</v>
      </c>
      <c r="C75" s="125"/>
      <c r="D75" s="126" t="s">
        <v>592</v>
      </c>
      <c r="E75" s="127" t="s">
        <v>553</v>
      </c>
      <c r="F75" s="128">
        <v>101</v>
      </c>
      <c r="G75" s="127" t="s">
        <v>571</v>
      </c>
      <c r="H75" s="127">
        <v>112</v>
      </c>
      <c r="I75" s="129">
        <v>120</v>
      </c>
      <c r="J75" s="130" t="s">
        <v>593</v>
      </c>
      <c r="K75" s="131">
        <f t="shared" si="24"/>
        <v>11</v>
      </c>
      <c r="L75" s="132">
        <f t="shared" si="25"/>
        <v>0.10891089108910891</v>
      </c>
      <c r="M75" s="127" t="s">
        <v>544</v>
      </c>
      <c r="N75" s="133">
        <v>41939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15</v>
      </c>
      <c r="B76" s="125">
        <v>41954</v>
      </c>
      <c r="C76" s="125"/>
      <c r="D76" s="126" t="s">
        <v>594</v>
      </c>
      <c r="E76" s="127" t="s">
        <v>553</v>
      </c>
      <c r="F76" s="128">
        <v>59</v>
      </c>
      <c r="G76" s="127" t="s">
        <v>571</v>
      </c>
      <c r="H76" s="127">
        <v>76</v>
      </c>
      <c r="I76" s="129">
        <v>76</v>
      </c>
      <c r="J76" s="130" t="s">
        <v>572</v>
      </c>
      <c r="K76" s="131">
        <f t="shared" si="24"/>
        <v>17</v>
      </c>
      <c r="L76" s="132">
        <f t="shared" si="25"/>
        <v>0.28813559322033899</v>
      </c>
      <c r="M76" s="127" t="s">
        <v>544</v>
      </c>
      <c r="N76" s="133">
        <v>43032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16</v>
      </c>
      <c r="B77" s="125">
        <v>41954</v>
      </c>
      <c r="C77" s="125"/>
      <c r="D77" s="126" t="s">
        <v>583</v>
      </c>
      <c r="E77" s="127" t="s">
        <v>553</v>
      </c>
      <c r="F77" s="128">
        <v>99</v>
      </c>
      <c r="G77" s="127" t="s">
        <v>571</v>
      </c>
      <c r="H77" s="127">
        <v>120</v>
      </c>
      <c r="I77" s="129">
        <v>120</v>
      </c>
      <c r="J77" s="130" t="s">
        <v>562</v>
      </c>
      <c r="K77" s="131">
        <f t="shared" si="24"/>
        <v>21</v>
      </c>
      <c r="L77" s="132">
        <f t="shared" si="25"/>
        <v>0.21212121212121213</v>
      </c>
      <c r="M77" s="127" t="s">
        <v>544</v>
      </c>
      <c r="N77" s="133">
        <v>41960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4">
        <v>17</v>
      </c>
      <c r="B78" s="125">
        <v>41956</v>
      </c>
      <c r="C78" s="125"/>
      <c r="D78" s="126" t="s">
        <v>595</v>
      </c>
      <c r="E78" s="127" t="s">
        <v>553</v>
      </c>
      <c r="F78" s="128">
        <v>22</v>
      </c>
      <c r="G78" s="127" t="s">
        <v>571</v>
      </c>
      <c r="H78" s="127">
        <v>33.549999999999997</v>
      </c>
      <c r="I78" s="129">
        <v>32</v>
      </c>
      <c r="J78" s="130" t="s">
        <v>596</v>
      </c>
      <c r="K78" s="131">
        <f t="shared" si="24"/>
        <v>11.549999999999997</v>
      </c>
      <c r="L78" s="132">
        <f t="shared" si="25"/>
        <v>0.52499999999999991</v>
      </c>
      <c r="M78" s="127" t="s">
        <v>544</v>
      </c>
      <c r="N78" s="133">
        <v>42188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4">
        <v>18</v>
      </c>
      <c r="B79" s="125">
        <v>41976</v>
      </c>
      <c r="C79" s="125"/>
      <c r="D79" s="126" t="s">
        <v>597</v>
      </c>
      <c r="E79" s="127" t="s">
        <v>553</v>
      </c>
      <c r="F79" s="128">
        <v>440</v>
      </c>
      <c r="G79" s="127" t="s">
        <v>571</v>
      </c>
      <c r="H79" s="127">
        <v>520</v>
      </c>
      <c r="I79" s="129">
        <v>520</v>
      </c>
      <c r="J79" s="130" t="s">
        <v>598</v>
      </c>
      <c r="K79" s="131">
        <f t="shared" si="24"/>
        <v>80</v>
      </c>
      <c r="L79" s="132">
        <f t="shared" si="25"/>
        <v>0.18181818181818182</v>
      </c>
      <c r="M79" s="127" t="s">
        <v>544</v>
      </c>
      <c r="N79" s="133">
        <v>42208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4">
        <v>19</v>
      </c>
      <c r="B80" s="125">
        <v>41976</v>
      </c>
      <c r="C80" s="125"/>
      <c r="D80" s="126" t="s">
        <v>599</v>
      </c>
      <c r="E80" s="127" t="s">
        <v>553</v>
      </c>
      <c r="F80" s="128">
        <v>360</v>
      </c>
      <c r="G80" s="127" t="s">
        <v>571</v>
      </c>
      <c r="H80" s="127">
        <v>427</v>
      </c>
      <c r="I80" s="129">
        <v>425</v>
      </c>
      <c r="J80" s="130" t="s">
        <v>600</v>
      </c>
      <c r="K80" s="131">
        <f t="shared" si="24"/>
        <v>67</v>
      </c>
      <c r="L80" s="132">
        <f t="shared" si="25"/>
        <v>0.18611111111111112</v>
      </c>
      <c r="M80" s="127" t="s">
        <v>544</v>
      </c>
      <c r="N80" s="133">
        <v>42058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20</v>
      </c>
      <c r="B81" s="125">
        <v>42012</v>
      </c>
      <c r="C81" s="125"/>
      <c r="D81" s="126" t="s">
        <v>601</v>
      </c>
      <c r="E81" s="127" t="s">
        <v>553</v>
      </c>
      <c r="F81" s="128">
        <v>360</v>
      </c>
      <c r="G81" s="127" t="s">
        <v>571</v>
      </c>
      <c r="H81" s="127">
        <v>455</v>
      </c>
      <c r="I81" s="129">
        <v>420</v>
      </c>
      <c r="J81" s="130" t="s">
        <v>602</v>
      </c>
      <c r="K81" s="131">
        <f t="shared" si="24"/>
        <v>95</v>
      </c>
      <c r="L81" s="132">
        <f t="shared" si="25"/>
        <v>0.2638888888888889</v>
      </c>
      <c r="M81" s="127" t="s">
        <v>544</v>
      </c>
      <c r="N81" s="133">
        <v>42024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21</v>
      </c>
      <c r="B82" s="125">
        <v>42012</v>
      </c>
      <c r="C82" s="125"/>
      <c r="D82" s="126" t="s">
        <v>603</v>
      </c>
      <c r="E82" s="127" t="s">
        <v>553</v>
      </c>
      <c r="F82" s="128">
        <v>130</v>
      </c>
      <c r="G82" s="127"/>
      <c r="H82" s="127">
        <v>175.5</v>
      </c>
      <c r="I82" s="129">
        <v>165</v>
      </c>
      <c r="J82" s="130" t="s">
        <v>604</v>
      </c>
      <c r="K82" s="131">
        <f t="shared" si="24"/>
        <v>45.5</v>
      </c>
      <c r="L82" s="132">
        <f t="shared" si="25"/>
        <v>0.35</v>
      </c>
      <c r="M82" s="127" t="s">
        <v>544</v>
      </c>
      <c r="N82" s="133">
        <v>43088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22</v>
      </c>
      <c r="B83" s="125">
        <v>42040</v>
      </c>
      <c r="C83" s="125"/>
      <c r="D83" s="126" t="s">
        <v>386</v>
      </c>
      <c r="E83" s="127" t="s">
        <v>542</v>
      </c>
      <c r="F83" s="128">
        <v>98</v>
      </c>
      <c r="G83" s="127"/>
      <c r="H83" s="127">
        <v>120</v>
      </c>
      <c r="I83" s="129">
        <v>120</v>
      </c>
      <c r="J83" s="130" t="s">
        <v>572</v>
      </c>
      <c r="K83" s="131">
        <f t="shared" si="24"/>
        <v>22</v>
      </c>
      <c r="L83" s="132">
        <f t="shared" si="25"/>
        <v>0.22448979591836735</v>
      </c>
      <c r="M83" s="127" t="s">
        <v>544</v>
      </c>
      <c r="N83" s="133">
        <v>42753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23</v>
      </c>
      <c r="B84" s="125">
        <v>42040</v>
      </c>
      <c r="C84" s="125"/>
      <c r="D84" s="126" t="s">
        <v>605</v>
      </c>
      <c r="E84" s="127" t="s">
        <v>542</v>
      </c>
      <c r="F84" s="128">
        <v>196</v>
      </c>
      <c r="G84" s="127"/>
      <c r="H84" s="127">
        <v>262</v>
      </c>
      <c r="I84" s="129">
        <v>255</v>
      </c>
      <c r="J84" s="130" t="s">
        <v>572</v>
      </c>
      <c r="K84" s="131">
        <f t="shared" si="24"/>
        <v>66</v>
      </c>
      <c r="L84" s="132">
        <f t="shared" si="25"/>
        <v>0.33673469387755101</v>
      </c>
      <c r="M84" s="127" t="s">
        <v>544</v>
      </c>
      <c r="N84" s="133">
        <v>42599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34">
        <v>24</v>
      </c>
      <c r="B85" s="135">
        <v>42067</v>
      </c>
      <c r="C85" s="135"/>
      <c r="D85" s="136" t="s">
        <v>385</v>
      </c>
      <c r="E85" s="137" t="s">
        <v>542</v>
      </c>
      <c r="F85" s="138">
        <v>235</v>
      </c>
      <c r="G85" s="138"/>
      <c r="H85" s="139">
        <v>77</v>
      </c>
      <c r="I85" s="139" t="s">
        <v>606</v>
      </c>
      <c r="J85" s="140" t="s">
        <v>607</v>
      </c>
      <c r="K85" s="141">
        <f t="shared" si="24"/>
        <v>-158</v>
      </c>
      <c r="L85" s="142">
        <f t="shared" si="25"/>
        <v>-0.67234042553191486</v>
      </c>
      <c r="M85" s="138" t="s">
        <v>554</v>
      </c>
      <c r="N85" s="135">
        <v>43522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25</v>
      </c>
      <c r="B86" s="125">
        <v>42067</v>
      </c>
      <c r="C86" s="125"/>
      <c r="D86" s="126" t="s">
        <v>608</v>
      </c>
      <c r="E86" s="127" t="s">
        <v>542</v>
      </c>
      <c r="F86" s="128">
        <v>185</v>
      </c>
      <c r="G86" s="127"/>
      <c r="H86" s="127">
        <v>224</v>
      </c>
      <c r="I86" s="129" t="s">
        <v>609</v>
      </c>
      <c r="J86" s="130" t="s">
        <v>572</v>
      </c>
      <c r="K86" s="131">
        <f t="shared" si="24"/>
        <v>39</v>
      </c>
      <c r="L86" s="132">
        <f t="shared" si="25"/>
        <v>0.21081081081081082</v>
      </c>
      <c r="M86" s="127" t="s">
        <v>544</v>
      </c>
      <c r="N86" s="133">
        <v>42647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34">
        <v>26</v>
      </c>
      <c r="B87" s="135">
        <v>42090</v>
      </c>
      <c r="C87" s="135"/>
      <c r="D87" s="143" t="s">
        <v>610</v>
      </c>
      <c r="E87" s="138" t="s">
        <v>542</v>
      </c>
      <c r="F87" s="138">
        <v>49.5</v>
      </c>
      <c r="G87" s="139"/>
      <c r="H87" s="139">
        <v>15.85</v>
      </c>
      <c r="I87" s="139">
        <v>67</v>
      </c>
      <c r="J87" s="140" t="s">
        <v>611</v>
      </c>
      <c r="K87" s="139">
        <f t="shared" si="24"/>
        <v>-33.65</v>
      </c>
      <c r="L87" s="144">
        <f t="shared" si="25"/>
        <v>-0.67979797979797973</v>
      </c>
      <c r="M87" s="138" t="s">
        <v>554</v>
      </c>
      <c r="N87" s="145">
        <v>43627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27</v>
      </c>
      <c r="B88" s="125">
        <v>42093</v>
      </c>
      <c r="C88" s="125"/>
      <c r="D88" s="126" t="s">
        <v>612</v>
      </c>
      <c r="E88" s="127" t="s">
        <v>542</v>
      </c>
      <c r="F88" s="128">
        <v>183.5</v>
      </c>
      <c r="G88" s="127"/>
      <c r="H88" s="127">
        <v>219</v>
      </c>
      <c r="I88" s="129">
        <v>218</v>
      </c>
      <c r="J88" s="130" t="s">
        <v>613</v>
      </c>
      <c r="K88" s="131">
        <f t="shared" si="24"/>
        <v>35.5</v>
      </c>
      <c r="L88" s="132">
        <f t="shared" si="25"/>
        <v>0.19346049046321526</v>
      </c>
      <c r="M88" s="127" t="s">
        <v>544</v>
      </c>
      <c r="N88" s="133">
        <v>42103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28</v>
      </c>
      <c r="B89" s="125">
        <v>42114</v>
      </c>
      <c r="C89" s="125"/>
      <c r="D89" s="126" t="s">
        <v>614</v>
      </c>
      <c r="E89" s="127" t="s">
        <v>542</v>
      </c>
      <c r="F89" s="128">
        <f>(227+237)/2</f>
        <v>232</v>
      </c>
      <c r="G89" s="127"/>
      <c r="H89" s="127">
        <v>298</v>
      </c>
      <c r="I89" s="129">
        <v>298</v>
      </c>
      <c r="J89" s="130" t="s">
        <v>572</v>
      </c>
      <c r="K89" s="131">
        <f t="shared" si="24"/>
        <v>66</v>
      </c>
      <c r="L89" s="132">
        <f t="shared" si="25"/>
        <v>0.28448275862068967</v>
      </c>
      <c r="M89" s="127" t="s">
        <v>544</v>
      </c>
      <c r="N89" s="133">
        <v>42823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29</v>
      </c>
      <c r="B90" s="125">
        <v>42128</v>
      </c>
      <c r="C90" s="125"/>
      <c r="D90" s="126" t="s">
        <v>615</v>
      </c>
      <c r="E90" s="127" t="s">
        <v>553</v>
      </c>
      <c r="F90" s="128">
        <v>385</v>
      </c>
      <c r="G90" s="127"/>
      <c r="H90" s="127">
        <f>212.5+331</f>
        <v>543.5</v>
      </c>
      <c r="I90" s="129">
        <v>510</v>
      </c>
      <c r="J90" s="130" t="s">
        <v>616</v>
      </c>
      <c r="K90" s="131">
        <f t="shared" si="24"/>
        <v>158.5</v>
      </c>
      <c r="L90" s="132">
        <f t="shared" si="25"/>
        <v>0.41168831168831171</v>
      </c>
      <c r="M90" s="127" t="s">
        <v>544</v>
      </c>
      <c r="N90" s="133">
        <v>42235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30</v>
      </c>
      <c r="B91" s="125">
        <v>42128</v>
      </c>
      <c r="C91" s="125"/>
      <c r="D91" s="126" t="s">
        <v>617</v>
      </c>
      <c r="E91" s="127" t="s">
        <v>553</v>
      </c>
      <c r="F91" s="128">
        <v>115.5</v>
      </c>
      <c r="G91" s="127"/>
      <c r="H91" s="127">
        <v>146</v>
      </c>
      <c r="I91" s="129">
        <v>142</v>
      </c>
      <c r="J91" s="130" t="s">
        <v>618</v>
      </c>
      <c r="K91" s="131">
        <f t="shared" si="24"/>
        <v>30.5</v>
      </c>
      <c r="L91" s="132">
        <f t="shared" si="25"/>
        <v>0.26406926406926406</v>
      </c>
      <c r="M91" s="127" t="s">
        <v>544</v>
      </c>
      <c r="N91" s="133">
        <v>42202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31</v>
      </c>
      <c r="B92" s="125">
        <v>42151</v>
      </c>
      <c r="C92" s="125"/>
      <c r="D92" s="126" t="s">
        <v>499</v>
      </c>
      <c r="E92" s="127" t="s">
        <v>553</v>
      </c>
      <c r="F92" s="128">
        <v>237.5</v>
      </c>
      <c r="G92" s="127"/>
      <c r="H92" s="127">
        <v>279.5</v>
      </c>
      <c r="I92" s="129">
        <v>278</v>
      </c>
      <c r="J92" s="130" t="s">
        <v>572</v>
      </c>
      <c r="K92" s="131">
        <f t="shared" si="24"/>
        <v>42</v>
      </c>
      <c r="L92" s="132">
        <f t="shared" si="25"/>
        <v>0.17684210526315788</v>
      </c>
      <c r="M92" s="127" t="s">
        <v>544</v>
      </c>
      <c r="N92" s="133">
        <v>42222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32</v>
      </c>
      <c r="B93" s="125">
        <v>42174</v>
      </c>
      <c r="C93" s="125"/>
      <c r="D93" s="126" t="s">
        <v>590</v>
      </c>
      <c r="E93" s="127" t="s">
        <v>542</v>
      </c>
      <c r="F93" s="128">
        <v>340</v>
      </c>
      <c r="G93" s="127"/>
      <c r="H93" s="127">
        <v>448</v>
      </c>
      <c r="I93" s="129">
        <v>448</v>
      </c>
      <c r="J93" s="130" t="s">
        <v>572</v>
      </c>
      <c r="K93" s="131">
        <f t="shared" si="24"/>
        <v>108</v>
      </c>
      <c r="L93" s="132">
        <f t="shared" si="25"/>
        <v>0.31764705882352939</v>
      </c>
      <c r="M93" s="127" t="s">
        <v>544</v>
      </c>
      <c r="N93" s="133">
        <v>43018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33</v>
      </c>
      <c r="B94" s="125">
        <v>42191</v>
      </c>
      <c r="C94" s="125"/>
      <c r="D94" s="126" t="s">
        <v>619</v>
      </c>
      <c r="E94" s="127" t="s">
        <v>542</v>
      </c>
      <c r="F94" s="128">
        <v>390</v>
      </c>
      <c r="G94" s="127"/>
      <c r="H94" s="127">
        <v>460</v>
      </c>
      <c r="I94" s="129">
        <v>460</v>
      </c>
      <c r="J94" s="130" t="s">
        <v>572</v>
      </c>
      <c r="K94" s="131">
        <f t="shared" ref="K94:K114" si="26">H94-F94</f>
        <v>70</v>
      </c>
      <c r="L94" s="132">
        <f t="shared" ref="L94:L114" si="27">K94/F94</f>
        <v>0.17948717948717949</v>
      </c>
      <c r="M94" s="127" t="s">
        <v>544</v>
      </c>
      <c r="N94" s="133">
        <v>42478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34">
        <v>34</v>
      </c>
      <c r="B95" s="135">
        <v>42195</v>
      </c>
      <c r="C95" s="135"/>
      <c r="D95" s="136" t="s">
        <v>620</v>
      </c>
      <c r="E95" s="137" t="s">
        <v>542</v>
      </c>
      <c r="F95" s="138">
        <v>122.5</v>
      </c>
      <c r="G95" s="138"/>
      <c r="H95" s="139">
        <v>61</v>
      </c>
      <c r="I95" s="139">
        <v>172</v>
      </c>
      <c r="J95" s="140" t="s">
        <v>621</v>
      </c>
      <c r="K95" s="141">
        <f t="shared" si="26"/>
        <v>-61.5</v>
      </c>
      <c r="L95" s="142">
        <f t="shared" si="27"/>
        <v>-0.50204081632653064</v>
      </c>
      <c r="M95" s="138" t="s">
        <v>554</v>
      </c>
      <c r="N95" s="135">
        <v>43333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35</v>
      </c>
      <c r="B96" s="125">
        <v>42219</v>
      </c>
      <c r="C96" s="125"/>
      <c r="D96" s="126" t="s">
        <v>622</v>
      </c>
      <c r="E96" s="127" t="s">
        <v>542</v>
      </c>
      <c r="F96" s="128">
        <v>297.5</v>
      </c>
      <c r="G96" s="127"/>
      <c r="H96" s="127">
        <v>350</v>
      </c>
      <c r="I96" s="129">
        <v>360</v>
      </c>
      <c r="J96" s="130" t="s">
        <v>623</v>
      </c>
      <c r="K96" s="131">
        <f t="shared" si="26"/>
        <v>52.5</v>
      </c>
      <c r="L96" s="132">
        <f t="shared" si="27"/>
        <v>0.17647058823529413</v>
      </c>
      <c r="M96" s="127" t="s">
        <v>544</v>
      </c>
      <c r="N96" s="133">
        <v>42232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36</v>
      </c>
      <c r="B97" s="125">
        <v>42219</v>
      </c>
      <c r="C97" s="125"/>
      <c r="D97" s="126" t="s">
        <v>624</v>
      </c>
      <c r="E97" s="127" t="s">
        <v>542</v>
      </c>
      <c r="F97" s="128">
        <v>115.5</v>
      </c>
      <c r="G97" s="127"/>
      <c r="H97" s="127">
        <v>149</v>
      </c>
      <c r="I97" s="129">
        <v>140</v>
      </c>
      <c r="J97" s="130" t="s">
        <v>625</v>
      </c>
      <c r="K97" s="131">
        <f t="shared" si="26"/>
        <v>33.5</v>
      </c>
      <c r="L97" s="132">
        <f t="shared" si="27"/>
        <v>0.29004329004329005</v>
      </c>
      <c r="M97" s="127" t="s">
        <v>544</v>
      </c>
      <c r="N97" s="133">
        <v>42740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37</v>
      </c>
      <c r="B98" s="125">
        <v>42251</v>
      </c>
      <c r="C98" s="125"/>
      <c r="D98" s="126" t="s">
        <v>499</v>
      </c>
      <c r="E98" s="127" t="s">
        <v>542</v>
      </c>
      <c r="F98" s="128">
        <v>226</v>
      </c>
      <c r="G98" s="127"/>
      <c r="H98" s="127">
        <v>292</v>
      </c>
      <c r="I98" s="129">
        <v>292</v>
      </c>
      <c r="J98" s="130" t="s">
        <v>626</v>
      </c>
      <c r="K98" s="131">
        <f t="shared" si="26"/>
        <v>66</v>
      </c>
      <c r="L98" s="132">
        <f t="shared" si="27"/>
        <v>0.29203539823008851</v>
      </c>
      <c r="M98" s="127" t="s">
        <v>544</v>
      </c>
      <c r="N98" s="133">
        <v>42286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38</v>
      </c>
      <c r="B99" s="125">
        <v>42254</v>
      </c>
      <c r="C99" s="125"/>
      <c r="D99" s="126" t="s">
        <v>614</v>
      </c>
      <c r="E99" s="127" t="s">
        <v>542</v>
      </c>
      <c r="F99" s="128">
        <v>232.5</v>
      </c>
      <c r="G99" s="127"/>
      <c r="H99" s="127">
        <v>312.5</v>
      </c>
      <c r="I99" s="129">
        <v>310</v>
      </c>
      <c r="J99" s="130" t="s">
        <v>572</v>
      </c>
      <c r="K99" s="131">
        <f t="shared" si="26"/>
        <v>80</v>
      </c>
      <c r="L99" s="132">
        <f t="shared" si="27"/>
        <v>0.34408602150537637</v>
      </c>
      <c r="M99" s="127" t="s">
        <v>544</v>
      </c>
      <c r="N99" s="133">
        <v>42823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39</v>
      </c>
      <c r="B100" s="125">
        <v>42268</v>
      </c>
      <c r="C100" s="125"/>
      <c r="D100" s="126" t="s">
        <v>627</v>
      </c>
      <c r="E100" s="127" t="s">
        <v>542</v>
      </c>
      <c r="F100" s="128">
        <v>196.5</v>
      </c>
      <c r="G100" s="127"/>
      <c r="H100" s="127">
        <v>238</v>
      </c>
      <c r="I100" s="129">
        <v>238</v>
      </c>
      <c r="J100" s="130" t="s">
        <v>626</v>
      </c>
      <c r="K100" s="131">
        <f t="shared" si="26"/>
        <v>41.5</v>
      </c>
      <c r="L100" s="132">
        <f t="shared" si="27"/>
        <v>0.21119592875318066</v>
      </c>
      <c r="M100" s="127" t="s">
        <v>544</v>
      </c>
      <c r="N100" s="133">
        <v>42291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40</v>
      </c>
      <c r="B101" s="125">
        <v>42271</v>
      </c>
      <c r="C101" s="125"/>
      <c r="D101" s="126" t="s">
        <v>570</v>
      </c>
      <c r="E101" s="127" t="s">
        <v>542</v>
      </c>
      <c r="F101" s="128">
        <v>65</v>
      </c>
      <c r="G101" s="127"/>
      <c r="H101" s="127">
        <v>82</v>
      </c>
      <c r="I101" s="129">
        <v>82</v>
      </c>
      <c r="J101" s="130" t="s">
        <v>626</v>
      </c>
      <c r="K101" s="131">
        <f t="shared" si="26"/>
        <v>17</v>
      </c>
      <c r="L101" s="132">
        <f t="shared" si="27"/>
        <v>0.26153846153846155</v>
      </c>
      <c r="M101" s="127" t="s">
        <v>544</v>
      </c>
      <c r="N101" s="133">
        <v>42578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41</v>
      </c>
      <c r="B102" s="125">
        <v>42291</v>
      </c>
      <c r="C102" s="125"/>
      <c r="D102" s="126" t="s">
        <v>628</v>
      </c>
      <c r="E102" s="127" t="s">
        <v>542</v>
      </c>
      <c r="F102" s="128">
        <v>144</v>
      </c>
      <c r="G102" s="127"/>
      <c r="H102" s="127">
        <v>182.5</v>
      </c>
      <c r="I102" s="129">
        <v>181</v>
      </c>
      <c r="J102" s="130" t="s">
        <v>626</v>
      </c>
      <c r="K102" s="131">
        <f t="shared" si="26"/>
        <v>38.5</v>
      </c>
      <c r="L102" s="132">
        <f t="shared" si="27"/>
        <v>0.2673611111111111</v>
      </c>
      <c r="M102" s="127" t="s">
        <v>544</v>
      </c>
      <c r="N102" s="133">
        <v>42817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42</v>
      </c>
      <c r="B103" s="125">
        <v>42291</v>
      </c>
      <c r="C103" s="125"/>
      <c r="D103" s="126" t="s">
        <v>629</v>
      </c>
      <c r="E103" s="127" t="s">
        <v>542</v>
      </c>
      <c r="F103" s="128">
        <v>264</v>
      </c>
      <c r="G103" s="127"/>
      <c r="H103" s="127">
        <v>311</v>
      </c>
      <c r="I103" s="129">
        <v>311</v>
      </c>
      <c r="J103" s="130" t="s">
        <v>626</v>
      </c>
      <c r="K103" s="131">
        <f t="shared" si="26"/>
        <v>47</v>
      </c>
      <c r="L103" s="132">
        <f t="shared" si="27"/>
        <v>0.17803030303030304</v>
      </c>
      <c r="M103" s="127" t="s">
        <v>544</v>
      </c>
      <c r="N103" s="133">
        <v>42604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43</v>
      </c>
      <c r="B104" s="125">
        <v>42318</v>
      </c>
      <c r="C104" s="125"/>
      <c r="D104" s="126" t="s">
        <v>630</v>
      </c>
      <c r="E104" s="127" t="s">
        <v>553</v>
      </c>
      <c r="F104" s="128">
        <v>549.5</v>
      </c>
      <c r="G104" s="127"/>
      <c r="H104" s="127">
        <v>630</v>
      </c>
      <c r="I104" s="129">
        <v>630</v>
      </c>
      <c r="J104" s="130" t="s">
        <v>626</v>
      </c>
      <c r="K104" s="131">
        <f t="shared" si="26"/>
        <v>80.5</v>
      </c>
      <c r="L104" s="132">
        <f t="shared" si="27"/>
        <v>0.1464968152866242</v>
      </c>
      <c r="M104" s="127" t="s">
        <v>544</v>
      </c>
      <c r="N104" s="133">
        <v>42419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44</v>
      </c>
      <c r="B105" s="125">
        <v>42342</v>
      </c>
      <c r="C105" s="125"/>
      <c r="D105" s="126" t="s">
        <v>631</v>
      </c>
      <c r="E105" s="127" t="s">
        <v>542</v>
      </c>
      <c r="F105" s="128">
        <v>1027.5</v>
      </c>
      <c r="G105" s="127"/>
      <c r="H105" s="127">
        <v>1315</v>
      </c>
      <c r="I105" s="129">
        <v>1250</v>
      </c>
      <c r="J105" s="130" t="s">
        <v>626</v>
      </c>
      <c r="K105" s="131">
        <f t="shared" si="26"/>
        <v>287.5</v>
      </c>
      <c r="L105" s="132">
        <f t="shared" si="27"/>
        <v>0.27980535279805352</v>
      </c>
      <c r="M105" s="127" t="s">
        <v>544</v>
      </c>
      <c r="N105" s="133">
        <v>43244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45</v>
      </c>
      <c r="B106" s="125">
        <v>42367</v>
      </c>
      <c r="C106" s="125"/>
      <c r="D106" s="126" t="s">
        <v>632</v>
      </c>
      <c r="E106" s="127" t="s">
        <v>542</v>
      </c>
      <c r="F106" s="128">
        <v>465</v>
      </c>
      <c r="G106" s="127"/>
      <c r="H106" s="127">
        <v>540</v>
      </c>
      <c r="I106" s="129">
        <v>540</v>
      </c>
      <c r="J106" s="130" t="s">
        <v>626</v>
      </c>
      <c r="K106" s="131">
        <f t="shared" si="26"/>
        <v>75</v>
      </c>
      <c r="L106" s="132">
        <f t="shared" si="27"/>
        <v>0.16129032258064516</v>
      </c>
      <c r="M106" s="127" t="s">
        <v>544</v>
      </c>
      <c r="N106" s="133">
        <v>42530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46</v>
      </c>
      <c r="B107" s="125">
        <v>42380</v>
      </c>
      <c r="C107" s="125"/>
      <c r="D107" s="126" t="s">
        <v>386</v>
      </c>
      <c r="E107" s="127" t="s">
        <v>553</v>
      </c>
      <c r="F107" s="128">
        <v>81</v>
      </c>
      <c r="G107" s="127"/>
      <c r="H107" s="127">
        <v>110</v>
      </c>
      <c r="I107" s="129">
        <v>110</v>
      </c>
      <c r="J107" s="130" t="s">
        <v>626</v>
      </c>
      <c r="K107" s="131">
        <f t="shared" si="26"/>
        <v>29</v>
      </c>
      <c r="L107" s="132">
        <f t="shared" si="27"/>
        <v>0.35802469135802467</v>
      </c>
      <c r="M107" s="127" t="s">
        <v>544</v>
      </c>
      <c r="N107" s="133">
        <v>42745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47</v>
      </c>
      <c r="B108" s="125">
        <v>42382</v>
      </c>
      <c r="C108" s="125"/>
      <c r="D108" s="126" t="s">
        <v>633</v>
      </c>
      <c r="E108" s="127" t="s">
        <v>553</v>
      </c>
      <c r="F108" s="128">
        <v>417.5</v>
      </c>
      <c r="G108" s="127"/>
      <c r="H108" s="127">
        <v>547</v>
      </c>
      <c r="I108" s="129">
        <v>535</v>
      </c>
      <c r="J108" s="130" t="s">
        <v>626</v>
      </c>
      <c r="K108" s="131">
        <f t="shared" si="26"/>
        <v>129.5</v>
      </c>
      <c r="L108" s="132">
        <f t="shared" si="27"/>
        <v>0.31017964071856285</v>
      </c>
      <c r="M108" s="127" t="s">
        <v>544</v>
      </c>
      <c r="N108" s="133">
        <v>42578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48</v>
      </c>
      <c r="B109" s="125">
        <v>42408</v>
      </c>
      <c r="C109" s="125"/>
      <c r="D109" s="126" t="s">
        <v>634</v>
      </c>
      <c r="E109" s="127" t="s">
        <v>542</v>
      </c>
      <c r="F109" s="128">
        <v>650</v>
      </c>
      <c r="G109" s="127"/>
      <c r="H109" s="127">
        <v>800</v>
      </c>
      <c r="I109" s="129">
        <v>800</v>
      </c>
      <c r="J109" s="130" t="s">
        <v>626</v>
      </c>
      <c r="K109" s="131">
        <f t="shared" si="26"/>
        <v>150</v>
      </c>
      <c r="L109" s="132">
        <f t="shared" si="27"/>
        <v>0.23076923076923078</v>
      </c>
      <c r="M109" s="127" t="s">
        <v>544</v>
      </c>
      <c r="N109" s="133">
        <v>43154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49</v>
      </c>
      <c r="B110" s="125">
        <v>42433</v>
      </c>
      <c r="C110" s="125"/>
      <c r="D110" s="126" t="s">
        <v>231</v>
      </c>
      <c r="E110" s="127" t="s">
        <v>542</v>
      </c>
      <c r="F110" s="128">
        <v>437.5</v>
      </c>
      <c r="G110" s="127"/>
      <c r="H110" s="127">
        <v>504.5</v>
      </c>
      <c r="I110" s="129">
        <v>522</v>
      </c>
      <c r="J110" s="130" t="s">
        <v>635</v>
      </c>
      <c r="K110" s="131">
        <f t="shared" si="26"/>
        <v>67</v>
      </c>
      <c r="L110" s="132">
        <f t="shared" si="27"/>
        <v>0.15314285714285714</v>
      </c>
      <c r="M110" s="127" t="s">
        <v>544</v>
      </c>
      <c r="N110" s="133">
        <v>42480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50</v>
      </c>
      <c r="B111" s="125">
        <v>42438</v>
      </c>
      <c r="C111" s="125"/>
      <c r="D111" s="126" t="s">
        <v>636</v>
      </c>
      <c r="E111" s="127" t="s">
        <v>542</v>
      </c>
      <c r="F111" s="128">
        <v>189.5</v>
      </c>
      <c r="G111" s="127"/>
      <c r="H111" s="127">
        <v>218</v>
      </c>
      <c r="I111" s="129">
        <v>218</v>
      </c>
      <c r="J111" s="130" t="s">
        <v>626</v>
      </c>
      <c r="K111" s="131">
        <f t="shared" si="26"/>
        <v>28.5</v>
      </c>
      <c r="L111" s="132">
        <f t="shared" si="27"/>
        <v>0.15039577836411611</v>
      </c>
      <c r="M111" s="127" t="s">
        <v>544</v>
      </c>
      <c r="N111" s="133">
        <v>43034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34">
        <v>51</v>
      </c>
      <c r="B112" s="135">
        <v>42471</v>
      </c>
      <c r="C112" s="135"/>
      <c r="D112" s="143" t="s">
        <v>637</v>
      </c>
      <c r="E112" s="138" t="s">
        <v>542</v>
      </c>
      <c r="F112" s="138">
        <v>36.5</v>
      </c>
      <c r="G112" s="139"/>
      <c r="H112" s="139">
        <v>15.85</v>
      </c>
      <c r="I112" s="139">
        <v>60</v>
      </c>
      <c r="J112" s="140" t="s">
        <v>638</v>
      </c>
      <c r="K112" s="141">
        <f t="shared" si="26"/>
        <v>-20.65</v>
      </c>
      <c r="L112" s="142">
        <f t="shared" si="27"/>
        <v>-0.5657534246575342</v>
      </c>
      <c r="M112" s="138" t="s">
        <v>554</v>
      </c>
      <c r="N112" s="146">
        <v>43627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52</v>
      </c>
      <c r="B113" s="125">
        <v>42472</v>
      </c>
      <c r="C113" s="125"/>
      <c r="D113" s="126" t="s">
        <v>639</v>
      </c>
      <c r="E113" s="127" t="s">
        <v>542</v>
      </c>
      <c r="F113" s="128">
        <v>93</v>
      </c>
      <c r="G113" s="127"/>
      <c r="H113" s="127">
        <v>149</v>
      </c>
      <c r="I113" s="129">
        <v>140</v>
      </c>
      <c r="J113" s="130" t="s">
        <v>640</v>
      </c>
      <c r="K113" s="131">
        <f t="shared" si="26"/>
        <v>56</v>
      </c>
      <c r="L113" s="132">
        <f t="shared" si="27"/>
        <v>0.60215053763440862</v>
      </c>
      <c r="M113" s="127" t="s">
        <v>544</v>
      </c>
      <c r="N113" s="133">
        <v>42740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53</v>
      </c>
      <c r="B114" s="125">
        <v>42472</v>
      </c>
      <c r="C114" s="125"/>
      <c r="D114" s="126" t="s">
        <v>641</v>
      </c>
      <c r="E114" s="127" t="s">
        <v>542</v>
      </c>
      <c r="F114" s="128">
        <v>130</v>
      </c>
      <c r="G114" s="127"/>
      <c r="H114" s="127">
        <v>150</v>
      </c>
      <c r="I114" s="129" t="s">
        <v>642</v>
      </c>
      <c r="J114" s="130" t="s">
        <v>626</v>
      </c>
      <c r="K114" s="131">
        <f t="shared" si="26"/>
        <v>20</v>
      </c>
      <c r="L114" s="132">
        <f t="shared" si="27"/>
        <v>0.15384615384615385</v>
      </c>
      <c r="M114" s="127" t="s">
        <v>544</v>
      </c>
      <c r="N114" s="133">
        <v>42564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54</v>
      </c>
      <c r="B115" s="125">
        <v>42473</v>
      </c>
      <c r="C115" s="125"/>
      <c r="D115" s="126" t="s">
        <v>643</v>
      </c>
      <c r="E115" s="127" t="s">
        <v>542</v>
      </c>
      <c r="F115" s="128">
        <v>196</v>
      </c>
      <c r="G115" s="127"/>
      <c r="H115" s="127">
        <v>299</v>
      </c>
      <c r="I115" s="129">
        <v>299</v>
      </c>
      <c r="J115" s="130" t="s">
        <v>626</v>
      </c>
      <c r="K115" s="131">
        <v>103</v>
      </c>
      <c r="L115" s="132">
        <v>0.52551020408163296</v>
      </c>
      <c r="M115" s="127" t="s">
        <v>544</v>
      </c>
      <c r="N115" s="133">
        <v>42620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55</v>
      </c>
      <c r="B116" s="125">
        <v>42473</v>
      </c>
      <c r="C116" s="125"/>
      <c r="D116" s="126" t="s">
        <v>644</v>
      </c>
      <c r="E116" s="127" t="s">
        <v>542</v>
      </c>
      <c r="F116" s="128">
        <v>88</v>
      </c>
      <c r="G116" s="127"/>
      <c r="H116" s="127">
        <v>103</v>
      </c>
      <c r="I116" s="129">
        <v>103</v>
      </c>
      <c r="J116" s="130" t="s">
        <v>626</v>
      </c>
      <c r="K116" s="131">
        <v>15</v>
      </c>
      <c r="L116" s="132">
        <v>0.170454545454545</v>
      </c>
      <c r="M116" s="127" t="s">
        <v>544</v>
      </c>
      <c r="N116" s="133">
        <v>42530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56</v>
      </c>
      <c r="B117" s="125">
        <v>42492</v>
      </c>
      <c r="C117" s="125"/>
      <c r="D117" s="126" t="s">
        <v>645</v>
      </c>
      <c r="E117" s="127" t="s">
        <v>542</v>
      </c>
      <c r="F117" s="128">
        <v>127.5</v>
      </c>
      <c r="G117" s="127"/>
      <c r="H117" s="127">
        <v>148</v>
      </c>
      <c r="I117" s="129" t="s">
        <v>646</v>
      </c>
      <c r="J117" s="130" t="s">
        <v>626</v>
      </c>
      <c r="K117" s="131">
        <f>H117-F117</f>
        <v>20.5</v>
      </c>
      <c r="L117" s="132">
        <f>K117/F117</f>
        <v>0.16078431372549021</v>
      </c>
      <c r="M117" s="127" t="s">
        <v>544</v>
      </c>
      <c r="N117" s="133">
        <v>42564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57</v>
      </c>
      <c r="B118" s="125">
        <v>42493</v>
      </c>
      <c r="C118" s="125"/>
      <c r="D118" s="126" t="s">
        <v>647</v>
      </c>
      <c r="E118" s="127" t="s">
        <v>542</v>
      </c>
      <c r="F118" s="128">
        <v>675</v>
      </c>
      <c r="G118" s="127"/>
      <c r="H118" s="127">
        <v>815</v>
      </c>
      <c r="I118" s="129" t="s">
        <v>648</v>
      </c>
      <c r="J118" s="130" t="s">
        <v>626</v>
      </c>
      <c r="K118" s="131">
        <f>H118-F118</f>
        <v>140</v>
      </c>
      <c r="L118" s="132">
        <f>K118/F118</f>
        <v>0.2074074074074074</v>
      </c>
      <c r="M118" s="127" t="s">
        <v>544</v>
      </c>
      <c r="N118" s="133">
        <v>43154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34">
        <v>58</v>
      </c>
      <c r="B119" s="135">
        <v>42522</v>
      </c>
      <c r="C119" s="135"/>
      <c r="D119" s="136" t="s">
        <v>649</v>
      </c>
      <c r="E119" s="137" t="s">
        <v>542</v>
      </c>
      <c r="F119" s="138">
        <v>500</v>
      </c>
      <c r="G119" s="138"/>
      <c r="H119" s="139">
        <v>232.5</v>
      </c>
      <c r="I119" s="139" t="s">
        <v>650</v>
      </c>
      <c r="J119" s="140" t="s">
        <v>651</v>
      </c>
      <c r="K119" s="141">
        <f>H119-F119</f>
        <v>-267.5</v>
      </c>
      <c r="L119" s="142">
        <f>K119/F119</f>
        <v>-0.53500000000000003</v>
      </c>
      <c r="M119" s="138" t="s">
        <v>554</v>
      </c>
      <c r="N119" s="135">
        <v>43735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59</v>
      </c>
      <c r="B120" s="125">
        <v>42527</v>
      </c>
      <c r="C120" s="125"/>
      <c r="D120" s="126" t="s">
        <v>501</v>
      </c>
      <c r="E120" s="127" t="s">
        <v>542</v>
      </c>
      <c r="F120" s="128">
        <v>110</v>
      </c>
      <c r="G120" s="127"/>
      <c r="H120" s="127">
        <v>126.5</v>
      </c>
      <c r="I120" s="129">
        <v>125</v>
      </c>
      <c r="J120" s="130" t="s">
        <v>578</v>
      </c>
      <c r="K120" s="131">
        <f>H120-F120</f>
        <v>16.5</v>
      </c>
      <c r="L120" s="132">
        <f>K120/F120</f>
        <v>0.15</v>
      </c>
      <c r="M120" s="127" t="s">
        <v>544</v>
      </c>
      <c r="N120" s="133">
        <v>42552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60</v>
      </c>
      <c r="B121" s="125">
        <v>42538</v>
      </c>
      <c r="C121" s="125"/>
      <c r="D121" s="126" t="s">
        <v>652</v>
      </c>
      <c r="E121" s="127" t="s">
        <v>542</v>
      </c>
      <c r="F121" s="128">
        <v>44</v>
      </c>
      <c r="G121" s="127"/>
      <c r="H121" s="127">
        <v>69.5</v>
      </c>
      <c r="I121" s="129">
        <v>69.5</v>
      </c>
      <c r="J121" s="130" t="s">
        <v>653</v>
      </c>
      <c r="K121" s="131">
        <f>H121-F121</f>
        <v>25.5</v>
      </c>
      <c r="L121" s="132">
        <f>K121/F121</f>
        <v>0.57954545454545459</v>
      </c>
      <c r="M121" s="127" t="s">
        <v>544</v>
      </c>
      <c r="N121" s="133">
        <v>42977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61</v>
      </c>
      <c r="B122" s="125">
        <v>42549</v>
      </c>
      <c r="C122" s="125"/>
      <c r="D122" s="126" t="s">
        <v>654</v>
      </c>
      <c r="E122" s="127" t="s">
        <v>542</v>
      </c>
      <c r="F122" s="128">
        <v>262.5</v>
      </c>
      <c r="G122" s="127"/>
      <c r="H122" s="127">
        <v>340</v>
      </c>
      <c r="I122" s="129">
        <v>333</v>
      </c>
      <c r="J122" s="130" t="s">
        <v>655</v>
      </c>
      <c r="K122" s="131">
        <v>77.5</v>
      </c>
      <c r="L122" s="132">
        <v>0.29523809523809502</v>
      </c>
      <c r="M122" s="127" t="s">
        <v>544</v>
      </c>
      <c r="N122" s="133">
        <v>43017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62</v>
      </c>
      <c r="B123" s="125">
        <v>42549</v>
      </c>
      <c r="C123" s="125"/>
      <c r="D123" s="126" t="s">
        <v>656</v>
      </c>
      <c r="E123" s="127" t="s">
        <v>542</v>
      </c>
      <c r="F123" s="128">
        <v>840</v>
      </c>
      <c r="G123" s="127"/>
      <c r="H123" s="127">
        <v>1230</v>
      </c>
      <c r="I123" s="129">
        <v>1230</v>
      </c>
      <c r="J123" s="130" t="s">
        <v>626</v>
      </c>
      <c r="K123" s="131">
        <v>390</v>
      </c>
      <c r="L123" s="132">
        <v>0.46428571428571402</v>
      </c>
      <c r="M123" s="127" t="s">
        <v>544</v>
      </c>
      <c r="N123" s="133">
        <v>42649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47">
        <v>63</v>
      </c>
      <c r="B124" s="148">
        <v>42556</v>
      </c>
      <c r="C124" s="148"/>
      <c r="D124" s="149" t="s">
        <v>657</v>
      </c>
      <c r="E124" s="150" t="s">
        <v>542</v>
      </c>
      <c r="F124" s="150">
        <v>395</v>
      </c>
      <c r="G124" s="151"/>
      <c r="H124" s="151">
        <f>(468.5+342.5)/2</f>
        <v>405.5</v>
      </c>
      <c r="I124" s="151">
        <v>510</v>
      </c>
      <c r="J124" s="152" t="s">
        <v>658</v>
      </c>
      <c r="K124" s="153">
        <f t="shared" ref="K124:K130" si="28">H124-F124</f>
        <v>10.5</v>
      </c>
      <c r="L124" s="154">
        <f t="shared" ref="L124:L130" si="29">K124/F124</f>
        <v>2.6582278481012658E-2</v>
      </c>
      <c r="M124" s="150" t="s">
        <v>561</v>
      </c>
      <c r="N124" s="148">
        <v>43606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34">
        <v>64</v>
      </c>
      <c r="B125" s="135">
        <v>42584</v>
      </c>
      <c r="C125" s="135"/>
      <c r="D125" s="136" t="s">
        <v>659</v>
      </c>
      <c r="E125" s="137" t="s">
        <v>553</v>
      </c>
      <c r="F125" s="138">
        <f>169.5-12.8</f>
        <v>156.69999999999999</v>
      </c>
      <c r="G125" s="138"/>
      <c r="H125" s="139">
        <v>77</v>
      </c>
      <c r="I125" s="139" t="s">
        <v>660</v>
      </c>
      <c r="J125" s="140" t="s">
        <v>661</v>
      </c>
      <c r="K125" s="141">
        <f t="shared" si="28"/>
        <v>-79.699999999999989</v>
      </c>
      <c r="L125" s="142">
        <f t="shared" si="29"/>
        <v>-0.50861518825781749</v>
      </c>
      <c r="M125" s="138" t="s">
        <v>554</v>
      </c>
      <c r="N125" s="135">
        <v>43522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34">
        <v>65</v>
      </c>
      <c r="B126" s="135">
        <v>42586</v>
      </c>
      <c r="C126" s="135"/>
      <c r="D126" s="136" t="s">
        <v>662</v>
      </c>
      <c r="E126" s="137" t="s">
        <v>542</v>
      </c>
      <c r="F126" s="138">
        <v>400</v>
      </c>
      <c r="G126" s="138"/>
      <c r="H126" s="139">
        <v>305</v>
      </c>
      <c r="I126" s="139">
        <v>475</v>
      </c>
      <c r="J126" s="140" t="s">
        <v>663</v>
      </c>
      <c r="K126" s="141">
        <f t="shared" si="28"/>
        <v>-95</v>
      </c>
      <c r="L126" s="142">
        <f t="shared" si="29"/>
        <v>-0.23749999999999999</v>
      </c>
      <c r="M126" s="138" t="s">
        <v>554</v>
      </c>
      <c r="N126" s="135">
        <v>43606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66</v>
      </c>
      <c r="B127" s="125">
        <v>42593</v>
      </c>
      <c r="C127" s="125"/>
      <c r="D127" s="126" t="s">
        <v>664</v>
      </c>
      <c r="E127" s="127" t="s">
        <v>542</v>
      </c>
      <c r="F127" s="128">
        <v>86.5</v>
      </c>
      <c r="G127" s="127"/>
      <c r="H127" s="127">
        <v>130</v>
      </c>
      <c r="I127" s="129">
        <v>130</v>
      </c>
      <c r="J127" s="130" t="s">
        <v>665</v>
      </c>
      <c r="K127" s="131">
        <f t="shared" si="28"/>
        <v>43.5</v>
      </c>
      <c r="L127" s="132">
        <f t="shared" si="29"/>
        <v>0.50289017341040465</v>
      </c>
      <c r="M127" s="127" t="s">
        <v>544</v>
      </c>
      <c r="N127" s="133">
        <v>43091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4">
        <v>67</v>
      </c>
      <c r="B128" s="135">
        <v>42600</v>
      </c>
      <c r="C128" s="135"/>
      <c r="D128" s="136" t="s">
        <v>119</v>
      </c>
      <c r="E128" s="137" t="s">
        <v>542</v>
      </c>
      <c r="F128" s="138">
        <v>133.5</v>
      </c>
      <c r="G128" s="138"/>
      <c r="H128" s="139">
        <v>126.5</v>
      </c>
      <c r="I128" s="139">
        <v>178</v>
      </c>
      <c r="J128" s="140" t="s">
        <v>666</v>
      </c>
      <c r="K128" s="141">
        <f t="shared" si="28"/>
        <v>-7</v>
      </c>
      <c r="L128" s="142">
        <f t="shared" si="29"/>
        <v>-5.2434456928838954E-2</v>
      </c>
      <c r="M128" s="138" t="s">
        <v>554</v>
      </c>
      <c r="N128" s="135">
        <v>42615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68</v>
      </c>
      <c r="B129" s="125">
        <v>42613</v>
      </c>
      <c r="C129" s="125"/>
      <c r="D129" s="126" t="s">
        <v>667</v>
      </c>
      <c r="E129" s="127" t="s">
        <v>542</v>
      </c>
      <c r="F129" s="128">
        <v>560</v>
      </c>
      <c r="G129" s="127"/>
      <c r="H129" s="127">
        <v>725</v>
      </c>
      <c r="I129" s="129">
        <v>725</v>
      </c>
      <c r="J129" s="130" t="s">
        <v>572</v>
      </c>
      <c r="K129" s="131">
        <f t="shared" si="28"/>
        <v>165</v>
      </c>
      <c r="L129" s="132">
        <f t="shared" si="29"/>
        <v>0.29464285714285715</v>
      </c>
      <c r="M129" s="127" t="s">
        <v>544</v>
      </c>
      <c r="N129" s="133">
        <v>42456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69</v>
      </c>
      <c r="B130" s="125">
        <v>42614</v>
      </c>
      <c r="C130" s="125"/>
      <c r="D130" s="126" t="s">
        <v>668</v>
      </c>
      <c r="E130" s="127" t="s">
        <v>542</v>
      </c>
      <c r="F130" s="128">
        <v>160.5</v>
      </c>
      <c r="G130" s="127"/>
      <c r="H130" s="127">
        <v>210</v>
      </c>
      <c r="I130" s="129">
        <v>210</v>
      </c>
      <c r="J130" s="130" t="s">
        <v>572</v>
      </c>
      <c r="K130" s="131">
        <f t="shared" si="28"/>
        <v>49.5</v>
      </c>
      <c r="L130" s="132">
        <f t="shared" si="29"/>
        <v>0.30841121495327101</v>
      </c>
      <c r="M130" s="127" t="s">
        <v>544</v>
      </c>
      <c r="N130" s="133">
        <v>42871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70</v>
      </c>
      <c r="B131" s="125">
        <v>42646</v>
      </c>
      <c r="C131" s="125"/>
      <c r="D131" s="126" t="s">
        <v>395</v>
      </c>
      <c r="E131" s="127" t="s">
        <v>542</v>
      </c>
      <c r="F131" s="128">
        <v>430</v>
      </c>
      <c r="G131" s="127"/>
      <c r="H131" s="127">
        <v>596</v>
      </c>
      <c r="I131" s="129">
        <v>575</v>
      </c>
      <c r="J131" s="130" t="s">
        <v>669</v>
      </c>
      <c r="K131" s="131">
        <v>166</v>
      </c>
      <c r="L131" s="132">
        <v>0.38604651162790699</v>
      </c>
      <c r="M131" s="127" t="s">
        <v>544</v>
      </c>
      <c r="N131" s="133">
        <v>42769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71</v>
      </c>
      <c r="B132" s="125">
        <v>42657</v>
      </c>
      <c r="C132" s="125"/>
      <c r="D132" s="126" t="s">
        <v>670</v>
      </c>
      <c r="E132" s="127" t="s">
        <v>542</v>
      </c>
      <c r="F132" s="128">
        <v>280</v>
      </c>
      <c r="G132" s="127"/>
      <c r="H132" s="127">
        <v>345</v>
      </c>
      <c r="I132" s="129">
        <v>345</v>
      </c>
      <c r="J132" s="130" t="s">
        <v>572</v>
      </c>
      <c r="K132" s="131">
        <f t="shared" ref="K132:K137" si="30">H132-F132</f>
        <v>65</v>
      </c>
      <c r="L132" s="132">
        <f>K132/F132</f>
        <v>0.23214285714285715</v>
      </c>
      <c r="M132" s="127" t="s">
        <v>544</v>
      </c>
      <c r="N132" s="133">
        <v>42814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72</v>
      </c>
      <c r="B133" s="125">
        <v>42657</v>
      </c>
      <c r="C133" s="125"/>
      <c r="D133" s="126" t="s">
        <v>671</v>
      </c>
      <c r="E133" s="127" t="s">
        <v>542</v>
      </c>
      <c r="F133" s="128">
        <v>245</v>
      </c>
      <c r="G133" s="127"/>
      <c r="H133" s="127">
        <v>325.5</v>
      </c>
      <c r="I133" s="129">
        <v>330</v>
      </c>
      <c r="J133" s="130" t="s">
        <v>672</v>
      </c>
      <c r="K133" s="131">
        <f t="shared" si="30"/>
        <v>80.5</v>
      </c>
      <c r="L133" s="132">
        <f>K133/F133</f>
        <v>0.32857142857142857</v>
      </c>
      <c r="M133" s="127" t="s">
        <v>544</v>
      </c>
      <c r="N133" s="133">
        <v>42769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73</v>
      </c>
      <c r="B134" s="125">
        <v>42660</v>
      </c>
      <c r="C134" s="125"/>
      <c r="D134" s="126" t="s">
        <v>673</v>
      </c>
      <c r="E134" s="127" t="s">
        <v>542</v>
      </c>
      <c r="F134" s="128">
        <v>125</v>
      </c>
      <c r="G134" s="127"/>
      <c r="H134" s="127">
        <v>160</v>
      </c>
      <c r="I134" s="129">
        <v>160</v>
      </c>
      <c r="J134" s="130" t="s">
        <v>626</v>
      </c>
      <c r="K134" s="131">
        <f t="shared" si="30"/>
        <v>35</v>
      </c>
      <c r="L134" s="132">
        <v>0.28000000000000003</v>
      </c>
      <c r="M134" s="127" t="s">
        <v>544</v>
      </c>
      <c r="N134" s="133">
        <v>42803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74</v>
      </c>
      <c r="B135" s="125">
        <v>42660</v>
      </c>
      <c r="C135" s="125"/>
      <c r="D135" s="126" t="s">
        <v>674</v>
      </c>
      <c r="E135" s="127" t="s">
        <v>542</v>
      </c>
      <c r="F135" s="128">
        <v>114</v>
      </c>
      <c r="G135" s="127"/>
      <c r="H135" s="127">
        <v>145</v>
      </c>
      <c r="I135" s="129">
        <v>145</v>
      </c>
      <c r="J135" s="130" t="s">
        <v>626</v>
      </c>
      <c r="K135" s="131">
        <f t="shared" si="30"/>
        <v>31</v>
      </c>
      <c r="L135" s="132">
        <f>K135/F135</f>
        <v>0.27192982456140352</v>
      </c>
      <c r="M135" s="127" t="s">
        <v>544</v>
      </c>
      <c r="N135" s="133">
        <v>42859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75</v>
      </c>
      <c r="B136" s="125">
        <v>42660</v>
      </c>
      <c r="C136" s="125"/>
      <c r="D136" s="126" t="s">
        <v>675</v>
      </c>
      <c r="E136" s="127" t="s">
        <v>542</v>
      </c>
      <c r="F136" s="128">
        <v>212</v>
      </c>
      <c r="G136" s="127"/>
      <c r="H136" s="127">
        <v>280</v>
      </c>
      <c r="I136" s="129">
        <v>276</v>
      </c>
      <c r="J136" s="130" t="s">
        <v>676</v>
      </c>
      <c r="K136" s="131">
        <f t="shared" si="30"/>
        <v>68</v>
      </c>
      <c r="L136" s="132">
        <f>K136/F136</f>
        <v>0.32075471698113206</v>
      </c>
      <c r="M136" s="127" t="s">
        <v>544</v>
      </c>
      <c r="N136" s="133">
        <v>42858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76</v>
      </c>
      <c r="B137" s="125">
        <v>42678</v>
      </c>
      <c r="C137" s="125"/>
      <c r="D137" s="126" t="s">
        <v>438</v>
      </c>
      <c r="E137" s="127" t="s">
        <v>542</v>
      </c>
      <c r="F137" s="128">
        <v>155</v>
      </c>
      <c r="G137" s="127"/>
      <c r="H137" s="127">
        <v>210</v>
      </c>
      <c r="I137" s="129">
        <v>210</v>
      </c>
      <c r="J137" s="130" t="s">
        <v>677</v>
      </c>
      <c r="K137" s="131">
        <f t="shared" si="30"/>
        <v>55</v>
      </c>
      <c r="L137" s="132">
        <f>K137/F137</f>
        <v>0.35483870967741937</v>
      </c>
      <c r="M137" s="127" t="s">
        <v>544</v>
      </c>
      <c r="N137" s="133">
        <v>42944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34">
        <v>77</v>
      </c>
      <c r="B138" s="135">
        <v>42710</v>
      </c>
      <c r="C138" s="135"/>
      <c r="D138" s="136" t="s">
        <v>678</v>
      </c>
      <c r="E138" s="137" t="s">
        <v>542</v>
      </c>
      <c r="F138" s="138">
        <v>150.5</v>
      </c>
      <c r="G138" s="138"/>
      <c r="H138" s="139">
        <v>72.5</v>
      </c>
      <c r="I138" s="139">
        <v>174</v>
      </c>
      <c r="J138" s="140" t="s">
        <v>679</v>
      </c>
      <c r="K138" s="141">
        <v>-78</v>
      </c>
      <c r="L138" s="142">
        <v>-0.51827242524916906</v>
      </c>
      <c r="M138" s="138" t="s">
        <v>554</v>
      </c>
      <c r="N138" s="135">
        <v>43333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78</v>
      </c>
      <c r="B139" s="125">
        <v>42712</v>
      </c>
      <c r="C139" s="125"/>
      <c r="D139" s="126" t="s">
        <v>680</v>
      </c>
      <c r="E139" s="127" t="s">
        <v>542</v>
      </c>
      <c r="F139" s="128">
        <v>380</v>
      </c>
      <c r="G139" s="127"/>
      <c r="H139" s="127">
        <v>478</v>
      </c>
      <c r="I139" s="129">
        <v>468</v>
      </c>
      <c r="J139" s="130" t="s">
        <v>626</v>
      </c>
      <c r="K139" s="131">
        <f>H139-F139</f>
        <v>98</v>
      </c>
      <c r="L139" s="132">
        <f>K139/F139</f>
        <v>0.25789473684210529</v>
      </c>
      <c r="M139" s="127" t="s">
        <v>544</v>
      </c>
      <c r="N139" s="133">
        <v>43025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79</v>
      </c>
      <c r="B140" s="125">
        <v>42734</v>
      </c>
      <c r="C140" s="125"/>
      <c r="D140" s="126" t="s">
        <v>118</v>
      </c>
      <c r="E140" s="127" t="s">
        <v>542</v>
      </c>
      <c r="F140" s="128">
        <v>305</v>
      </c>
      <c r="G140" s="127"/>
      <c r="H140" s="127">
        <v>375</v>
      </c>
      <c r="I140" s="129">
        <v>375</v>
      </c>
      <c r="J140" s="130" t="s">
        <v>626</v>
      </c>
      <c r="K140" s="131">
        <f>H140-F140</f>
        <v>70</v>
      </c>
      <c r="L140" s="132">
        <f>K140/F140</f>
        <v>0.22950819672131148</v>
      </c>
      <c r="M140" s="127" t="s">
        <v>544</v>
      </c>
      <c r="N140" s="133">
        <v>42768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80</v>
      </c>
      <c r="B141" s="125">
        <v>42739</v>
      </c>
      <c r="C141" s="125"/>
      <c r="D141" s="126" t="s">
        <v>102</v>
      </c>
      <c r="E141" s="127" t="s">
        <v>542</v>
      </c>
      <c r="F141" s="128">
        <v>99.5</v>
      </c>
      <c r="G141" s="127"/>
      <c r="H141" s="127">
        <v>158</v>
      </c>
      <c r="I141" s="129">
        <v>158</v>
      </c>
      <c r="J141" s="130" t="s">
        <v>626</v>
      </c>
      <c r="K141" s="131">
        <f>H141-F141</f>
        <v>58.5</v>
      </c>
      <c r="L141" s="132">
        <f>K141/F141</f>
        <v>0.5879396984924623</v>
      </c>
      <c r="M141" s="127" t="s">
        <v>544</v>
      </c>
      <c r="N141" s="133">
        <v>42898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81</v>
      </c>
      <c r="B142" s="125">
        <v>42739</v>
      </c>
      <c r="C142" s="125"/>
      <c r="D142" s="126" t="s">
        <v>102</v>
      </c>
      <c r="E142" s="127" t="s">
        <v>542</v>
      </c>
      <c r="F142" s="128">
        <v>99.5</v>
      </c>
      <c r="G142" s="127"/>
      <c r="H142" s="127">
        <v>158</v>
      </c>
      <c r="I142" s="129">
        <v>158</v>
      </c>
      <c r="J142" s="130" t="s">
        <v>626</v>
      </c>
      <c r="K142" s="131">
        <v>58.5</v>
      </c>
      <c r="L142" s="132">
        <v>0.58793969849246197</v>
      </c>
      <c r="M142" s="127" t="s">
        <v>544</v>
      </c>
      <c r="N142" s="133">
        <v>42898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82</v>
      </c>
      <c r="B143" s="125">
        <v>42786</v>
      </c>
      <c r="C143" s="125"/>
      <c r="D143" s="126" t="s">
        <v>204</v>
      </c>
      <c r="E143" s="127" t="s">
        <v>542</v>
      </c>
      <c r="F143" s="128">
        <v>140.5</v>
      </c>
      <c r="G143" s="127"/>
      <c r="H143" s="127">
        <v>220</v>
      </c>
      <c r="I143" s="129">
        <v>220</v>
      </c>
      <c r="J143" s="130" t="s">
        <v>626</v>
      </c>
      <c r="K143" s="131">
        <f>H143-F143</f>
        <v>79.5</v>
      </c>
      <c r="L143" s="132">
        <f>K143/F143</f>
        <v>0.5658362989323843</v>
      </c>
      <c r="M143" s="127" t="s">
        <v>544</v>
      </c>
      <c r="N143" s="133">
        <v>42864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83</v>
      </c>
      <c r="B144" s="125">
        <v>42786</v>
      </c>
      <c r="C144" s="125"/>
      <c r="D144" s="126" t="s">
        <v>681</v>
      </c>
      <c r="E144" s="127" t="s">
        <v>542</v>
      </c>
      <c r="F144" s="128">
        <v>202.5</v>
      </c>
      <c r="G144" s="127"/>
      <c r="H144" s="127">
        <v>234</v>
      </c>
      <c r="I144" s="129">
        <v>234</v>
      </c>
      <c r="J144" s="130" t="s">
        <v>626</v>
      </c>
      <c r="K144" s="131">
        <v>31.5</v>
      </c>
      <c r="L144" s="132">
        <v>0.155555555555556</v>
      </c>
      <c r="M144" s="127" t="s">
        <v>544</v>
      </c>
      <c r="N144" s="133">
        <v>42836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84</v>
      </c>
      <c r="B145" s="125">
        <v>42818</v>
      </c>
      <c r="C145" s="125"/>
      <c r="D145" s="126" t="s">
        <v>682</v>
      </c>
      <c r="E145" s="127" t="s">
        <v>542</v>
      </c>
      <c r="F145" s="128">
        <v>300.5</v>
      </c>
      <c r="G145" s="127"/>
      <c r="H145" s="127">
        <v>417.5</v>
      </c>
      <c r="I145" s="129">
        <v>420</v>
      </c>
      <c r="J145" s="130" t="s">
        <v>683</v>
      </c>
      <c r="K145" s="131">
        <f>H145-F145</f>
        <v>117</v>
      </c>
      <c r="L145" s="132">
        <f>K145/F145</f>
        <v>0.38935108153078202</v>
      </c>
      <c r="M145" s="127" t="s">
        <v>544</v>
      </c>
      <c r="N145" s="133">
        <v>43070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85</v>
      </c>
      <c r="B146" s="125">
        <v>42818</v>
      </c>
      <c r="C146" s="125"/>
      <c r="D146" s="126" t="s">
        <v>656</v>
      </c>
      <c r="E146" s="127" t="s">
        <v>542</v>
      </c>
      <c r="F146" s="128">
        <v>850</v>
      </c>
      <c r="G146" s="127"/>
      <c r="H146" s="127">
        <v>1042.5</v>
      </c>
      <c r="I146" s="129">
        <v>1023</v>
      </c>
      <c r="J146" s="130" t="s">
        <v>684</v>
      </c>
      <c r="K146" s="131">
        <v>192.5</v>
      </c>
      <c r="L146" s="132">
        <v>0.22647058823529401</v>
      </c>
      <c r="M146" s="127" t="s">
        <v>544</v>
      </c>
      <c r="N146" s="133">
        <v>42830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86</v>
      </c>
      <c r="B147" s="125">
        <v>42830</v>
      </c>
      <c r="C147" s="125"/>
      <c r="D147" s="126" t="s">
        <v>464</v>
      </c>
      <c r="E147" s="127" t="s">
        <v>542</v>
      </c>
      <c r="F147" s="128">
        <v>785</v>
      </c>
      <c r="G147" s="127"/>
      <c r="H147" s="127">
        <v>930</v>
      </c>
      <c r="I147" s="129">
        <v>920</v>
      </c>
      <c r="J147" s="130" t="s">
        <v>685</v>
      </c>
      <c r="K147" s="131">
        <f>H147-F147</f>
        <v>145</v>
      </c>
      <c r="L147" s="132">
        <f>K147/F147</f>
        <v>0.18471337579617833</v>
      </c>
      <c r="M147" s="127" t="s">
        <v>544</v>
      </c>
      <c r="N147" s="133">
        <v>42976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34">
        <v>87</v>
      </c>
      <c r="B148" s="135">
        <v>42831</v>
      </c>
      <c r="C148" s="135"/>
      <c r="D148" s="136" t="s">
        <v>686</v>
      </c>
      <c r="E148" s="137" t="s">
        <v>542</v>
      </c>
      <c r="F148" s="138">
        <v>40</v>
      </c>
      <c r="G148" s="138"/>
      <c r="H148" s="139">
        <v>13.1</v>
      </c>
      <c r="I148" s="139">
        <v>60</v>
      </c>
      <c r="J148" s="140" t="s">
        <v>687</v>
      </c>
      <c r="K148" s="141">
        <v>-26.9</v>
      </c>
      <c r="L148" s="142">
        <v>-0.67249999999999999</v>
      </c>
      <c r="M148" s="138" t="s">
        <v>554</v>
      </c>
      <c r="N148" s="135">
        <v>43138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88</v>
      </c>
      <c r="B149" s="125">
        <v>42837</v>
      </c>
      <c r="C149" s="125"/>
      <c r="D149" s="126" t="s">
        <v>100</v>
      </c>
      <c r="E149" s="127" t="s">
        <v>542</v>
      </c>
      <c r="F149" s="128">
        <v>289.5</v>
      </c>
      <c r="G149" s="127"/>
      <c r="H149" s="127">
        <v>354</v>
      </c>
      <c r="I149" s="129">
        <v>360</v>
      </c>
      <c r="J149" s="130" t="s">
        <v>688</v>
      </c>
      <c r="K149" s="131">
        <f t="shared" ref="K149:K157" si="31">H149-F149</f>
        <v>64.5</v>
      </c>
      <c r="L149" s="132">
        <f t="shared" ref="L149:L157" si="32">K149/F149</f>
        <v>0.22279792746113988</v>
      </c>
      <c r="M149" s="127" t="s">
        <v>544</v>
      </c>
      <c r="N149" s="133">
        <v>43040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89</v>
      </c>
      <c r="B150" s="125">
        <v>42845</v>
      </c>
      <c r="C150" s="125"/>
      <c r="D150" s="126" t="s">
        <v>412</v>
      </c>
      <c r="E150" s="127" t="s">
        <v>542</v>
      </c>
      <c r="F150" s="128">
        <v>700</v>
      </c>
      <c r="G150" s="127"/>
      <c r="H150" s="127">
        <v>840</v>
      </c>
      <c r="I150" s="129">
        <v>840</v>
      </c>
      <c r="J150" s="130" t="s">
        <v>689</v>
      </c>
      <c r="K150" s="131">
        <f t="shared" si="31"/>
        <v>140</v>
      </c>
      <c r="L150" s="132">
        <f t="shared" si="32"/>
        <v>0.2</v>
      </c>
      <c r="M150" s="127" t="s">
        <v>544</v>
      </c>
      <c r="N150" s="133">
        <v>42893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90</v>
      </c>
      <c r="B151" s="125">
        <v>42887</v>
      </c>
      <c r="C151" s="125"/>
      <c r="D151" s="126" t="s">
        <v>690</v>
      </c>
      <c r="E151" s="127" t="s">
        <v>542</v>
      </c>
      <c r="F151" s="128">
        <v>130</v>
      </c>
      <c r="G151" s="127"/>
      <c r="H151" s="127">
        <v>144.25</v>
      </c>
      <c r="I151" s="129">
        <v>170</v>
      </c>
      <c r="J151" s="130" t="s">
        <v>691</v>
      </c>
      <c r="K151" s="131">
        <f t="shared" si="31"/>
        <v>14.25</v>
      </c>
      <c r="L151" s="132">
        <f t="shared" si="32"/>
        <v>0.10961538461538461</v>
      </c>
      <c r="M151" s="127" t="s">
        <v>544</v>
      </c>
      <c r="N151" s="133">
        <v>43675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91</v>
      </c>
      <c r="B152" s="125">
        <v>42901</v>
      </c>
      <c r="C152" s="125"/>
      <c r="D152" s="126" t="s">
        <v>692</v>
      </c>
      <c r="E152" s="127" t="s">
        <v>542</v>
      </c>
      <c r="F152" s="128">
        <v>214.5</v>
      </c>
      <c r="G152" s="127"/>
      <c r="H152" s="127">
        <v>262</v>
      </c>
      <c r="I152" s="129">
        <v>262</v>
      </c>
      <c r="J152" s="130" t="s">
        <v>563</v>
      </c>
      <c r="K152" s="131">
        <f t="shared" si="31"/>
        <v>47.5</v>
      </c>
      <c r="L152" s="132">
        <f t="shared" si="32"/>
        <v>0.22144522144522144</v>
      </c>
      <c r="M152" s="127" t="s">
        <v>544</v>
      </c>
      <c r="N152" s="133">
        <v>42977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55">
        <v>92</v>
      </c>
      <c r="B153" s="156">
        <v>42933</v>
      </c>
      <c r="C153" s="156"/>
      <c r="D153" s="157" t="s">
        <v>693</v>
      </c>
      <c r="E153" s="158" t="s">
        <v>542</v>
      </c>
      <c r="F153" s="159">
        <v>370</v>
      </c>
      <c r="G153" s="158"/>
      <c r="H153" s="158">
        <v>447.5</v>
      </c>
      <c r="I153" s="160">
        <v>450</v>
      </c>
      <c r="J153" s="161" t="s">
        <v>626</v>
      </c>
      <c r="K153" s="131">
        <f t="shared" si="31"/>
        <v>77.5</v>
      </c>
      <c r="L153" s="162">
        <f t="shared" si="32"/>
        <v>0.20945945945945946</v>
      </c>
      <c r="M153" s="158" t="s">
        <v>544</v>
      </c>
      <c r="N153" s="163">
        <v>43035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55">
        <v>93</v>
      </c>
      <c r="B154" s="156">
        <v>42943</v>
      </c>
      <c r="C154" s="156"/>
      <c r="D154" s="157" t="s">
        <v>202</v>
      </c>
      <c r="E154" s="158" t="s">
        <v>542</v>
      </c>
      <c r="F154" s="159">
        <v>657.5</v>
      </c>
      <c r="G154" s="158"/>
      <c r="H154" s="158">
        <v>825</v>
      </c>
      <c r="I154" s="160">
        <v>820</v>
      </c>
      <c r="J154" s="161" t="s">
        <v>626</v>
      </c>
      <c r="K154" s="131">
        <f t="shared" si="31"/>
        <v>167.5</v>
      </c>
      <c r="L154" s="162">
        <f t="shared" si="32"/>
        <v>0.25475285171102663</v>
      </c>
      <c r="M154" s="158" t="s">
        <v>544</v>
      </c>
      <c r="N154" s="163">
        <v>43090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94</v>
      </c>
      <c r="B155" s="125">
        <v>42964</v>
      </c>
      <c r="C155" s="125"/>
      <c r="D155" s="126" t="s">
        <v>373</v>
      </c>
      <c r="E155" s="127" t="s">
        <v>542</v>
      </c>
      <c r="F155" s="128">
        <v>605</v>
      </c>
      <c r="G155" s="127"/>
      <c r="H155" s="127">
        <v>750</v>
      </c>
      <c r="I155" s="129">
        <v>750</v>
      </c>
      <c r="J155" s="130" t="s">
        <v>685</v>
      </c>
      <c r="K155" s="131">
        <f t="shared" si="31"/>
        <v>145</v>
      </c>
      <c r="L155" s="132">
        <f t="shared" si="32"/>
        <v>0.23966942148760331</v>
      </c>
      <c r="M155" s="127" t="s">
        <v>544</v>
      </c>
      <c r="N155" s="133">
        <v>43027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34">
        <v>95</v>
      </c>
      <c r="B156" s="135">
        <v>42979</v>
      </c>
      <c r="C156" s="135"/>
      <c r="D156" s="143" t="s">
        <v>694</v>
      </c>
      <c r="E156" s="138" t="s">
        <v>542</v>
      </c>
      <c r="F156" s="138">
        <v>255</v>
      </c>
      <c r="G156" s="139"/>
      <c r="H156" s="139">
        <v>217.25</v>
      </c>
      <c r="I156" s="139">
        <v>320</v>
      </c>
      <c r="J156" s="140" t="s">
        <v>695</v>
      </c>
      <c r="K156" s="141">
        <f t="shared" si="31"/>
        <v>-37.75</v>
      </c>
      <c r="L156" s="144">
        <f t="shared" si="32"/>
        <v>-0.14803921568627451</v>
      </c>
      <c r="M156" s="138" t="s">
        <v>554</v>
      </c>
      <c r="N156" s="135">
        <v>43661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4">
        <v>96</v>
      </c>
      <c r="B157" s="125">
        <v>42997</v>
      </c>
      <c r="C157" s="125"/>
      <c r="D157" s="126" t="s">
        <v>696</v>
      </c>
      <c r="E157" s="127" t="s">
        <v>542</v>
      </c>
      <c r="F157" s="128">
        <v>215</v>
      </c>
      <c r="G157" s="127"/>
      <c r="H157" s="127">
        <v>258</v>
      </c>
      <c r="I157" s="129">
        <v>258</v>
      </c>
      <c r="J157" s="130" t="s">
        <v>626</v>
      </c>
      <c r="K157" s="131">
        <f t="shared" si="31"/>
        <v>43</v>
      </c>
      <c r="L157" s="132">
        <f t="shared" si="32"/>
        <v>0.2</v>
      </c>
      <c r="M157" s="127" t="s">
        <v>544</v>
      </c>
      <c r="N157" s="133">
        <v>43040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97</v>
      </c>
      <c r="B158" s="125">
        <v>42997</v>
      </c>
      <c r="C158" s="125"/>
      <c r="D158" s="126" t="s">
        <v>696</v>
      </c>
      <c r="E158" s="127" t="s">
        <v>542</v>
      </c>
      <c r="F158" s="128">
        <v>215</v>
      </c>
      <c r="G158" s="127"/>
      <c r="H158" s="127">
        <v>258</v>
      </c>
      <c r="I158" s="129">
        <v>258</v>
      </c>
      <c r="J158" s="161" t="s">
        <v>626</v>
      </c>
      <c r="K158" s="131">
        <v>43</v>
      </c>
      <c r="L158" s="132">
        <v>0.2</v>
      </c>
      <c r="M158" s="127" t="s">
        <v>544</v>
      </c>
      <c r="N158" s="133">
        <v>43040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5">
        <v>98</v>
      </c>
      <c r="B159" s="156">
        <v>42998</v>
      </c>
      <c r="C159" s="156"/>
      <c r="D159" s="157" t="s">
        <v>697</v>
      </c>
      <c r="E159" s="158" t="s">
        <v>542</v>
      </c>
      <c r="F159" s="128">
        <v>75</v>
      </c>
      <c r="G159" s="158"/>
      <c r="H159" s="158">
        <v>90</v>
      </c>
      <c r="I159" s="160">
        <v>90</v>
      </c>
      <c r="J159" s="130" t="s">
        <v>698</v>
      </c>
      <c r="K159" s="131">
        <f t="shared" ref="K159:K164" si="33">H159-F159</f>
        <v>15</v>
      </c>
      <c r="L159" s="132">
        <f t="shared" ref="L159:L164" si="34">K159/F159</f>
        <v>0.2</v>
      </c>
      <c r="M159" s="127" t="s">
        <v>544</v>
      </c>
      <c r="N159" s="133">
        <v>43019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55">
        <v>99</v>
      </c>
      <c r="B160" s="156">
        <v>43011</v>
      </c>
      <c r="C160" s="156"/>
      <c r="D160" s="157" t="s">
        <v>699</v>
      </c>
      <c r="E160" s="158" t="s">
        <v>542</v>
      </c>
      <c r="F160" s="159">
        <v>315</v>
      </c>
      <c r="G160" s="158"/>
      <c r="H160" s="158">
        <v>392</v>
      </c>
      <c r="I160" s="160">
        <v>384</v>
      </c>
      <c r="J160" s="161" t="s">
        <v>700</v>
      </c>
      <c r="K160" s="131">
        <f t="shared" si="33"/>
        <v>77</v>
      </c>
      <c r="L160" s="162">
        <f t="shared" si="34"/>
        <v>0.24444444444444444</v>
      </c>
      <c r="M160" s="158" t="s">
        <v>544</v>
      </c>
      <c r="N160" s="163">
        <v>43017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55">
        <v>100</v>
      </c>
      <c r="B161" s="156">
        <v>43013</v>
      </c>
      <c r="C161" s="156"/>
      <c r="D161" s="157" t="s">
        <v>442</v>
      </c>
      <c r="E161" s="158" t="s">
        <v>542</v>
      </c>
      <c r="F161" s="159">
        <v>145</v>
      </c>
      <c r="G161" s="158"/>
      <c r="H161" s="158">
        <v>179</v>
      </c>
      <c r="I161" s="160">
        <v>180</v>
      </c>
      <c r="J161" s="161" t="s">
        <v>701</v>
      </c>
      <c r="K161" s="131">
        <f t="shared" si="33"/>
        <v>34</v>
      </c>
      <c r="L161" s="162">
        <f t="shared" si="34"/>
        <v>0.23448275862068965</v>
      </c>
      <c r="M161" s="158" t="s">
        <v>544</v>
      </c>
      <c r="N161" s="163">
        <v>43025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55">
        <v>101</v>
      </c>
      <c r="B162" s="156">
        <v>43014</v>
      </c>
      <c r="C162" s="156"/>
      <c r="D162" s="157" t="s">
        <v>348</v>
      </c>
      <c r="E162" s="158" t="s">
        <v>542</v>
      </c>
      <c r="F162" s="159">
        <v>256</v>
      </c>
      <c r="G162" s="158"/>
      <c r="H162" s="158">
        <v>323</v>
      </c>
      <c r="I162" s="160">
        <v>320</v>
      </c>
      <c r="J162" s="161" t="s">
        <v>626</v>
      </c>
      <c r="K162" s="131">
        <f t="shared" si="33"/>
        <v>67</v>
      </c>
      <c r="L162" s="162">
        <f t="shared" si="34"/>
        <v>0.26171875</v>
      </c>
      <c r="M162" s="158" t="s">
        <v>544</v>
      </c>
      <c r="N162" s="163">
        <v>43067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5">
        <v>102</v>
      </c>
      <c r="B163" s="156">
        <v>43017</v>
      </c>
      <c r="C163" s="156"/>
      <c r="D163" s="157" t="s">
        <v>362</v>
      </c>
      <c r="E163" s="158" t="s">
        <v>542</v>
      </c>
      <c r="F163" s="159">
        <v>137.5</v>
      </c>
      <c r="G163" s="158"/>
      <c r="H163" s="158">
        <v>184</v>
      </c>
      <c r="I163" s="160">
        <v>183</v>
      </c>
      <c r="J163" s="161" t="s">
        <v>702</v>
      </c>
      <c r="K163" s="131">
        <f t="shared" si="33"/>
        <v>46.5</v>
      </c>
      <c r="L163" s="162">
        <f t="shared" si="34"/>
        <v>0.33818181818181819</v>
      </c>
      <c r="M163" s="158" t="s">
        <v>544</v>
      </c>
      <c r="N163" s="163">
        <v>43108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55">
        <v>103</v>
      </c>
      <c r="B164" s="156">
        <v>43018</v>
      </c>
      <c r="C164" s="156"/>
      <c r="D164" s="157" t="s">
        <v>703</v>
      </c>
      <c r="E164" s="158" t="s">
        <v>542</v>
      </c>
      <c r="F164" s="159">
        <v>125.5</v>
      </c>
      <c r="G164" s="158"/>
      <c r="H164" s="158">
        <v>158</v>
      </c>
      <c r="I164" s="160">
        <v>155</v>
      </c>
      <c r="J164" s="161" t="s">
        <v>704</v>
      </c>
      <c r="K164" s="131">
        <f t="shared" si="33"/>
        <v>32.5</v>
      </c>
      <c r="L164" s="162">
        <f t="shared" si="34"/>
        <v>0.25896414342629481</v>
      </c>
      <c r="M164" s="158" t="s">
        <v>544</v>
      </c>
      <c r="N164" s="163">
        <v>43067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55">
        <v>104</v>
      </c>
      <c r="B165" s="156">
        <v>43018</v>
      </c>
      <c r="C165" s="156"/>
      <c r="D165" s="157" t="s">
        <v>705</v>
      </c>
      <c r="E165" s="158" t="s">
        <v>542</v>
      </c>
      <c r="F165" s="159">
        <v>895</v>
      </c>
      <c r="G165" s="158"/>
      <c r="H165" s="158">
        <v>1122.5</v>
      </c>
      <c r="I165" s="160">
        <v>1078</v>
      </c>
      <c r="J165" s="161" t="s">
        <v>706</v>
      </c>
      <c r="K165" s="131">
        <v>227.5</v>
      </c>
      <c r="L165" s="162">
        <v>0.25418994413407803</v>
      </c>
      <c r="M165" s="158" t="s">
        <v>544</v>
      </c>
      <c r="N165" s="163">
        <v>43117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55">
        <v>105</v>
      </c>
      <c r="B166" s="156">
        <v>43020</v>
      </c>
      <c r="C166" s="156"/>
      <c r="D166" s="157" t="s">
        <v>357</v>
      </c>
      <c r="E166" s="158" t="s">
        <v>542</v>
      </c>
      <c r="F166" s="159">
        <v>525</v>
      </c>
      <c r="G166" s="158"/>
      <c r="H166" s="158">
        <v>629</v>
      </c>
      <c r="I166" s="160">
        <v>629</v>
      </c>
      <c r="J166" s="161" t="s">
        <v>626</v>
      </c>
      <c r="K166" s="131">
        <v>104</v>
      </c>
      <c r="L166" s="162">
        <v>0.19809523809523799</v>
      </c>
      <c r="M166" s="158" t="s">
        <v>544</v>
      </c>
      <c r="N166" s="163">
        <v>43119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55">
        <v>106</v>
      </c>
      <c r="B167" s="156">
        <v>43046</v>
      </c>
      <c r="C167" s="156"/>
      <c r="D167" s="157" t="s">
        <v>390</v>
      </c>
      <c r="E167" s="158" t="s">
        <v>542</v>
      </c>
      <c r="F167" s="159">
        <v>740</v>
      </c>
      <c r="G167" s="158"/>
      <c r="H167" s="158">
        <v>892.5</v>
      </c>
      <c r="I167" s="160">
        <v>900</v>
      </c>
      <c r="J167" s="161" t="s">
        <v>707</v>
      </c>
      <c r="K167" s="131">
        <f>H167-F167</f>
        <v>152.5</v>
      </c>
      <c r="L167" s="162">
        <f>K167/F167</f>
        <v>0.20608108108108109</v>
      </c>
      <c r="M167" s="158" t="s">
        <v>544</v>
      </c>
      <c r="N167" s="163">
        <v>43052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4">
        <v>107</v>
      </c>
      <c r="B168" s="125">
        <v>43073</v>
      </c>
      <c r="C168" s="125"/>
      <c r="D168" s="126" t="s">
        <v>708</v>
      </c>
      <c r="E168" s="127" t="s">
        <v>542</v>
      </c>
      <c r="F168" s="128">
        <v>118.5</v>
      </c>
      <c r="G168" s="127"/>
      <c r="H168" s="127">
        <v>143.5</v>
      </c>
      <c r="I168" s="129">
        <v>145</v>
      </c>
      <c r="J168" s="130" t="s">
        <v>709</v>
      </c>
      <c r="K168" s="131">
        <f>H168-F168</f>
        <v>25</v>
      </c>
      <c r="L168" s="132">
        <f>K168/F168</f>
        <v>0.2109704641350211</v>
      </c>
      <c r="M168" s="127" t="s">
        <v>544</v>
      </c>
      <c r="N168" s="133">
        <v>43097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4">
        <v>108</v>
      </c>
      <c r="B169" s="135">
        <v>43090</v>
      </c>
      <c r="C169" s="135"/>
      <c r="D169" s="136" t="s">
        <v>417</v>
      </c>
      <c r="E169" s="137" t="s">
        <v>542</v>
      </c>
      <c r="F169" s="138">
        <v>715</v>
      </c>
      <c r="G169" s="138"/>
      <c r="H169" s="139">
        <v>500</v>
      </c>
      <c r="I169" s="139">
        <v>872</v>
      </c>
      <c r="J169" s="140" t="s">
        <v>710</v>
      </c>
      <c r="K169" s="141">
        <f>H169-F169</f>
        <v>-215</v>
      </c>
      <c r="L169" s="142">
        <f>K169/F169</f>
        <v>-0.30069930069930068</v>
      </c>
      <c r="M169" s="138" t="s">
        <v>554</v>
      </c>
      <c r="N169" s="135">
        <v>43670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4">
        <v>109</v>
      </c>
      <c r="B170" s="125">
        <v>43098</v>
      </c>
      <c r="C170" s="125"/>
      <c r="D170" s="126" t="s">
        <v>699</v>
      </c>
      <c r="E170" s="127" t="s">
        <v>542</v>
      </c>
      <c r="F170" s="128">
        <v>435</v>
      </c>
      <c r="G170" s="127"/>
      <c r="H170" s="127">
        <v>542.5</v>
      </c>
      <c r="I170" s="129">
        <v>539</v>
      </c>
      <c r="J170" s="130" t="s">
        <v>626</v>
      </c>
      <c r="K170" s="131">
        <v>107.5</v>
      </c>
      <c r="L170" s="132">
        <v>0.247126436781609</v>
      </c>
      <c r="M170" s="127" t="s">
        <v>544</v>
      </c>
      <c r="N170" s="133">
        <v>43206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4">
        <v>110</v>
      </c>
      <c r="B171" s="125">
        <v>43098</v>
      </c>
      <c r="C171" s="125"/>
      <c r="D171" s="126" t="s">
        <v>515</v>
      </c>
      <c r="E171" s="127" t="s">
        <v>542</v>
      </c>
      <c r="F171" s="128">
        <v>885</v>
      </c>
      <c r="G171" s="127"/>
      <c r="H171" s="127">
        <v>1090</v>
      </c>
      <c r="I171" s="129">
        <v>1084</v>
      </c>
      <c r="J171" s="130" t="s">
        <v>626</v>
      </c>
      <c r="K171" s="131">
        <v>205</v>
      </c>
      <c r="L171" s="132">
        <v>0.23163841807909599</v>
      </c>
      <c r="M171" s="127" t="s">
        <v>544</v>
      </c>
      <c r="N171" s="133">
        <v>43213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64">
        <v>111</v>
      </c>
      <c r="B172" s="165">
        <v>43192</v>
      </c>
      <c r="C172" s="165"/>
      <c r="D172" s="143" t="s">
        <v>711</v>
      </c>
      <c r="E172" s="138" t="s">
        <v>542</v>
      </c>
      <c r="F172" s="166">
        <v>478.5</v>
      </c>
      <c r="G172" s="138"/>
      <c r="H172" s="138">
        <v>442</v>
      </c>
      <c r="I172" s="139">
        <v>613</v>
      </c>
      <c r="J172" s="140" t="s">
        <v>712</v>
      </c>
      <c r="K172" s="141">
        <f>H172-F172</f>
        <v>-36.5</v>
      </c>
      <c r="L172" s="142">
        <f>K172/F172</f>
        <v>-7.6280041797283177E-2</v>
      </c>
      <c r="M172" s="138" t="s">
        <v>554</v>
      </c>
      <c r="N172" s="135">
        <v>43762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34">
        <v>112</v>
      </c>
      <c r="B173" s="135">
        <v>43194</v>
      </c>
      <c r="C173" s="135"/>
      <c r="D173" s="136" t="s">
        <v>713</v>
      </c>
      <c r="E173" s="137" t="s">
        <v>542</v>
      </c>
      <c r="F173" s="138">
        <f>141.5-7.3</f>
        <v>134.19999999999999</v>
      </c>
      <c r="G173" s="138"/>
      <c r="H173" s="139">
        <v>77</v>
      </c>
      <c r="I173" s="139">
        <v>180</v>
      </c>
      <c r="J173" s="140" t="s">
        <v>714</v>
      </c>
      <c r="K173" s="141">
        <f>H173-F173</f>
        <v>-57.199999999999989</v>
      </c>
      <c r="L173" s="142">
        <f>K173/F173</f>
        <v>-0.42622950819672129</v>
      </c>
      <c r="M173" s="138" t="s">
        <v>554</v>
      </c>
      <c r="N173" s="135">
        <v>43522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4">
        <v>113</v>
      </c>
      <c r="B174" s="135">
        <v>43209</v>
      </c>
      <c r="C174" s="135"/>
      <c r="D174" s="136" t="s">
        <v>715</v>
      </c>
      <c r="E174" s="137" t="s">
        <v>542</v>
      </c>
      <c r="F174" s="138">
        <v>430</v>
      </c>
      <c r="G174" s="138"/>
      <c r="H174" s="139">
        <v>220</v>
      </c>
      <c r="I174" s="139">
        <v>537</v>
      </c>
      <c r="J174" s="140" t="s">
        <v>716</v>
      </c>
      <c r="K174" s="141">
        <f>H174-F174</f>
        <v>-210</v>
      </c>
      <c r="L174" s="142">
        <f>K174/F174</f>
        <v>-0.48837209302325579</v>
      </c>
      <c r="M174" s="138" t="s">
        <v>554</v>
      </c>
      <c r="N174" s="135">
        <v>43252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114</v>
      </c>
      <c r="B175" s="156">
        <v>43220</v>
      </c>
      <c r="C175" s="156"/>
      <c r="D175" s="157" t="s">
        <v>717</v>
      </c>
      <c r="E175" s="158" t="s">
        <v>542</v>
      </c>
      <c r="F175" s="158">
        <v>153.5</v>
      </c>
      <c r="G175" s="158"/>
      <c r="H175" s="158">
        <v>196</v>
      </c>
      <c r="I175" s="160">
        <v>196</v>
      </c>
      <c r="J175" s="130" t="s">
        <v>718</v>
      </c>
      <c r="K175" s="131">
        <f>H175-F175</f>
        <v>42.5</v>
      </c>
      <c r="L175" s="132">
        <f>K175/F175</f>
        <v>0.27687296416938112</v>
      </c>
      <c r="M175" s="127" t="s">
        <v>544</v>
      </c>
      <c r="N175" s="133">
        <v>43605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4">
        <v>115</v>
      </c>
      <c r="B176" s="135">
        <v>43306</v>
      </c>
      <c r="C176" s="135"/>
      <c r="D176" s="136" t="s">
        <v>686</v>
      </c>
      <c r="E176" s="137" t="s">
        <v>542</v>
      </c>
      <c r="F176" s="138">
        <v>27.5</v>
      </c>
      <c r="G176" s="138"/>
      <c r="H176" s="139">
        <v>13.1</v>
      </c>
      <c r="I176" s="139">
        <v>60</v>
      </c>
      <c r="J176" s="140" t="s">
        <v>719</v>
      </c>
      <c r="K176" s="141">
        <v>-14.4</v>
      </c>
      <c r="L176" s="142">
        <v>-0.52363636363636401</v>
      </c>
      <c r="M176" s="138" t="s">
        <v>554</v>
      </c>
      <c r="N176" s="135">
        <v>43138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64">
        <v>116</v>
      </c>
      <c r="B177" s="165">
        <v>43318</v>
      </c>
      <c r="C177" s="165"/>
      <c r="D177" s="143" t="s">
        <v>720</v>
      </c>
      <c r="E177" s="138" t="s">
        <v>542</v>
      </c>
      <c r="F177" s="138">
        <v>148.5</v>
      </c>
      <c r="G177" s="138"/>
      <c r="H177" s="138">
        <v>102</v>
      </c>
      <c r="I177" s="139">
        <v>182</v>
      </c>
      <c r="J177" s="140" t="s">
        <v>721</v>
      </c>
      <c r="K177" s="141">
        <f>H177-F177</f>
        <v>-46.5</v>
      </c>
      <c r="L177" s="142">
        <f>K177/F177</f>
        <v>-0.31313131313131315</v>
      </c>
      <c r="M177" s="138" t="s">
        <v>554</v>
      </c>
      <c r="N177" s="135">
        <v>43661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4">
        <v>117</v>
      </c>
      <c r="B178" s="125">
        <v>43335</v>
      </c>
      <c r="C178" s="125"/>
      <c r="D178" s="126" t="s">
        <v>722</v>
      </c>
      <c r="E178" s="127" t="s">
        <v>542</v>
      </c>
      <c r="F178" s="158">
        <v>285</v>
      </c>
      <c r="G178" s="127"/>
      <c r="H178" s="127">
        <v>355</v>
      </c>
      <c r="I178" s="129">
        <v>364</v>
      </c>
      <c r="J178" s="130" t="s">
        <v>723</v>
      </c>
      <c r="K178" s="131">
        <v>70</v>
      </c>
      <c r="L178" s="132">
        <v>0.24561403508771901</v>
      </c>
      <c r="M178" s="127" t="s">
        <v>544</v>
      </c>
      <c r="N178" s="133">
        <v>43455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4">
        <v>118</v>
      </c>
      <c r="B179" s="125">
        <v>43341</v>
      </c>
      <c r="C179" s="125"/>
      <c r="D179" s="126" t="s">
        <v>382</v>
      </c>
      <c r="E179" s="127" t="s">
        <v>542</v>
      </c>
      <c r="F179" s="158">
        <v>525</v>
      </c>
      <c r="G179" s="127"/>
      <c r="H179" s="127">
        <v>585</v>
      </c>
      <c r="I179" s="129">
        <v>635</v>
      </c>
      <c r="J179" s="130" t="s">
        <v>724</v>
      </c>
      <c r="K179" s="131">
        <f t="shared" ref="K179:K210" si="35">H179-F179</f>
        <v>60</v>
      </c>
      <c r="L179" s="132">
        <f t="shared" ref="L179:L210" si="36">K179/F179</f>
        <v>0.11428571428571428</v>
      </c>
      <c r="M179" s="127" t="s">
        <v>544</v>
      </c>
      <c r="N179" s="133">
        <v>43662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4">
        <v>119</v>
      </c>
      <c r="B180" s="125">
        <v>43395</v>
      </c>
      <c r="C180" s="125"/>
      <c r="D180" s="126" t="s">
        <v>373</v>
      </c>
      <c r="E180" s="127" t="s">
        <v>542</v>
      </c>
      <c r="F180" s="158">
        <v>475</v>
      </c>
      <c r="G180" s="127"/>
      <c r="H180" s="127">
        <v>574</v>
      </c>
      <c r="I180" s="129">
        <v>570</v>
      </c>
      <c r="J180" s="130" t="s">
        <v>626</v>
      </c>
      <c r="K180" s="131">
        <f t="shared" si="35"/>
        <v>99</v>
      </c>
      <c r="L180" s="132">
        <f t="shared" si="36"/>
        <v>0.20842105263157895</v>
      </c>
      <c r="M180" s="127" t="s">
        <v>544</v>
      </c>
      <c r="N180" s="133">
        <v>43403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5">
        <v>120</v>
      </c>
      <c r="B181" s="156">
        <v>43397</v>
      </c>
      <c r="C181" s="156"/>
      <c r="D181" s="157" t="s">
        <v>725</v>
      </c>
      <c r="E181" s="158" t="s">
        <v>542</v>
      </c>
      <c r="F181" s="158">
        <v>707.5</v>
      </c>
      <c r="G181" s="158"/>
      <c r="H181" s="158">
        <v>872</v>
      </c>
      <c r="I181" s="160">
        <v>872</v>
      </c>
      <c r="J181" s="161" t="s">
        <v>626</v>
      </c>
      <c r="K181" s="131">
        <f t="shared" si="35"/>
        <v>164.5</v>
      </c>
      <c r="L181" s="162">
        <f t="shared" si="36"/>
        <v>0.23250883392226149</v>
      </c>
      <c r="M181" s="158" t="s">
        <v>544</v>
      </c>
      <c r="N181" s="163">
        <v>43482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55">
        <v>121</v>
      </c>
      <c r="B182" s="156">
        <v>43398</v>
      </c>
      <c r="C182" s="156"/>
      <c r="D182" s="157" t="s">
        <v>726</v>
      </c>
      <c r="E182" s="158" t="s">
        <v>542</v>
      </c>
      <c r="F182" s="158">
        <v>162</v>
      </c>
      <c r="G182" s="158"/>
      <c r="H182" s="158">
        <v>204</v>
      </c>
      <c r="I182" s="160">
        <v>209</v>
      </c>
      <c r="J182" s="161" t="s">
        <v>727</v>
      </c>
      <c r="K182" s="131">
        <f t="shared" si="35"/>
        <v>42</v>
      </c>
      <c r="L182" s="162">
        <f t="shared" si="36"/>
        <v>0.25925925925925924</v>
      </c>
      <c r="M182" s="158" t="s">
        <v>544</v>
      </c>
      <c r="N182" s="163">
        <v>43539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55">
        <v>122</v>
      </c>
      <c r="B183" s="156">
        <v>43399</v>
      </c>
      <c r="C183" s="156"/>
      <c r="D183" s="157" t="s">
        <v>458</v>
      </c>
      <c r="E183" s="158" t="s">
        <v>542</v>
      </c>
      <c r="F183" s="158">
        <v>240</v>
      </c>
      <c r="G183" s="158"/>
      <c r="H183" s="158">
        <v>297</v>
      </c>
      <c r="I183" s="160">
        <v>297</v>
      </c>
      <c r="J183" s="161" t="s">
        <v>626</v>
      </c>
      <c r="K183" s="167">
        <f t="shared" si="35"/>
        <v>57</v>
      </c>
      <c r="L183" s="162">
        <f t="shared" si="36"/>
        <v>0.23749999999999999</v>
      </c>
      <c r="M183" s="158" t="s">
        <v>544</v>
      </c>
      <c r="N183" s="163">
        <v>43417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4">
        <v>123</v>
      </c>
      <c r="B184" s="125">
        <v>43439</v>
      </c>
      <c r="C184" s="125"/>
      <c r="D184" s="126" t="s">
        <v>728</v>
      </c>
      <c r="E184" s="127" t="s">
        <v>542</v>
      </c>
      <c r="F184" s="127">
        <v>202.5</v>
      </c>
      <c r="G184" s="127"/>
      <c r="H184" s="127">
        <v>255</v>
      </c>
      <c r="I184" s="129">
        <v>252</v>
      </c>
      <c r="J184" s="130" t="s">
        <v>626</v>
      </c>
      <c r="K184" s="131">
        <f t="shared" si="35"/>
        <v>52.5</v>
      </c>
      <c r="L184" s="132">
        <f t="shared" si="36"/>
        <v>0.25925925925925924</v>
      </c>
      <c r="M184" s="127" t="s">
        <v>544</v>
      </c>
      <c r="N184" s="133">
        <v>43542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124</v>
      </c>
      <c r="B185" s="156">
        <v>43465</v>
      </c>
      <c r="C185" s="125"/>
      <c r="D185" s="157" t="s">
        <v>155</v>
      </c>
      <c r="E185" s="158" t="s">
        <v>542</v>
      </c>
      <c r="F185" s="158">
        <v>710</v>
      </c>
      <c r="G185" s="158"/>
      <c r="H185" s="158">
        <v>866</v>
      </c>
      <c r="I185" s="160">
        <v>866</v>
      </c>
      <c r="J185" s="161" t="s">
        <v>626</v>
      </c>
      <c r="K185" s="131">
        <f t="shared" si="35"/>
        <v>156</v>
      </c>
      <c r="L185" s="132">
        <f t="shared" si="36"/>
        <v>0.21971830985915494</v>
      </c>
      <c r="M185" s="127" t="s">
        <v>544</v>
      </c>
      <c r="N185" s="133">
        <v>43553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5">
        <v>125</v>
      </c>
      <c r="B186" s="156">
        <v>43522</v>
      </c>
      <c r="C186" s="156"/>
      <c r="D186" s="157" t="s">
        <v>169</v>
      </c>
      <c r="E186" s="158" t="s">
        <v>542</v>
      </c>
      <c r="F186" s="158">
        <v>337.25</v>
      </c>
      <c r="G186" s="158"/>
      <c r="H186" s="158">
        <v>398.5</v>
      </c>
      <c r="I186" s="160">
        <v>411</v>
      </c>
      <c r="J186" s="130" t="s">
        <v>729</v>
      </c>
      <c r="K186" s="131">
        <f t="shared" si="35"/>
        <v>61.25</v>
      </c>
      <c r="L186" s="132">
        <f t="shared" si="36"/>
        <v>0.1816160118606375</v>
      </c>
      <c r="M186" s="127" t="s">
        <v>544</v>
      </c>
      <c r="N186" s="133">
        <v>43760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8">
        <v>126</v>
      </c>
      <c r="B187" s="169">
        <v>43559</v>
      </c>
      <c r="C187" s="169"/>
      <c r="D187" s="170" t="s">
        <v>730</v>
      </c>
      <c r="E187" s="171" t="s">
        <v>542</v>
      </c>
      <c r="F187" s="171">
        <v>130</v>
      </c>
      <c r="G187" s="171"/>
      <c r="H187" s="171">
        <v>65</v>
      </c>
      <c r="I187" s="172">
        <v>158</v>
      </c>
      <c r="J187" s="140" t="s">
        <v>731</v>
      </c>
      <c r="K187" s="141">
        <f t="shared" si="35"/>
        <v>-65</v>
      </c>
      <c r="L187" s="142">
        <f t="shared" si="36"/>
        <v>-0.5</v>
      </c>
      <c r="M187" s="138" t="s">
        <v>554</v>
      </c>
      <c r="N187" s="135">
        <v>43726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127</v>
      </c>
      <c r="B188" s="156">
        <v>43017</v>
      </c>
      <c r="C188" s="156"/>
      <c r="D188" s="157" t="s">
        <v>204</v>
      </c>
      <c r="E188" s="158" t="s">
        <v>542</v>
      </c>
      <c r="F188" s="158">
        <v>141.5</v>
      </c>
      <c r="G188" s="158"/>
      <c r="H188" s="158">
        <v>183.5</v>
      </c>
      <c r="I188" s="160">
        <v>210</v>
      </c>
      <c r="J188" s="130" t="s">
        <v>727</v>
      </c>
      <c r="K188" s="131">
        <f t="shared" si="35"/>
        <v>42</v>
      </c>
      <c r="L188" s="132">
        <f t="shared" si="36"/>
        <v>0.29681978798586572</v>
      </c>
      <c r="M188" s="127" t="s">
        <v>544</v>
      </c>
      <c r="N188" s="133">
        <v>43042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68">
        <v>128</v>
      </c>
      <c r="B189" s="169">
        <v>43074</v>
      </c>
      <c r="C189" s="169"/>
      <c r="D189" s="170" t="s">
        <v>732</v>
      </c>
      <c r="E189" s="171" t="s">
        <v>542</v>
      </c>
      <c r="F189" s="166">
        <v>172</v>
      </c>
      <c r="G189" s="171"/>
      <c r="H189" s="171">
        <v>155.25</v>
      </c>
      <c r="I189" s="172">
        <v>230</v>
      </c>
      <c r="J189" s="140" t="s">
        <v>733</v>
      </c>
      <c r="K189" s="141">
        <f t="shared" si="35"/>
        <v>-16.75</v>
      </c>
      <c r="L189" s="142">
        <f t="shared" si="36"/>
        <v>-9.7383720930232565E-2</v>
      </c>
      <c r="M189" s="138" t="s">
        <v>554</v>
      </c>
      <c r="N189" s="135">
        <v>43787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55">
        <v>129</v>
      </c>
      <c r="B190" s="156">
        <v>43398</v>
      </c>
      <c r="C190" s="156"/>
      <c r="D190" s="157" t="s">
        <v>117</v>
      </c>
      <c r="E190" s="158" t="s">
        <v>542</v>
      </c>
      <c r="F190" s="158">
        <v>698.5</v>
      </c>
      <c r="G190" s="158"/>
      <c r="H190" s="158">
        <v>890</v>
      </c>
      <c r="I190" s="160">
        <v>890</v>
      </c>
      <c r="J190" s="130" t="s">
        <v>734</v>
      </c>
      <c r="K190" s="131">
        <f t="shared" si="35"/>
        <v>191.5</v>
      </c>
      <c r="L190" s="132">
        <f t="shared" si="36"/>
        <v>0.27415891195418757</v>
      </c>
      <c r="M190" s="127" t="s">
        <v>544</v>
      </c>
      <c r="N190" s="133">
        <v>44328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5">
        <v>130</v>
      </c>
      <c r="B191" s="156">
        <v>42877</v>
      </c>
      <c r="C191" s="156"/>
      <c r="D191" s="157" t="s">
        <v>735</v>
      </c>
      <c r="E191" s="158" t="s">
        <v>542</v>
      </c>
      <c r="F191" s="158">
        <v>127.6</v>
      </c>
      <c r="G191" s="158"/>
      <c r="H191" s="158">
        <v>138</v>
      </c>
      <c r="I191" s="160">
        <v>190</v>
      </c>
      <c r="J191" s="130" t="s">
        <v>736</v>
      </c>
      <c r="K191" s="131">
        <f t="shared" si="35"/>
        <v>10.400000000000006</v>
      </c>
      <c r="L191" s="132">
        <f t="shared" si="36"/>
        <v>8.1504702194357417E-2</v>
      </c>
      <c r="M191" s="127" t="s">
        <v>544</v>
      </c>
      <c r="N191" s="133">
        <v>43774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131</v>
      </c>
      <c r="B192" s="156">
        <v>43158</v>
      </c>
      <c r="C192" s="156"/>
      <c r="D192" s="157" t="s">
        <v>737</v>
      </c>
      <c r="E192" s="158" t="s">
        <v>542</v>
      </c>
      <c r="F192" s="158">
        <v>317</v>
      </c>
      <c r="G192" s="158"/>
      <c r="H192" s="158">
        <v>382.5</v>
      </c>
      <c r="I192" s="160">
        <v>398</v>
      </c>
      <c r="J192" s="130" t="s">
        <v>738</v>
      </c>
      <c r="K192" s="131">
        <f t="shared" si="35"/>
        <v>65.5</v>
      </c>
      <c r="L192" s="132">
        <f t="shared" si="36"/>
        <v>0.20662460567823343</v>
      </c>
      <c r="M192" s="127" t="s">
        <v>544</v>
      </c>
      <c r="N192" s="133">
        <v>44238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8">
        <v>132</v>
      </c>
      <c r="B193" s="169">
        <v>43164</v>
      </c>
      <c r="C193" s="169"/>
      <c r="D193" s="170" t="s">
        <v>161</v>
      </c>
      <c r="E193" s="171" t="s">
        <v>542</v>
      </c>
      <c r="F193" s="166">
        <f>510-14.4</f>
        <v>495.6</v>
      </c>
      <c r="G193" s="171"/>
      <c r="H193" s="171">
        <v>350</v>
      </c>
      <c r="I193" s="172">
        <v>672</v>
      </c>
      <c r="J193" s="140" t="s">
        <v>739</v>
      </c>
      <c r="K193" s="141">
        <f t="shared" si="35"/>
        <v>-145.60000000000002</v>
      </c>
      <c r="L193" s="142">
        <f t="shared" si="36"/>
        <v>-0.29378531073446329</v>
      </c>
      <c r="M193" s="138" t="s">
        <v>554</v>
      </c>
      <c r="N193" s="135">
        <v>43887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8">
        <v>133</v>
      </c>
      <c r="B194" s="169">
        <v>43237</v>
      </c>
      <c r="C194" s="169"/>
      <c r="D194" s="170" t="s">
        <v>740</v>
      </c>
      <c r="E194" s="171" t="s">
        <v>542</v>
      </c>
      <c r="F194" s="166">
        <v>230.3</v>
      </c>
      <c r="G194" s="171"/>
      <c r="H194" s="171">
        <v>102.5</v>
      </c>
      <c r="I194" s="172">
        <v>348</v>
      </c>
      <c r="J194" s="140" t="s">
        <v>741</v>
      </c>
      <c r="K194" s="141">
        <f t="shared" si="35"/>
        <v>-127.80000000000001</v>
      </c>
      <c r="L194" s="142">
        <f t="shared" si="36"/>
        <v>-0.55492835432045162</v>
      </c>
      <c r="M194" s="138" t="s">
        <v>554</v>
      </c>
      <c r="N194" s="135">
        <v>43896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134</v>
      </c>
      <c r="B195" s="156">
        <v>43258</v>
      </c>
      <c r="C195" s="156"/>
      <c r="D195" s="157" t="s">
        <v>421</v>
      </c>
      <c r="E195" s="158" t="s">
        <v>542</v>
      </c>
      <c r="F195" s="158">
        <f>342.5-5.1</f>
        <v>337.4</v>
      </c>
      <c r="G195" s="158"/>
      <c r="H195" s="158">
        <v>412.5</v>
      </c>
      <c r="I195" s="160">
        <v>439</v>
      </c>
      <c r="J195" s="130" t="s">
        <v>742</v>
      </c>
      <c r="K195" s="131">
        <f t="shared" si="35"/>
        <v>75.100000000000023</v>
      </c>
      <c r="L195" s="132">
        <f t="shared" si="36"/>
        <v>0.22258446947243635</v>
      </c>
      <c r="M195" s="127" t="s">
        <v>544</v>
      </c>
      <c r="N195" s="133">
        <v>44230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49">
        <v>135</v>
      </c>
      <c r="B196" s="148">
        <v>43285</v>
      </c>
      <c r="C196" s="148"/>
      <c r="D196" s="149" t="s">
        <v>56</v>
      </c>
      <c r="E196" s="150" t="s">
        <v>542</v>
      </c>
      <c r="F196" s="150">
        <f>127.5-5.53</f>
        <v>121.97</v>
      </c>
      <c r="G196" s="151"/>
      <c r="H196" s="151">
        <v>122.5</v>
      </c>
      <c r="I196" s="151">
        <v>170</v>
      </c>
      <c r="J196" s="152" t="s">
        <v>743</v>
      </c>
      <c r="K196" s="153">
        <f t="shared" si="35"/>
        <v>0.53000000000000114</v>
      </c>
      <c r="L196" s="154">
        <f t="shared" si="36"/>
        <v>4.3453308190538747E-3</v>
      </c>
      <c r="M196" s="150" t="s">
        <v>561</v>
      </c>
      <c r="N196" s="148">
        <v>44431</v>
      </c>
      <c r="O196" s="54"/>
      <c r="P196" s="54"/>
      <c r="Q196" s="191"/>
      <c r="R196" s="37" t="s">
        <v>837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8">
        <v>136</v>
      </c>
      <c r="B197" s="169">
        <v>43294</v>
      </c>
      <c r="C197" s="169"/>
      <c r="D197" s="170" t="s">
        <v>744</v>
      </c>
      <c r="E197" s="171" t="s">
        <v>542</v>
      </c>
      <c r="F197" s="166">
        <v>46.5</v>
      </c>
      <c r="G197" s="171"/>
      <c r="H197" s="171">
        <v>17</v>
      </c>
      <c r="I197" s="172">
        <v>59</v>
      </c>
      <c r="J197" s="140" t="s">
        <v>745</v>
      </c>
      <c r="K197" s="141">
        <f t="shared" si="35"/>
        <v>-29.5</v>
      </c>
      <c r="L197" s="142">
        <f t="shared" si="36"/>
        <v>-0.63440860215053763</v>
      </c>
      <c r="M197" s="138" t="s">
        <v>554</v>
      </c>
      <c r="N197" s="135">
        <v>43887</v>
      </c>
      <c r="O197" s="54"/>
      <c r="P197" s="54"/>
      <c r="Q197" s="191"/>
      <c r="R197" s="37" t="s">
        <v>837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5">
        <v>137</v>
      </c>
      <c r="B198" s="156">
        <v>43396</v>
      </c>
      <c r="C198" s="156"/>
      <c r="D198" s="157" t="s">
        <v>405</v>
      </c>
      <c r="E198" s="158" t="s">
        <v>542</v>
      </c>
      <c r="F198" s="158">
        <v>156.5</v>
      </c>
      <c r="G198" s="158"/>
      <c r="H198" s="158">
        <v>207.5</v>
      </c>
      <c r="I198" s="160">
        <v>191</v>
      </c>
      <c r="J198" s="130" t="s">
        <v>626</v>
      </c>
      <c r="K198" s="131">
        <f t="shared" si="35"/>
        <v>51</v>
      </c>
      <c r="L198" s="132">
        <f t="shared" si="36"/>
        <v>0.32587859424920129</v>
      </c>
      <c r="M198" s="127" t="s">
        <v>544</v>
      </c>
      <c r="N198" s="133">
        <v>44369</v>
      </c>
      <c r="O198" s="54"/>
      <c r="P198" s="54"/>
      <c r="Q198" s="191"/>
      <c r="R198" s="37" t="s">
        <v>837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138</v>
      </c>
      <c r="B199" s="156">
        <v>43439</v>
      </c>
      <c r="C199" s="156"/>
      <c r="D199" s="157" t="s">
        <v>336</v>
      </c>
      <c r="E199" s="158" t="s">
        <v>542</v>
      </c>
      <c r="F199" s="158">
        <v>259.5</v>
      </c>
      <c r="G199" s="158"/>
      <c r="H199" s="158">
        <v>320</v>
      </c>
      <c r="I199" s="160">
        <v>320</v>
      </c>
      <c r="J199" s="130" t="s">
        <v>626</v>
      </c>
      <c r="K199" s="131">
        <f t="shared" si="35"/>
        <v>60.5</v>
      </c>
      <c r="L199" s="132">
        <f t="shared" si="36"/>
        <v>0.23314065510597304</v>
      </c>
      <c r="M199" s="127" t="s">
        <v>544</v>
      </c>
      <c r="N199" s="133">
        <v>44323</v>
      </c>
      <c r="O199" s="54"/>
      <c r="P199" s="54"/>
      <c r="Q199" s="191"/>
      <c r="R199" s="37" t="s">
        <v>836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8">
        <v>139</v>
      </c>
      <c r="B200" s="169">
        <v>43439</v>
      </c>
      <c r="C200" s="169"/>
      <c r="D200" s="170" t="s">
        <v>746</v>
      </c>
      <c r="E200" s="171" t="s">
        <v>542</v>
      </c>
      <c r="F200" s="171">
        <v>715</v>
      </c>
      <c r="G200" s="171"/>
      <c r="H200" s="171">
        <v>445</v>
      </c>
      <c r="I200" s="172">
        <v>840</v>
      </c>
      <c r="J200" s="140" t="s">
        <v>747</v>
      </c>
      <c r="K200" s="141">
        <f t="shared" si="35"/>
        <v>-270</v>
      </c>
      <c r="L200" s="142">
        <f t="shared" si="36"/>
        <v>-0.3776223776223776</v>
      </c>
      <c r="M200" s="138" t="s">
        <v>554</v>
      </c>
      <c r="N200" s="135">
        <v>43800</v>
      </c>
      <c r="O200" s="54"/>
      <c r="P200" s="54"/>
      <c r="Q200" s="191"/>
      <c r="R200" s="37" t="s">
        <v>836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140</v>
      </c>
      <c r="B201" s="156">
        <v>43469</v>
      </c>
      <c r="C201" s="156"/>
      <c r="D201" s="157" t="s">
        <v>175</v>
      </c>
      <c r="E201" s="158" t="s">
        <v>542</v>
      </c>
      <c r="F201" s="158">
        <v>875</v>
      </c>
      <c r="G201" s="158"/>
      <c r="H201" s="158">
        <v>1165</v>
      </c>
      <c r="I201" s="160">
        <v>1185</v>
      </c>
      <c r="J201" s="130" t="s">
        <v>748</v>
      </c>
      <c r="K201" s="131">
        <f t="shared" si="35"/>
        <v>290</v>
      </c>
      <c r="L201" s="132">
        <f t="shared" si="36"/>
        <v>0.33142857142857141</v>
      </c>
      <c r="M201" s="127" t="s">
        <v>544</v>
      </c>
      <c r="N201" s="133">
        <v>43847</v>
      </c>
      <c r="O201" s="54"/>
      <c r="P201" s="54"/>
      <c r="Q201" s="191"/>
      <c r="R201" s="37" t="s">
        <v>836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141</v>
      </c>
      <c r="B202" s="156">
        <v>43559</v>
      </c>
      <c r="C202" s="156"/>
      <c r="D202" s="157" t="s">
        <v>354</v>
      </c>
      <c r="E202" s="158" t="s">
        <v>542</v>
      </c>
      <c r="F202" s="158">
        <f>387-14.63</f>
        <v>372.37</v>
      </c>
      <c r="G202" s="158"/>
      <c r="H202" s="158">
        <v>490</v>
      </c>
      <c r="I202" s="160">
        <v>490</v>
      </c>
      <c r="J202" s="130" t="s">
        <v>626</v>
      </c>
      <c r="K202" s="131">
        <f t="shared" si="35"/>
        <v>117.63</v>
      </c>
      <c r="L202" s="132">
        <f t="shared" si="36"/>
        <v>0.31589548030185027</v>
      </c>
      <c r="M202" s="127" t="s">
        <v>544</v>
      </c>
      <c r="N202" s="133">
        <v>43850</v>
      </c>
      <c r="O202" s="54"/>
      <c r="P202" s="54"/>
      <c r="Q202" s="191"/>
      <c r="R202" s="37" t="s">
        <v>837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8">
        <v>142</v>
      </c>
      <c r="B203" s="169">
        <v>43578</v>
      </c>
      <c r="C203" s="169"/>
      <c r="D203" s="170" t="s">
        <v>749</v>
      </c>
      <c r="E203" s="171" t="s">
        <v>553</v>
      </c>
      <c r="F203" s="171">
        <v>220</v>
      </c>
      <c r="G203" s="171"/>
      <c r="H203" s="171">
        <v>127.5</v>
      </c>
      <c r="I203" s="172">
        <v>284</v>
      </c>
      <c r="J203" s="140" t="s">
        <v>750</v>
      </c>
      <c r="K203" s="141">
        <f t="shared" si="35"/>
        <v>-92.5</v>
      </c>
      <c r="L203" s="142">
        <f t="shared" si="36"/>
        <v>-0.42045454545454547</v>
      </c>
      <c r="M203" s="138" t="s">
        <v>554</v>
      </c>
      <c r="N203" s="135">
        <v>43896</v>
      </c>
      <c r="O203" s="54"/>
      <c r="P203" s="54"/>
      <c r="Q203" s="191"/>
      <c r="R203" s="37" t="s">
        <v>836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143</v>
      </c>
      <c r="B204" s="156">
        <v>43622</v>
      </c>
      <c r="C204" s="156"/>
      <c r="D204" s="157" t="s">
        <v>459</v>
      </c>
      <c r="E204" s="158" t="s">
        <v>553</v>
      </c>
      <c r="F204" s="158">
        <v>332.8</v>
      </c>
      <c r="G204" s="158"/>
      <c r="H204" s="158">
        <v>405</v>
      </c>
      <c r="I204" s="160">
        <v>419</v>
      </c>
      <c r="J204" s="130" t="s">
        <v>751</v>
      </c>
      <c r="K204" s="131">
        <f t="shared" si="35"/>
        <v>72.199999999999989</v>
      </c>
      <c r="L204" s="132">
        <f t="shared" si="36"/>
        <v>0.21694711538461534</v>
      </c>
      <c r="M204" s="127" t="s">
        <v>544</v>
      </c>
      <c r="N204" s="133">
        <v>43860</v>
      </c>
      <c r="O204" s="54"/>
      <c r="P204" s="54"/>
      <c r="Q204" s="191"/>
      <c r="R204" s="37" t="s">
        <v>836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49">
        <v>144</v>
      </c>
      <c r="B205" s="148">
        <v>43641</v>
      </c>
      <c r="C205" s="148"/>
      <c r="D205" s="149" t="s">
        <v>167</v>
      </c>
      <c r="E205" s="150" t="s">
        <v>542</v>
      </c>
      <c r="F205" s="150">
        <v>386</v>
      </c>
      <c r="G205" s="151"/>
      <c r="H205" s="151">
        <v>395</v>
      </c>
      <c r="I205" s="151">
        <v>452</v>
      </c>
      <c r="J205" s="152" t="s">
        <v>752</v>
      </c>
      <c r="K205" s="153">
        <f t="shared" si="35"/>
        <v>9</v>
      </c>
      <c r="L205" s="154">
        <f t="shared" si="36"/>
        <v>2.3316062176165803E-2</v>
      </c>
      <c r="M205" s="150" t="s">
        <v>561</v>
      </c>
      <c r="N205" s="148">
        <v>43868</v>
      </c>
      <c r="O205" s="54"/>
      <c r="P205" s="54"/>
      <c r="Q205" s="191"/>
      <c r="R205" s="37" t="s">
        <v>837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49">
        <v>145</v>
      </c>
      <c r="B206" s="148">
        <v>43707</v>
      </c>
      <c r="C206" s="148"/>
      <c r="D206" s="149" t="s">
        <v>142</v>
      </c>
      <c r="E206" s="150" t="s">
        <v>542</v>
      </c>
      <c r="F206" s="150">
        <v>137.5</v>
      </c>
      <c r="G206" s="151"/>
      <c r="H206" s="151">
        <v>138.5</v>
      </c>
      <c r="I206" s="151">
        <v>190</v>
      </c>
      <c r="J206" s="152" t="s">
        <v>753</v>
      </c>
      <c r="K206" s="153">
        <f t="shared" si="35"/>
        <v>1</v>
      </c>
      <c r="L206" s="154">
        <f t="shared" si="36"/>
        <v>7.2727272727272727E-3</v>
      </c>
      <c r="M206" s="150" t="s">
        <v>561</v>
      </c>
      <c r="N206" s="148">
        <v>44432</v>
      </c>
      <c r="O206" s="54"/>
      <c r="P206" s="54"/>
      <c r="Q206" s="191"/>
      <c r="R206" s="37" t="s">
        <v>837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146</v>
      </c>
      <c r="B207" s="156">
        <v>43731</v>
      </c>
      <c r="C207" s="156"/>
      <c r="D207" s="157" t="s">
        <v>414</v>
      </c>
      <c r="E207" s="158" t="s">
        <v>542</v>
      </c>
      <c r="F207" s="158">
        <v>235</v>
      </c>
      <c r="G207" s="158"/>
      <c r="H207" s="158">
        <v>295</v>
      </c>
      <c r="I207" s="160">
        <v>296</v>
      </c>
      <c r="J207" s="130" t="s">
        <v>754</v>
      </c>
      <c r="K207" s="131">
        <f t="shared" si="35"/>
        <v>60</v>
      </c>
      <c r="L207" s="132">
        <f t="shared" si="36"/>
        <v>0.25531914893617019</v>
      </c>
      <c r="M207" s="127" t="s">
        <v>544</v>
      </c>
      <c r="N207" s="133">
        <v>43844</v>
      </c>
      <c r="O207" s="54"/>
      <c r="P207" s="54"/>
      <c r="Q207" s="191"/>
      <c r="R207" s="37" t="s">
        <v>836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147</v>
      </c>
      <c r="B208" s="156">
        <v>43752</v>
      </c>
      <c r="C208" s="156"/>
      <c r="D208" s="157" t="s">
        <v>755</v>
      </c>
      <c r="E208" s="158" t="s">
        <v>542</v>
      </c>
      <c r="F208" s="158">
        <v>277.5</v>
      </c>
      <c r="G208" s="158"/>
      <c r="H208" s="158">
        <v>333</v>
      </c>
      <c r="I208" s="160">
        <v>333</v>
      </c>
      <c r="J208" s="130" t="s">
        <v>756</v>
      </c>
      <c r="K208" s="131">
        <f t="shared" si="35"/>
        <v>55.5</v>
      </c>
      <c r="L208" s="132">
        <f t="shared" si="36"/>
        <v>0.2</v>
      </c>
      <c r="M208" s="127" t="s">
        <v>544</v>
      </c>
      <c r="N208" s="133">
        <v>43846</v>
      </c>
      <c r="O208" s="54"/>
      <c r="P208" s="54"/>
      <c r="Q208" s="191"/>
      <c r="R208" s="37" t="s">
        <v>837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148</v>
      </c>
      <c r="B209" s="156">
        <v>43752</v>
      </c>
      <c r="C209" s="156"/>
      <c r="D209" s="157" t="s">
        <v>757</v>
      </c>
      <c r="E209" s="158" t="s">
        <v>542</v>
      </c>
      <c r="F209" s="158">
        <v>930</v>
      </c>
      <c r="G209" s="158"/>
      <c r="H209" s="158">
        <v>1165</v>
      </c>
      <c r="I209" s="160">
        <v>1200</v>
      </c>
      <c r="J209" s="130" t="s">
        <v>758</v>
      </c>
      <c r="K209" s="131">
        <f t="shared" si="35"/>
        <v>235</v>
      </c>
      <c r="L209" s="132">
        <f t="shared" si="36"/>
        <v>0.25268817204301075</v>
      </c>
      <c r="M209" s="127" t="s">
        <v>544</v>
      </c>
      <c r="N209" s="133">
        <v>43847</v>
      </c>
      <c r="O209" s="54"/>
      <c r="P209" s="54"/>
      <c r="Q209" s="191"/>
      <c r="R209" s="37" t="s">
        <v>837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149</v>
      </c>
      <c r="B210" s="156">
        <v>43753</v>
      </c>
      <c r="C210" s="156"/>
      <c r="D210" s="157" t="s">
        <v>759</v>
      </c>
      <c r="E210" s="158" t="s">
        <v>542</v>
      </c>
      <c r="F210" s="128">
        <v>111</v>
      </c>
      <c r="G210" s="158"/>
      <c r="H210" s="158">
        <v>141</v>
      </c>
      <c r="I210" s="160">
        <v>141</v>
      </c>
      <c r="J210" s="130" t="s">
        <v>760</v>
      </c>
      <c r="K210" s="131">
        <f t="shared" si="35"/>
        <v>30</v>
      </c>
      <c r="L210" s="132">
        <f t="shared" si="36"/>
        <v>0.27027027027027029</v>
      </c>
      <c r="M210" s="127" t="s">
        <v>544</v>
      </c>
      <c r="N210" s="133">
        <v>44328</v>
      </c>
      <c r="O210" s="54"/>
      <c r="P210" s="54"/>
      <c r="Q210" s="191"/>
      <c r="R210" s="37" t="s">
        <v>837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150</v>
      </c>
      <c r="B211" s="156">
        <v>43753</v>
      </c>
      <c r="C211" s="156"/>
      <c r="D211" s="157" t="s">
        <v>761</v>
      </c>
      <c r="E211" s="158" t="s">
        <v>542</v>
      </c>
      <c r="F211" s="128">
        <v>296</v>
      </c>
      <c r="G211" s="158"/>
      <c r="H211" s="158">
        <v>370</v>
      </c>
      <c r="I211" s="160">
        <v>370</v>
      </c>
      <c r="J211" s="130" t="s">
        <v>626</v>
      </c>
      <c r="K211" s="131">
        <f t="shared" ref="K211:K236" si="37">H211-F211</f>
        <v>74</v>
      </c>
      <c r="L211" s="132">
        <f t="shared" ref="L211:L236" si="38">K211/F211</f>
        <v>0.25</v>
      </c>
      <c r="M211" s="127" t="s">
        <v>544</v>
      </c>
      <c r="N211" s="133">
        <v>43853</v>
      </c>
      <c r="O211" s="54"/>
      <c r="P211" s="54"/>
      <c r="Q211" s="191"/>
      <c r="R211" s="37" t="s">
        <v>837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151</v>
      </c>
      <c r="B212" s="156">
        <v>43754</v>
      </c>
      <c r="C212" s="156"/>
      <c r="D212" s="157" t="s">
        <v>762</v>
      </c>
      <c r="E212" s="158" t="s">
        <v>542</v>
      </c>
      <c r="F212" s="128">
        <v>300</v>
      </c>
      <c r="G212" s="158"/>
      <c r="H212" s="158">
        <v>382.5</v>
      </c>
      <c r="I212" s="160">
        <v>344</v>
      </c>
      <c r="J212" s="130" t="s">
        <v>763</v>
      </c>
      <c r="K212" s="131">
        <f t="shared" si="37"/>
        <v>82.5</v>
      </c>
      <c r="L212" s="132">
        <f t="shared" si="38"/>
        <v>0.27500000000000002</v>
      </c>
      <c r="M212" s="127" t="s">
        <v>544</v>
      </c>
      <c r="N212" s="133">
        <v>44238</v>
      </c>
      <c r="O212" s="54"/>
      <c r="P212" s="54"/>
      <c r="Q212" s="191"/>
      <c r="R212" s="37" t="s">
        <v>837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152</v>
      </c>
      <c r="B213" s="156">
        <v>43832</v>
      </c>
      <c r="C213" s="156"/>
      <c r="D213" s="157" t="s">
        <v>764</v>
      </c>
      <c r="E213" s="158" t="s">
        <v>542</v>
      </c>
      <c r="F213" s="128">
        <v>495</v>
      </c>
      <c r="G213" s="158"/>
      <c r="H213" s="158">
        <v>595</v>
      </c>
      <c r="I213" s="160">
        <v>590</v>
      </c>
      <c r="J213" s="130" t="s">
        <v>564</v>
      </c>
      <c r="K213" s="131">
        <f t="shared" si="37"/>
        <v>100</v>
      </c>
      <c r="L213" s="132">
        <f t="shared" si="38"/>
        <v>0.20202020202020202</v>
      </c>
      <c r="M213" s="127" t="s">
        <v>544</v>
      </c>
      <c r="N213" s="133">
        <v>44589</v>
      </c>
      <c r="O213" s="54"/>
      <c r="P213" s="54"/>
      <c r="Q213" s="191"/>
      <c r="R213" s="37" t="s">
        <v>837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153</v>
      </c>
      <c r="B214" s="156">
        <v>43966</v>
      </c>
      <c r="C214" s="156"/>
      <c r="D214" s="157" t="s">
        <v>74</v>
      </c>
      <c r="E214" s="158" t="s">
        <v>542</v>
      </c>
      <c r="F214" s="128">
        <v>67.5</v>
      </c>
      <c r="G214" s="158"/>
      <c r="H214" s="158">
        <v>86</v>
      </c>
      <c r="I214" s="160">
        <v>86</v>
      </c>
      <c r="J214" s="130" t="s">
        <v>765</v>
      </c>
      <c r="K214" s="131">
        <f t="shared" si="37"/>
        <v>18.5</v>
      </c>
      <c r="L214" s="132">
        <f t="shared" si="38"/>
        <v>0.27407407407407408</v>
      </c>
      <c r="M214" s="127" t="s">
        <v>544</v>
      </c>
      <c r="N214" s="133">
        <v>44008</v>
      </c>
      <c r="O214" s="54"/>
      <c r="P214" s="54"/>
      <c r="Q214" s="191"/>
      <c r="R214" s="37" t="s">
        <v>837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154</v>
      </c>
      <c r="B215" s="156">
        <v>44035</v>
      </c>
      <c r="C215" s="156"/>
      <c r="D215" s="157" t="s">
        <v>458</v>
      </c>
      <c r="E215" s="158" t="s">
        <v>542</v>
      </c>
      <c r="F215" s="128">
        <v>231</v>
      </c>
      <c r="G215" s="158"/>
      <c r="H215" s="158">
        <v>281</v>
      </c>
      <c r="I215" s="160">
        <v>281</v>
      </c>
      <c r="J215" s="130" t="s">
        <v>626</v>
      </c>
      <c r="K215" s="131">
        <f t="shared" si="37"/>
        <v>50</v>
      </c>
      <c r="L215" s="132">
        <f t="shared" si="38"/>
        <v>0.21645021645021645</v>
      </c>
      <c r="M215" s="127" t="s">
        <v>544</v>
      </c>
      <c r="N215" s="133">
        <v>44358</v>
      </c>
      <c r="O215" s="54"/>
      <c r="P215" s="54"/>
      <c r="Q215" s="191"/>
      <c r="R215" s="37" t="s">
        <v>837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155</v>
      </c>
      <c r="B216" s="156">
        <v>44092</v>
      </c>
      <c r="C216" s="156"/>
      <c r="D216" s="157" t="s">
        <v>140</v>
      </c>
      <c r="E216" s="158" t="s">
        <v>542</v>
      </c>
      <c r="F216" s="158">
        <v>206</v>
      </c>
      <c r="G216" s="158"/>
      <c r="H216" s="158">
        <v>248</v>
      </c>
      <c r="I216" s="160">
        <v>248</v>
      </c>
      <c r="J216" s="130" t="s">
        <v>626</v>
      </c>
      <c r="K216" s="131">
        <f t="shared" si="37"/>
        <v>42</v>
      </c>
      <c r="L216" s="132">
        <f t="shared" si="38"/>
        <v>0.20388349514563106</v>
      </c>
      <c r="M216" s="127" t="s">
        <v>544</v>
      </c>
      <c r="N216" s="133">
        <v>44214</v>
      </c>
      <c r="O216" s="54"/>
      <c r="P216" s="54"/>
      <c r="Q216" s="191"/>
      <c r="R216" s="37" t="s">
        <v>836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156</v>
      </c>
      <c r="B217" s="156">
        <v>44140</v>
      </c>
      <c r="C217" s="156"/>
      <c r="D217" s="157" t="s">
        <v>140</v>
      </c>
      <c r="E217" s="158" t="s">
        <v>542</v>
      </c>
      <c r="F217" s="158">
        <v>182.5</v>
      </c>
      <c r="G217" s="158"/>
      <c r="H217" s="158">
        <v>248</v>
      </c>
      <c r="I217" s="160">
        <v>248</v>
      </c>
      <c r="J217" s="130" t="s">
        <v>626</v>
      </c>
      <c r="K217" s="131">
        <f t="shared" si="37"/>
        <v>65.5</v>
      </c>
      <c r="L217" s="132">
        <f t="shared" si="38"/>
        <v>0.35890410958904112</v>
      </c>
      <c r="M217" s="127" t="s">
        <v>544</v>
      </c>
      <c r="N217" s="133">
        <v>44214</v>
      </c>
      <c r="O217" s="54"/>
      <c r="P217" s="54"/>
      <c r="Q217" s="191"/>
      <c r="R217" s="37" t="s">
        <v>836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157</v>
      </c>
      <c r="B218" s="156">
        <v>44140</v>
      </c>
      <c r="C218" s="156"/>
      <c r="D218" s="157" t="s">
        <v>336</v>
      </c>
      <c r="E218" s="158" t="s">
        <v>542</v>
      </c>
      <c r="F218" s="158">
        <v>247.5</v>
      </c>
      <c r="G218" s="158"/>
      <c r="H218" s="158">
        <v>320</v>
      </c>
      <c r="I218" s="160">
        <v>320</v>
      </c>
      <c r="J218" s="130" t="s">
        <v>626</v>
      </c>
      <c r="K218" s="131">
        <f t="shared" si="37"/>
        <v>72.5</v>
      </c>
      <c r="L218" s="132">
        <f t="shared" si="38"/>
        <v>0.29292929292929293</v>
      </c>
      <c r="M218" s="127" t="s">
        <v>544</v>
      </c>
      <c r="N218" s="133">
        <v>44323</v>
      </c>
      <c r="O218" s="54"/>
      <c r="P218" s="54"/>
      <c r="Q218" s="191"/>
      <c r="R218" s="37" t="s">
        <v>837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158</v>
      </c>
      <c r="B219" s="156">
        <v>44140</v>
      </c>
      <c r="C219" s="156"/>
      <c r="D219" s="157" t="s">
        <v>198</v>
      </c>
      <c r="E219" s="158" t="s">
        <v>542</v>
      </c>
      <c r="F219" s="128">
        <v>925</v>
      </c>
      <c r="G219" s="158"/>
      <c r="H219" s="158">
        <v>1095</v>
      </c>
      <c r="I219" s="160">
        <v>1093</v>
      </c>
      <c r="J219" s="130" t="s">
        <v>766</v>
      </c>
      <c r="K219" s="131">
        <f t="shared" si="37"/>
        <v>170</v>
      </c>
      <c r="L219" s="132">
        <f t="shared" si="38"/>
        <v>0.18378378378378379</v>
      </c>
      <c r="M219" s="127" t="s">
        <v>544</v>
      </c>
      <c r="N219" s="133">
        <v>44201</v>
      </c>
      <c r="O219" s="54"/>
      <c r="P219" s="54"/>
      <c r="Q219" s="191"/>
      <c r="R219" s="37" t="s">
        <v>836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159</v>
      </c>
      <c r="B220" s="156">
        <v>44140</v>
      </c>
      <c r="C220" s="156"/>
      <c r="D220" s="157" t="s">
        <v>354</v>
      </c>
      <c r="E220" s="158" t="s">
        <v>542</v>
      </c>
      <c r="F220" s="128">
        <v>332.5</v>
      </c>
      <c r="G220" s="158"/>
      <c r="H220" s="158">
        <v>393</v>
      </c>
      <c r="I220" s="160">
        <v>406</v>
      </c>
      <c r="J220" s="130" t="s">
        <v>767</v>
      </c>
      <c r="K220" s="131">
        <f t="shared" si="37"/>
        <v>60.5</v>
      </c>
      <c r="L220" s="132">
        <f t="shared" si="38"/>
        <v>0.18195488721804512</v>
      </c>
      <c r="M220" s="127" t="s">
        <v>544</v>
      </c>
      <c r="N220" s="133">
        <v>44256</v>
      </c>
      <c r="O220" s="54"/>
      <c r="P220" s="54"/>
      <c r="Q220" s="191"/>
      <c r="R220" s="37" t="s">
        <v>837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160</v>
      </c>
      <c r="B221" s="156">
        <v>44141</v>
      </c>
      <c r="C221" s="156"/>
      <c r="D221" s="157" t="s">
        <v>458</v>
      </c>
      <c r="E221" s="158" t="s">
        <v>542</v>
      </c>
      <c r="F221" s="128">
        <v>231</v>
      </c>
      <c r="G221" s="158"/>
      <c r="H221" s="158">
        <v>281</v>
      </c>
      <c r="I221" s="160">
        <v>281</v>
      </c>
      <c r="J221" s="130" t="s">
        <v>626</v>
      </c>
      <c r="K221" s="131">
        <f t="shared" si="37"/>
        <v>50</v>
      </c>
      <c r="L221" s="132">
        <f t="shared" si="38"/>
        <v>0.21645021645021645</v>
      </c>
      <c r="M221" s="127" t="s">
        <v>544</v>
      </c>
      <c r="N221" s="133">
        <v>44358</v>
      </c>
      <c r="O221" s="54"/>
      <c r="P221" s="54"/>
      <c r="Q221" s="191"/>
      <c r="R221" s="37" t="s">
        <v>836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161</v>
      </c>
      <c r="B222" s="156">
        <v>44187</v>
      </c>
      <c r="C222" s="156"/>
      <c r="D222" s="157" t="s">
        <v>768</v>
      </c>
      <c r="E222" s="158" t="s">
        <v>542</v>
      </c>
      <c r="F222" s="128">
        <v>190</v>
      </c>
      <c r="G222" s="158"/>
      <c r="H222" s="158">
        <v>239</v>
      </c>
      <c r="I222" s="160">
        <v>239</v>
      </c>
      <c r="J222" s="130" t="s">
        <v>769</v>
      </c>
      <c r="K222" s="131">
        <f t="shared" si="37"/>
        <v>49</v>
      </c>
      <c r="L222" s="132">
        <f t="shared" si="38"/>
        <v>0.25789473684210529</v>
      </c>
      <c r="M222" s="127" t="s">
        <v>544</v>
      </c>
      <c r="N222" s="133">
        <v>44844</v>
      </c>
      <c r="O222" s="54"/>
      <c r="P222" s="54"/>
      <c r="Q222" s="191"/>
      <c r="R222" s="37" t="s">
        <v>836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162</v>
      </c>
      <c r="B223" s="156">
        <v>44258</v>
      </c>
      <c r="C223" s="156"/>
      <c r="D223" s="157" t="s">
        <v>764</v>
      </c>
      <c r="E223" s="158" t="s">
        <v>542</v>
      </c>
      <c r="F223" s="128">
        <v>495</v>
      </c>
      <c r="G223" s="158"/>
      <c r="H223" s="158">
        <v>595</v>
      </c>
      <c r="I223" s="160">
        <v>590</v>
      </c>
      <c r="J223" s="130" t="s">
        <v>564</v>
      </c>
      <c r="K223" s="131">
        <f t="shared" si="37"/>
        <v>100</v>
      </c>
      <c r="L223" s="132">
        <f t="shared" si="38"/>
        <v>0.20202020202020202</v>
      </c>
      <c r="M223" s="127" t="s">
        <v>544</v>
      </c>
      <c r="N223" s="133">
        <v>44589</v>
      </c>
      <c r="O223" s="54"/>
      <c r="P223" s="54"/>
      <c r="Q223" s="191"/>
      <c r="R223" s="37" t="s">
        <v>836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163</v>
      </c>
      <c r="B224" s="156">
        <v>44274</v>
      </c>
      <c r="C224" s="156"/>
      <c r="D224" s="157" t="s">
        <v>354</v>
      </c>
      <c r="E224" s="158" t="s">
        <v>542</v>
      </c>
      <c r="F224" s="128">
        <v>355</v>
      </c>
      <c r="G224" s="158"/>
      <c r="H224" s="158">
        <v>422.5</v>
      </c>
      <c r="I224" s="160">
        <v>420</v>
      </c>
      <c r="J224" s="130" t="s">
        <v>770</v>
      </c>
      <c r="K224" s="131">
        <f t="shared" si="37"/>
        <v>67.5</v>
      </c>
      <c r="L224" s="132">
        <f t="shared" si="38"/>
        <v>0.19014084507042253</v>
      </c>
      <c r="M224" s="127" t="s">
        <v>544</v>
      </c>
      <c r="N224" s="133">
        <v>44361</v>
      </c>
      <c r="O224" s="54"/>
      <c r="P224" s="54"/>
      <c r="R224" s="37" t="s">
        <v>836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164</v>
      </c>
      <c r="B225" s="156">
        <v>44295</v>
      </c>
      <c r="C225" s="156"/>
      <c r="D225" s="157" t="s">
        <v>318</v>
      </c>
      <c r="E225" s="158" t="s">
        <v>542</v>
      </c>
      <c r="F225" s="128">
        <v>555</v>
      </c>
      <c r="G225" s="158"/>
      <c r="H225" s="158">
        <v>663</v>
      </c>
      <c r="I225" s="160">
        <v>663</v>
      </c>
      <c r="J225" s="130" t="s">
        <v>771</v>
      </c>
      <c r="K225" s="131">
        <f t="shared" si="37"/>
        <v>108</v>
      </c>
      <c r="L225" s="132">
        <f t="shared" si="38"/>
        <v>0.19459459459459461</v>
      </c>
      <c r="M225" s="127" t="s">
        <v>544</v>
      </c>
      <c r="N225" s="133">
        <v>44321</v>
      </c>
      <c r="O225" s="54"/>
      <c r="P225" s="54"/>
      <c r="Q225" s="191"/>
      <c r="R225" s="37" t="s">
        <v>836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165</v>
      </c>
      <c r="B226" s="156">
        <v>44308</v>
      </c>
      <c r="C226" s="156"/>
      <c r="D226" s="157" t="s">
        <v>735</v>
      </c>
      <c r="E226" s="158" t="s">
        <v>542</v>
      </c>
      <c r="F226" s="128">
        <v>126.5</v>
      </c>
      <c r="G226" s="158"/>
      <c r="H226" s="158">
        <v>155</v>
      </c>
      <c r="I226" s="160">
        <v>155</v>
      </c>
      <c r="J226" s="130" t="s">
        <v>626</v>
      </c>
      <c r="K226" s="131">
        <f t="shared" si="37"/>
        <v>28.5</v>
      </c>
      <c r="L226" s="132">
        <f t="shared" si="38"/>
        <v>0.22529644268774704</v>
      </c>
      <c r="M226" s="127" t="s">
        <v>544</v>
      </c>
      <c r="N226" s="133">
        <v>44362</v>
      </c>
      <c r="O226" s="54"/>
      <c r="P226" s="54"/>
      <c r="R226" s="37" t="s">
        <v>836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34">
        <v>166</v>
      </c>
      <c r="B227" s="165">
        <v>44368</v>
      </c>
      <c r="C227" s="165"/>
      <c r="D227" s="136" t="s">
        <v>772</v>
      </c>
      <c r="E227" s="138" t="s">
        <v>542</v>
      </c>
      <c r="F227" s="166">
        <v>287.5</v>
      </c>
      <c r="G227" s="138"/>
      <c r="H227" s="138">
        <v>245</v>
      </c>
      <c r="I227" s="139">
        <v>344</v>
      </c>
      <c r="J227" s="140" t="s">
        <v>773</v>
      </c>
      <c r="K227" s="141">
        <f t="shared" si="37"/>
        <v>-42.5</v>
      </c>
      <c r="L227" s="142">
        <f t="shared" si="38"/>
        <v>-0.14782608695652175</v>
      </c>
      <c r="M227" s="138" t="s">
        <v>554</v>
      </c>
      <c r="N227" s="135">
        <v>44508</v>
      </c>
      <c r="O227" s="54"/>
      <c r="P227" s="54"/>
      <c r="R227" s="37" t="s">
        <v>836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167</v>
      </c>
      <c r="B228" s="156">
        <v>44368</v>
      </c>
      <c r="C228" s="156"/>
      <c r="D228" s="157" t="s">
        <v>458</v>
      </c>
      <c r="E228" s="158" t="s">
        <v>542</v>
      </c>
      <c r="F228" s="128">
        <v>241</v>
      </c>
      <c r="G228" s="158"/>
      <c r="H228" s="158">
        <v>298</v>
      </c>
      <c r="I228" s="160">
        <v>320</v>
      </c>
      <c r="J228" s="130" t="s">
        <v>626</v>
      </c>
      <c r="K228" s="131">
        <f t="shared" si="37"/>
        <v>57</v>
      </c>
      <c r="L228" s="132">
        <f t="shared" si="38"/>
        <v>0.23651452282157676</v>
      </c>
      <c r="M228" s="127" t="s">
        <v>544</v>
      </c>
      <c r="N228" s="133">
        <v>44802</v>
      </c>
      <c r="O228" s="54"/>
      <c r="P228" s="54"/>
      <c r="R228" s="37" t="s">
        <v>836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168</v>
      </c>
      <c r="B229" s="156">
        <v>44406</v>
      </c>
      <c r="C229" s="156"/>
      <c r="D229" s="157" t="s">
        <v>735</v>
      </c>
      <c r="E229" s="158" t="s">
        <v>542</v>
      </c>
      <c r="F229" s="128">
        <v>162.5</v>
      </c>
      <c r="G229" s="158"/>
      <c r="H229" s="158">
        <v>200</v>
      </c>
      <c r="I229" s="160">
        <v>200</v>
      </c>
      <c r="J229" s="130" t="s">
        <v>626</v>
      </c>
      <c r="K229" s="131">
        <f t="shared" si="37"/>
        <v>37.5</v>
      </c>
      <c r="L229" s="132">
        <f t="shared" si="38"/>
        <v>0.23076923076923078</v>
      </c>
      <c r="M229" s="127" t="s">
        <v>544</v>
      </c>
      <c r="N229" s="133">
        <v>44802</v>
      </c>
      <c r="O229" s="54"/>
      <c r="P229" s="54"/>
      <c r="R229" s="37" t="s">
        <v>836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169</v>
      </c>
      <c r="B230" s="156">
        <v>44462</v>
      </c>
      <c r="C230" s="156"/>
      <c r="D230" s="157" t="s">
        <v>422</v>
      </c>
      <c r="E230" s="158" t="s">
        <v>542</v>
      </c>
      <c r="F230" s="128">
        <v>1235</v>
      </c>
      <c r="G230" s="158"/>
      <c r="H230" s="158">
        <v>1505</v>
      </c>
      <c r="I230" s="160">
        <v>1500</v>
      </c>
      <c r="J230" s="130" t="s">
        <v>626</v>
      </c>
      <c r="K230" s="131">
        <f t="shared" si="37"/>
        <v>270</v>
      </c>
      <c r="L230" s="132">
        <f t="shared" si="38"/>
        <v>0.21862348178137653</v>
      </c>
      <c r="M230" s="127" t="s">
        <v>544</v>
      </c>
      <c r="N230" s="133">
        <v>44564</v>
      </c>
      <c r="O230" s="54"/>
      <c r="P230" s="54"/>
      <c r="R230" s="37" t="s">
        <v>836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170</v>
      </c>
      <c r="B231" s="156">
        <v>44480</v>
      </c>
      <c r="C231" s="156"/>
      <c r="D231" s="157" t="s">
        <v>774</v>
      </c>
      <c r="E231" s="158" t="s">
        <v>542</v>
      </c>
      <c r="F231" s="128">
        <v>58.75</v>
      </c>
      <c r="G231" s="158"/>
      <c r="H231" s="158">
        <v>64.25</v>
      </c>
      <c r="I231" s="160"/>
      <c r="J231" s="130" t="s">
        <v>626</v>
      </c>
      <c r="K231" s="131">
        <f t="shared" si="37"/>
        <v>5.5</v>
      </c>
      <c r="L231" s="132">
        <f t="shared" si="38"/>
        <v>9.3617021276595741E-2</v>
      </c>
      <c r="M231" s="127" t="s">
        <v>544</v>
      </c>
      <c r="N231" s="133">
        <v>45322</v>
      </c>
      <c r="O231" s="54"/>
      <c r="P231" s="54"/>
      <c r="R231" s="37" t="s">
        <v>836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4">
        <v>171</v>
      </c>
      <c r="B232" s="125">
        <v>44481</v>
      </c>
      <c r="C232" s="125"/>
      <c r="D232" s="126" t="s">
        <v>272</v>
      </c>
      <c r="E232" s="127" t="s">
        <v>542</v>
      </c>
      <c r="F232" s="128">
        <v>315</v>
      </c>
      <c r="G232" s="127"/>
      <c r="H232" s="127">
        <v>335</v>
      </c>
      <c r="I232" s="129">
        <v>380</v>
      </c>
      <c r="J232" s="130" t="s">
        <v>812</v>
      </c>
      <c r="K232" s="131">
        <f t="shared" si="37"/>
        <v>20</v>
      </c>
      <c r="L232" s="132">
        <f t="shared" si="38"/>
        <v>6.3492063492063489E-2</v>
      </c>
      <c r="M232" s="127" t="s">
        <v>544</v>
      </c>
      <c r="N232" s="133">
        <v>45297</v>
      </c>
      <c r="O232" s="54"/>
      <c r="P232" s="54"/>
      <c r="R232" s="37" t="s">
        <v>836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4">
        <v>172</v>
      </c>
      <c r="B233" s="125">
        <v>44481</v>
      </c>
      <c r="C233" s="125"/>
      <c r="D233" s="126" t="s">
        <v>775</v>
      </c>
      <c r="E233" s="127" t="s">
        <v>542</v>
      </c>
      <c r="F233" s="128">
        <v>45.5</v>
      </c>
      <c r="G233" s="127"/>
      <c r="H233" s="127">
        <v>56.5</v>
      </c>
      <c r="I233" s="129">
        <v>56</v>
      </c>
      <c r="J233" s="130" t="s">
        <v>626</v>
      </c>
      <c r="K233" s="131">
        <f t="shared" si="37"/>
        <v>11</v>
      </c>
      <c r="L233" s="132">
        <f t="shared" si="38"/>
        <v>0.24175824175824176</v>
      </c>
      <c r="M233" s="127" t="s">
        <v>544</v>
      </c>
      <c r="N233" s="133">
        <v>44881</v>
      </c>
      <c r="O233" s="54"/>
      <c r="P233" s="54"/>
      <c r="R233" s="37" t="s">
        <v>836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4">
        <v>173</v>
      </c>
      <c r="B234" s="125">
        <v>44551</v>
      </c>
      <c r="C234" s="125"/>
      <c r="D234" s="126" t="s">
        <v>128</v>
      </c>
      <c r="E234" s="127" t="s">
        <v>542</v>
      </c>
      <c r="F234" s="128">
        <v>2300</v>
      </c>
      <c r="G234" s="127"/>
      <c r="H234" s="127">
        <f>(2820+2200)/2</f>
        <v>2510</v>
      </c>
      <c r="I234" s="129">
        <v>3000</v>
      </c>
      <c r="J234" s="130" t="s">
        <v>776</v>
      </c>
      <c r="K234" s="131">
        <f t="shared" si="37"/>
        <v>210</v>
      </c>
      <c r="L234" s="132">
        <f t="shared" si="38"/>
        <v>9.1304347826086957E-2</v>
      </c>
      <c r="M234" s="127" t="s">
        <v>544</v>
      </c>
      <c r="N234" s="133">
        <v>44649</v>
      </c>
      <c r="O234" s="54"/>
      <c r="P234" s="54"/>
      <c r="R234" s="37" t="s">
        <v>836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4">
        <v>174</v>
      </c>
      <c r="B235" s="125">
        <v>44606</v>
      </c>
      <c r="C235" s="125"/>
      <c r="D235" s="126" t="s">
        <v>412</v>
      </c>
      <c r="E235" s="127" t="s">
        <v>542</v>
      </c>
      <c r="F235" s="128">
        <v>635</v>
      </c>
      <c r="G235" s="127"/>
      <c r="H235" s="127">
        <v>700</v>
      </c>
      <c r="I235" s="129">
        <v>764</v>
      </c>
      <c r="J235" s="130" t="s">
        <v>801</v>
      </c>
      <c r="K235" s="131">
        <f t="shared" si="37"/>
        <v>65</v>
      </c>
      <c r="L235" s="132">
        <f t="shared" si="38"/>
        <v>0.10236220472440945</v>
      </c>
      <c r="M235" s="127" t="s">
        <v>544</v>
      </c>
      <c r="N235" s="133">
        <v>45159</v>
      </c>
      <c r="O235" s="54"/>
      <c r="P235" s="54"/>
      <c r="R235" s="37" t="s">
        <v>836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4">
        <v>175</v>
      </c>
      <c r="B236" s="125">
        <v>44613</v>
      </c>
      <c r="C236" s="125"/>
      <c r="D236" s="126" t="s">
        <v>422</v>
      </c>
      <c r="E236" s="127" t="s">
        <v>542</v>
      </c>
      <c r="F236" s="128">
        <v>1255</v>
      </c>
      <c r="G236" s="127"/>
      <c r="H236" s="127">
        <v>1515</v>
      </c>
      <c r="I236" s="129">
        <v>1510</v>
      </c>
      <c r="J236" s="130" t="s">
        <v>626</v>
      </c>
      <c r="K236" s="131">
        <f t="shared" si="37"/>
        <v>260</v>
      </c>
      <c r="L236" s="132">
        <f t="shared" si="38"/>
        <v>0.20717131474103587</v>
      </c>
      <c r="M236" s="127" t="s">
        <v>544</v>
      </c>
      <c r="N236" s="133">
        <v>44834</v>
      </c>
      <c r="O236" s="54"/>
      <c r="P236" s="54"/>
      <c r="R236" s="37" t="s">
        <v>836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250">
        <v>176</v>
      </c>
      <c r="B237" s="241">
        <v>44670</v>
      </c>
      <c r="C237" s="241"/>
      <c r="D237" s="242" t="s">
        <v>508</v>
      </c>
      <c r="E237" s="243" t="s">
        <v>542</v>
      </c>
      <c r="F237" s="244">
        <v>445</v>
      </c>
      <c r="G237" s="244"/>
      <c r="H237" s="244">
        <v>460</v>
      </c>
      <c r="I237" s="244">
        <v>553</v>
      </c>
      <c r="J237" s="245" t="s">
        <v>832</v>
      </c>
      <c r="K237" s="246">
        <f t="shared" ref="K237" si="39">H237-F237</f>
        <v>15</v>
      </c>
      <c r="L237" s="247">
        <f t="shared" ref="L237" si="40">K237/F237</f>
        <v>3.3707865168539325E-2</v>
      </c>
      <c r="M237" s="248" t="s">
        <v>561</v>
      </c>
      <c r="N237" s="249">
        <v>45397</v>
      </c>
      <c r="O237" s="54"/>
      <c r="P237" s="54"/>
      <c r="R237" s="37" t="s">
        <v>836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177</v>
      </c>
      <c r="B238" s="156">
        <v>44746</v>
      </c>
      <c r="C238" s="156"/>
      <c r="D238" s="157" t="s">
        <v>777</v>
      </c>
      <c r="E238" s="158" t="s">
        <v>542</v>
      </c>
      <c r="F238" s="158">
        <v>207.5</v>
      </c>
      <c r="G238" s="158"/>
      <c r="H238" s="158">
        <v>254</v>
      </c>
      <c r="I238" s="160">
        <v>254</v>
      </c>
      <c r="J238" s="130" t="s">
        <v>626</v>
      </c>
      <c r="K238" s="131">
        <f t="shared" ref="K238:K248" si="41">H238-F238</f>
        <v>46.5</v>
      </c>
      <c r="L238" s="132">
        <f t="shared" ref="L238:L248" si="42">K238/F238</f>
        <v>0.22409638554216868</v>
      </c>
      <c r="M238" s="127" t="s">
        <v>544</v>
      </c>
      <c r="N238" s="133">
        <v>44792</v>
      </c>
      <c r="O238" s="54"/>
      <c r="P238" s="54"/>
      <c r="R238" s="37" t="s">
        <v>836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178</v>
      </c>
      <c r="B239" s="156">
        <v>44775</v>
      </c>
      <c r="C239" s="156"/>
      <c r="D239" s="157" t="s">
        <v>460</v>
      </c>
      <c r="E239" s="158" t="s">
        <v>542</v>
      </c>
      <c r="F239" s="158">
        <v>31.25</v>
      </c>
      <c r="G239" s="158"/>
      <c r="H239" s="158">
        <v>38.75</v>
      </c>
      <c r="I239" s="160">
        <v>38</v>
      </c>
      <c r="J239" s="130" t="s">
        <v>626</v>
      </c>
      <c r="K239" s="131">
        <f t="shared" si="41"/>
        <v>7.5</v>
      </c>
      <c r="L239" s="132">
        <f t="shared" si="42"/>
        <v>0.24</v>
      </c>
      <c r="M239" s="127" t="s">
        <v>544</v>
      </c>
      <c r="N239" s="133">
        <v>44844</v>
      </c>
      <c r="O239" s="54"/>
      <c r="P239" s="54"/>
      <c r="R239" s="37" t="s">
        <v>836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179</v>
      </c>
      <c r="B240" s="156">
        <v>44841</v>
      </c>
      <c r="C240" s="156"/>
      <c r="D240" s="157" t="s">
        <v>778</v>
      </c>
      <c r="E240" s="158" t="s">
        <v>542</v>
      </c>
      <c r="F240" s="128">
        <v>665</v>
      </c>
      <c r="G240" s="158"/>
      <c r="H240" s="158">
        <v>807.5</v>
      </c>
      <c r="I240" s="160">
        <v>840</v>
      </c>
      <c r="J240" s="130" t="s">
        <v>776</v>
      </c>
      <c r="K240" s="131">
        <f t="shared" si="41"/>
        <v>142.5</v>
      </c>
      <c r="L240" s="132">
        <f t="shared" si="42"/>
        <v>0.21428571428571427</v>
      </c>
      <c r="M240" s="127" t="s">
        <v>544</v>
      </c>
      <c r="N240" s="133">
        <v>45097</v>
      </c>
      <c r="O240" s="54"/>
      <c r="P240" s="54"/>
      <c r="R240" s="37" t="s">
        <v>836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55">
        <v>180</v>
      </c>
      <c r="B241" s="156">
        <v>44844</v>
      </c>
      <c r="C241" s="156"/>
      <c r="D241" s="157" t="s">
        <v>414</v>
      </c>
      <c r="E241" s="158" t="s">
        <v>542</v>
      </c>
      <c r="F241" s="128">
        <v>227.5</v>
      </c>
      <c r="G241" s="158"/>
      <c r="H241" s="158">
        <v>270</v>
      </c>
      <c r="I241" s="160">
        <v>291</v>
      </c>
      <c r="J241" s="130" t="s">
        <v>803</v>
      </c>
      <c r="K241" s="131">
        <f t="shared" si="41"/>
        <v>42.5</v>
      </c>
      <c r="L241" s="132">
        <f t="shared" si="42"/>
        <v>0.18681318681318682</v>
      </c>
      <c r="M241" s="127" t="s">
        <v>544</v>
      </c>
      <c r="N241" s="133">
        <v>45160</v>
      </c>
      <c r="O241" s="54"/>
      <c r="P241" s="54"/>
      <c r="R241" s="37" t="s">
        <v>836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55">
        <v>181</v>
      </c>
      <c r="B242" s="156">
        <v>44845</v>
      </c>
      <c r="C242" s="156"/>
      <c r="D242" s="157" t="s">
        <v>412</v>
      </c>
      <c r="E242" s="158" t="s">
        <v>542</v>
      </c>
      <c r="F242" s="128">
        <v>555</v>
      </c>
      <c r="G242" s="158"/>
      <c r="H242" s="158">
        <v>700</v>
      </c>
      <c r="I242" s="160">
        <v>765</v>
      </c>
      <c r="J242" s="130" t="s">
        <v>802</v>
      </c>
      <c r="K242" s="131">
        <f t="shared" si="41"/>
        <v>145</v>
      </c>
      <c r="L242" s="132">
        <f t="shared" si="42"/>
        <v>0.26126126126126126</v>
      </c>
      <c r="M242" s="127" t="s">
        <v>544</v>
      </c>
      <c r="N242" s="133">
        <v>45159</v>
      </c>
      <c r="O242" s="54"/>
      <c r="P242" s="54"/>
      <c r="R242" s="37" t="s">
        <v>836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55">
        <v>182</v>
      </c>
      <c r="B243" s="156">
        <v>44981</v>
      </c>
      <c r="C243" s="156"/>
      <c r="D243" s="157" t="s">
        <v>427</v>
      </c>
      <c r="E243" s="158" t="s">
        <v>542</v>
      </c>
      <c r="F243" s="128">
        <v>1675</v>
      </c>
      <c r="G243" s="158"/>
      <c r="H243" s="158">
        <v>2080</v>
      </c>
      <c r="I243" s="160">
        <v>2080</v>
      </c>
      <c r="J243" s="130" t="s">
        <v>626</v>
      </c>
      <c r="K243" s="131">
        <f t="shared" si="41"/>
        <v>405</v>
      </c>
      <c r="L243" s="132">
        <f t="shared" si="42"/>
        <v>0.2417910447761194</v>
      </c>
      <c r="M243" s="127" t="s">
        <v>544</v>
      </c>
      <c r="N243" s="133">
        <v>45119</v>
      </c>
      <c r="O243" s="54"/>
      <c r="P243" s="54"/>
      <c r="R243" s="37" t="s">
        <v>836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55">
        <v>183</v>
      </c>
      <c r="B244" s="156">
        <v>44986</v>
      </c>
      <c r="C244" s="156"/>
      <c r="D244" s="157" t="s">
        <v>460</v>
      </c>
      <c r="E244" s="158" t="s">
        <v>542</v>
      </c>
      <c r="F244" s="128">
        <v>57.5</v>
      </c>
      <c r="G244" s="158"/>
      <c r="H244" s="158">
        <v>120</v>
      </c>
      <c r="I244" s="160">
        <v>120</v>
      </c>
      <c r="J244" s="130" t="s">
        <v>626</v>
      </c>
      <c r="K244" s="131">
        <f t="shared" si="41"/>
        <v>62.5</v>
      </c>
      <c r="L244" s="132">
        <f t="shared" si="42"/>
        <v>1.0869565217391304</v>
      </c>
      <c r="M244" s="127" t="s">
        <v>544</v>
      </c>
      <c r="N244" s="133">
        <v>45049</v>
      </c>
      <c r="O244" s="54"/>
      <c r="P244" s="54"/>
      <c r="R244" s="37" t="s">
        <v>836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55">
        <v>184</v>
      </c>
      <c r="B245" s="156">
        <v>45008</v>
      </c>
      <c r="C245" s="156"/>
      <c r="D245" s="157" t="s">
        <v>474</v>
      </c>
      <c r="E245" s="158" t="s">
        <v>542</v>
      </c>
      <c r="F245" s="128">
        <v>2765</v>
      </c>
      <c r="G245" s="158"/>
      <c r="H245" s="158">
        <v>3547.5</v>
      </c>
      <c r="I245" s="160">
        <v>3523</v>
      </c>
      <c r="J245" s="130" t="s">
        <v>626</v>
      </c>
      <c r="K245" s="131">
        <f t="shared" si="41"/>
        <v>782.5</v>
      </c>
      <c r="L245" s="132">
        <f t="shared" si="42"/>
        <v>0.28300180831826399</v>
      </c>
      <c r="M245" s="127" t="s">
        <v>544</v>
      </c>
      <c r="N245" s="133">
        <v>45177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55">
        <v>185</v>
      </c>
      <c r="B246" s="156">
        <v>45027</v>
      </c>
      <c r="C246" s="156"/>
      <c r="D246" s="157" t="s">
        <v>779</v>
      </c>
      <c r="E246" s="158" t="s">
        <v>542</v>
      </c>
      <c r="F246" s="158">
        <v>460</v>
      </c>
      <c r="G246" s="158"/>
      <c r="H246" s="158">
        <v>825</v>
      </c>
      <c r="I246" s="160">
        <v>810</v>
      </c>
      <c r="J246" s="130" t="s">
        <v>626</v>
      </c>
      <c r="K246" s="131">
        <f t="shared" si="41"/>
        <v>365</v>
      </c>
      <c r="L246" s="132">
        <f t="shared" si="42"/>
        <v>0.79347826086956519</v>
      </c>
      <c r="M246" s="127" t="s">
        <v>544</v>
      </c>
      <c r="N246" s="133">
        <v>45155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8" ht="12.75" customHeight="1">
      <c r="A247" s="155">
        <v>186</v>
      </c>
      <c r="B247" s="156">
        <v>45050</v>
      </c>
      <c r="C247" s="156"/>
      <c r="D247" s="157" t="s">
        <v>41</v>
      </c>
      <c r="E247" s="158" t="s">
        <v>542</v>
      </c>
      <c r="F247" s="158">
        <v>3630</v>
      </c>
      <c r="G247" s="158"/>
      <c r="H247" s="158">
        <v>5150</v>
      </c>
      <c r="I247" s="160">
        <v>5040</v>
      </c>
      <c r="J247" s="130" t="s">
        <v>626</v>
      </c>
      <c r="K247" s="131">
        <f t="shared" si="41"/>
        <v>1520</v>
      </c>
      <c r="L247" s="132">
        <f t="shared" si="42"/>
        <v>0.41873278236914602</v>
      </c>
      <c r="M247" s="127" t="s">
        <v>544</v>
      </c>
      <c r="N247" s="133">
        <v>45344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8" ht="12.75" customHeight="1">
      <c r="A248" s="155">
        <v>187</v>
      </c>
      <c r="B248" s="156">
        <v>45075</v>
      </c>
      <c r="C248" s="156"/>
      <c r="D248" s="157" t="s">
        <v>780</v>
      </c>
      <c r="E248" s="158" t="s">
        <v>542</v>
      </c>
      <c r="F248" s="128">
        <v>585</v>
      </c>
      <c r="G248" s="158"/>
      <c r="H248" s="158">
        <v>732</v>
      </c>
      <c r="I248" s="160">
        <v>732</v>
      </c>
      <c r="J248" s="130" t="s">
        <v>626</v>
      </c>
      <c r="K248" s="131">
        <f t="shared" si="41"/>
        <v>147</v>
      </c>
      <c r="L248" s="132">
        <f t="shared" si="42"/>
        <v>0.25128205128205128</v>
      </c>
      <c r="M248" s="127" t="s">
        <v>544</v>
      </c>
      <c r="N248" s="133">
        <v>45152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  <c r="AF248" s="37"/>
      <c r="AG248" s="54"/>
      <c r="AI248" s="37"/>
      <c r="AK248" s="37"/>
      <c r="AL248" s="54"/>
    </row>
    <row r="249" spans="1:38" ht="12.75" customHeight="1">
      <c r="A249" s="155">
        <v>188</v>
      </c>
      <c r="B249" s="156">
        <v>45078</v>
      </c>
      <c r="C249" s="156"/>
      <c r="D249" s="157" t="s">
        <v>498</v>
      </c>
      <c r="E249" s="158" t="s">
        <v>542</v>
      </c>
      <c r="F249" s="128">
        <v>3310</v>
      </c>
      <c r="G249" s="158"/>
      <c r="H249" s="158">
        <v>4300</v>
      </c>
      <c r="I249" s="160">
        <v>4300</v>
      </c>
      <c r="J249" s="130" t="s">
        <v>626</v>
      </c>
      <c r="K249" s="131">
        <f t="shared" ref="K249" si="43">H249-F249</f>
        <v>990</v>
      </c>
      <c r="L249" s="132">
        <f t="shared" ref="L249" si="44">K249/F249</f>
        <v>0.29909365558912387</v>
      </c>
      <c r="M249" s="127" t="s">
        <v>544</v>
      </c>
      <c r="N249" s="133">
        <v>45436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  <c r="AF249" s="37"/>
      <c r="AG249" s="54"/>
      <c r="AI249" s="37"/>
      <c r="AK249" s="37"/>
      <c r="AL249" s="54"/>
    </row>
    <row r="250" spans="1:38" ht="12.75" customHeight="1">
      <c r="A250" s="155">
        <v>189</v>
      </c>
      <c r="B250" s="156">
        <v>45103</v>
      </c>
      <c r="C250" s="156"/>
      <c r="D250" s="157" t="s">
        <v>798</v>
      </c>
      <c r="E250" s="158" t="s">
        <v>542</v>
      </c>
      <c r="F250" s="128">
        <v>282.5</v>
      </c>
      <c r="G250" s="158"/>
      <c r="H250" s="158">
        <v>383</v>
      </c>
      <c r="I250" s="160">
        <v>383</v>
      </c>
      <c r="J250" s="130" t="s">
        <v>626</v>
      </c>
      <c r="K250" s="131">
        <f t="shared" ref="K250:K260" si="45">H250-F250</f>
        <v>100.5</v>
      </c>
      <c r="L250" s="132">
        <f t="shared" ref="L250:L260" si="46">K250/F250</f>
        <v>0.35575221238938054</v>
      </c>
      <c r="M250" s="127" t="s">
        <v>544</v>
      </c>
      <c r="N250" s="133">
        <v>45265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F250" s="37"/>
      <c r="AG250" s="54"/>
      <c r="AI250" s="37"/>
      <c r="AK250" s="37"/>
      <c r="AL250" s="54"/>
    </row>
    <row r="251" spans="1:38" ht="12.75" customHeight="1">
      <c r="A251" s="155">
        <v>190</v>
      </c>
      <c r="B251" s="156">
        <v>45120</v>
      </c>
      <c r="C251" s="156"/>
      <c r="D251" s="157" t="s">
        <v>497</v>
      </c>
      <c r="E251" s="158" t="s">
        <v>542</v>
      </c>
      <c r="F251" s="128">
        <v>2312.5</v>
      </c>
      <c r="G251" s="158"/>
      <c r="H251" s="158">
        <v>2935</v>
      </c>
      <c r="I251" s="160">
        <v>2935</v>
      </c>
      <c r="J251" s="130" t="s">
        <v>626</v>
      </c>
      <c r="K251" s="131">
        <f t="shared" si="45"/>
        <v>622.5</v>
      </c>
      <c r="L251" s="132">
        <f t="shared" si="46"/>
        <v>0.26918918918918922</v>
      </c>
      <c r="M251" s="127" t="s">
        <v>544</v>
      </c>
      <c r="N251" s="133">
        <v>45177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F251" s="37"/>
      <c r="AG251" s="54"/>
      <c r="AI251" s="37"/>
      <c r="AK251" s="37"/>
      <c r="AL251" s="54"/>
    </row>
    <row r="252" spans="1:38" ht="12.75" customHeight="1">
      <c r="A252" s="155">
        <v>191</v>
      </c>
      <c r="B252" s="156">
        <v>45125</v>
      </c>
      <c r="C252" s="156"/>
      <c r="D252" s="157" t="s">
        <v>198</v>
      </c>
      <c r="E252" s="158" t="s">
        <v>542</v>
      </c>
      <c r="F252" s="128">
        <v>3980</v>
      </c>
      <c r="G252" s="158"/>
      <c r="H252" s="158">
        <v>4895</v>
      </c>
      <c r="I252" s="160">
        <v>4895</v>
      </c>
      <c r="J252" s="130" t="s">
        <v>626</v>
      </c>
      <c r="K252" s="131">
        <f t="shared" si="45"/>
        <v>915</v>
      </c>
      <c r="L252" s="132">
        <f t="shared" si="46"/>
        <v>0.22989949748743718</v>
      </c>
      <c r="M252" s="127" t="s">
        <v>544</v>
      </c>
      <c r="N252" s="133">
        <v>45155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G252" s="54"/>
      <c r="AI252" s="37"/>
      <c r="AL252" s="54"/>
    </row>
    <row r="253" spans="1:38" ht="12.75" customHeight="1">
      <c r="A253" s="155">
        <v>192</v>
      </c>
      <c r="B253" s="156">
        <v>45145</v>
      </c>
      <c r="C253" s="156"/>
      <c r="D253" s="157" t="s">
        <v>800</v>
      </c>
      <c r="E253" s="158" t="s">
        <v>542</v>
      </c>
      <c r="F253" s="128">
        <v>565</v>
      </c>
      <c r="G253" s="158"/>
      <c r="H253" s="158">
        <v>725</v>
      </c>
      <c r="I253" s="160">
        <v>725</v>
      </c>
      <c r="J253" s="130" t="s">
        <v>626</v>
      </c>
      <c r="K253" s="131">
        <f t="shared" si="45"/>
        <v>160</v>
      </c>
      <c r="L253" s="132">
        <f t="shared" si="46"/>
        <v>0.2831858407079646</v>
      </c>
      <c r="M253" s="127" t="s">
        <v>544</v>
      </c>
      <c r="N253" s="133">
        <v>45169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G253" s="54"/>
      <c r="AI253" s="37"/>
      <c r="AL253" s="54"/>
    </row>
    <row r="254" spans="1:38" ht="12.75" customHeight="1">
      <c r="A254" s="224">
        <v>193</v>
      </c>
      <c r="B254" s="225">
        <v>45167</v>
      </c>
      <c r="C254" s="225"/>
      <c r="D254" s="226" t="s">
        <v>804</v>
      </c>
      <c r="E254" s="227" t="s">
        <v>542</v>
      </c>
      <c r="F254" s="128">
        <v>700</v>
      </c>
      <c r="G254" s="227"/>
      <c r="H254" s="227">
        <v>950</v>
      </c>
      <c r="I254" s="228">
        <v>950</v>
      </c>
      <c r="J254" s="229" t="s">
        <v>626</v>
      </c>
      <c r="K254" s="131">
        <f t="shared" si="45"/>
        <v>250</v>
      </c>
      <c r="L254" s="132">
        <f t="shared" si="46"/>
        <v>0.35714285714285715</v>
      </c>
      <c r="M254" s="127" t="s">
        <v>544</v>
      </c>
      <c r="N254" s="133">
        <v>45261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224">
        <v>194</v>
      </c>
      <c r="B255" s="225">
        <v>45184</v>
      </c>
      <c r="C255" s="225"/>
      <c r="D255" s="226" t="s">
        <v>500</v>
      </c>
      <c r="E255" s="227" t="s">
        <v>542</v>
      </c>
      <c r="F255" s="128">
        <v>372.5</v>
      </c>
      <c r="G255" s="227"/>
      <c r="H255" s="227">
        <v>480</v>
      </c>
      <c r="I255" s="228">
        <v>480</v>
      </c>
      <c r="J255" s="229" t="s">
        <v>626</v>
      </c>
      <c r="K255" s="131">
        <f t="shared" si="45"/>
        <v>107.5</v>
      </c>
      <c r="L255" s="132">
        <f t="shared" si="46"/>
        <v>0.28859060402684567</v>
      </c>
      <c r="M255" s="127" t="s">
        <v>544</v>
      </c>
      <c r="N255" s="133">
        <v>45523</v>
      </c>
      <c r="O255" s="54"/>
      <c r="P255" s="54"/>
      <c r="R255" s="37" t="s">
        <v>838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24">
        <v>195</v>
      </c>
      <c r="B256" s="225">
        <v>45203</v>
      </c>
      <c r="C256" s="225"/>
      <c r="D256" s="226" t="s">
        <v>171</v>
      </c>
      <c r="E256" s="227" t="s">
        <v>542</v>
      </c>
      <c r="F256" s="128">
        <v>992.5</v>
      </c>
      <c r="G256" s="227"/>
      <c r="H256" s="227">
        <v>1198</v>
      </c>
      <c r="I256" s="228">
        <v>1198</v>
      </c>
      <c r="J256" s="229" t="s">
        <v>626</v>
      </c>
      <c r="K256" s="131">
        <f t="shared" si="45"/>
        <v>205.5</v>
      </c>
      <c r="L256" s="132">
        <f t="shared" si="46"/>
        <v>0.2070528967254408</v>
      </c>
      <c r="M256" s="127" t="s">
        <v>544</v>
      </c>
      <c r="N256" s="133">
        <v>45392</v>
      </c>
      <c r="O256" s="54"/>
      <c r="P256" s="54"/>
      <c r="R256" s="37" t="s">
        <v>838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24">
        <v>196</v>
      </c>
      <c r="B257" s="225">
        <v>45216</v>
      </c>
      <c r="C257" s="225"/>
      <c r="D257" s="226" t="s">
        <v>104</v>
      </c>
      <c r="E257" s="227" t="s">
        <v>542</v>
      </c>
      <c r="F257" s="128">
        <v>5425</v>
      </c>
      <c r="G257" s="227"/>
      <c r="H257" s="227">
        <v>6880</v>
      </c>
      <c r="I257" s="228">
        <v>6870</v>
      </c>
      <c r="J257" s="229" t="s">
        <v>626</v>
      </c>
      <c r="K257" s="131">
        <f t="shared" si="45"/>
        <v>1455</v>
      </c>
      <c r="L257" s="132">
        <f t="shared" si="46"/>
        <v>0.26820276497695855</v>
      </c>
      <c r="M257" s="127" t="s">
        <v>544</v>
      </c>
      <c r="N257" s="133">
        <v>45342</v>
      </c>
      <c r="O257" s="54"/>
      <c r="P257" s="54"/>
      <c r="R257" s="37" t="s">
        <v>838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24">
        <v>197</v>
      </c>
      <c r="B258" s="225">
        <v>45216</v>
      </c>
      <c r="C258" s="225"/>
      <c r="D258" s="226" t="s">
        <v>805</v>
      </c>
      <c r="E258" s="227" t="s">
        <v>542</v>
      </c>
      <c r="F258" s="128">
        <v>1090</v>
      </c>
      <c r="G258" s="227"/>
      <c r="H258" s="227">
        <v>1415</v>
      </c>
      <c r="I258" s="228">
        <v>1415</v>
      </c>
      <c r="J258" s="229" t="s">
        <v>626</v>
      </c>
      <c r="K258" s="131">
        <f t="shared" si="45"/>
        <v>325</v>
      </c>
      <c r="L258" s="132">
        <f t="shared" si="46"/>
        <v>0.29816513761467889</v>
      </c>
      <c r="M258" s="127" t="s">
        <v>544</v>
      </c>
      <c r="N258" s="133">
        <v>45282</v>
      </c>
      <c r="O258" s="54"/>
      <c r="P258" s="54"/>
      <c r="R258" s="37" t="s">
        <v>838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224">
        <v>198</v>
      </c>
      <c r="B259" s="225">
        <v>45236</v>
      </c>
      <c r="C259" s="225"/>
      <c r="D259" s="226" t="s">
        <v>808</v>
      </c>
      <c r="E259" s="227" t="s">
        <v>542</v>
      </c>
      <c r="F259" s="128">
        <v>1270</v>
      </c>
      <c r="G259" s="227"/>
      <c r="H259" s="227">
        <v>1613</v>
      </c>
      <c r="I259" s="228">
        <v>1613</v>
      </c>
      <c r="J259" s="229" t="s">
        <v>626</v>
      </c>
      <c r="K259" s="131">
        <f t="shared" si="45"/>
        <v>343</v>
      </c>
      <c r="L259" s="132">
        <f t="shared" si="46"/>
        <v>0.27007874015748029</v>
      </c>
      <c r="M259" s="127" t="s">
        <v>544</v>
      </c>
      <c r="N259" s="133">
        <v>45246</v>
      </c>
      <c r="O259" s="54"/>
      <c r="P259" s="54"/>
      <c r="R259" s="37" t="s">
        <v>838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24">
        <v>199</v>
      </c>
      <c r="B260" s="225">
        <v>45251</v>
      </c>
      <c r="C260" s="225"/>
      <c r="D260" s="226" t="s">
        <v>809</v>
      </c>
      <c r="E260" s="227" t="s">
        <v>542</v>
      </c>
      <c r="F260" s="128">
        <v>807.5</v>
      </c>
      <c r="G260" s="227"/>
      <c r="H260" s="227">
        <v>1490</v>
      </c>
      <c r="I260" s="228">
        <v>1490</v>
      </c>
      <c r="J260" s="229" t="s">
        <v>626</v>
      </c>
      <c r="K260" s="131">
        <f t="shared" si="45"/>
        <v>682.5</v>
      </c>
      <c r="L260" s="132">
        <f t="shared" si="46"/>
        <v>0.84520123839009287</v>
      </c>
      <c r="M260" s="127" t="s">
        <v>544</v>
      </c>
      <c r="N260" s="133">
        <v>45479</v>
      </c>
      <c r="O260" s="54"/>
      <c r="P260" s="54"/>
      <c r="R260" s="37" t="s">
        <v>838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173">
        <v>200</v>
      </c>
      <c r="B261" s="174">
        <v>45254</v>
      </c>
      <c r="C261" s="53"/>
      <c r="D261" s="53" t="s">
        <v>808</v>
      </c>
      <c r="E261" s="175" t="s">
        <v>542</v>
      </c>
      <c r="F261" s="51" t="s">
        <v>810</v>
      </c>
      <c r="G261" s="51"/>
      <c r="H261" s="51"/>
      <c r="I261" s="51">
        <v>1806</v>
      </c>
      <c r="J261" s="51" t="s">
        <v>543</v>
      </c>
      <c r="K261" s="51"/>
      <c r="L261" s="51"/>
      <c r="M261" s="51"/>
      <c r="N261" s="51"/>
      <c r="O261" s="54"/>
      <c r="P261" s="54"/>
      <c r="R261" s="37" t="s">
        <v>838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24">
        <v>201</v>
      </c>
      <c r="B262" s="225">
        <v>45265</v>
      </c>
      <c r="C262" s="225"/>
      <c r="D262" s="226" t="s">
        <v>501</v>
      </c>
      <c r="E262" s="227" t="s">
        <v>542</v>
      </c>
      <c r="F262" s="128">
        <v>435</v>
      </c>
      <c r="G262" s="227"/>
      <c r="H262" s="227">
        <v>558</v>
      </c>
      <c r="I262" s="228">
        <v>558</v>
      </c>
      <c r="J262" s="229" t="s">
        <v>626</v>
      </c>
      <c r="K262" s="131">
        <f>H262-F262</f>
        <v>123</v>
      </c>
      <c r="L262" s="132">
        <f>K262/F262</f>
        <v>0.28275862068965518</v>
      </c>
      <c r="M262" s="127" t="s">
        <v>544</v>
      </c>
      <c r="N262" s="133">
        <v>45378</v>
      </c>
      <c r="O262" s="54"/>
      <c r="P262" s="54"/>
      <c r="R262" s="37" t="s">
        <v>838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24">
        <v>202</v>
      </c>
      <c r="B263" s="225">
        <v>45272</v>
      </c>
      <c r="C263" s="225"/>
      <c r="D263" s="226" t="s">
        <v>811</v>
      </c>
      <c r="E263" s="227" t="s">
        <v>542</v>
      </c>
      <c r="F263" s="128">
        <v>4225</v>
      </c>
      <c r="G263" s="227"/>
      <c r="H263" s="227">
        <v>5512</v>
      </c>
      <c r="I263" s="228">
        <v>5512</v>
      </c>
      <c r="J263" s="229" t="s">
        <v>626</v>
      </c>
      <c r="K263" s="131">
        <f>H263-F263</f>
        <v>1287</v>
      </c>
      <c r="L263" s="132">
        <f>K263/F263</f>
        <v>0.30461538461538462</v>
      </c>
      <c r="M263" s="127" t="s">
        <v>544</v>
      </c>
      <c r="N263" s="133">
        <v>45329</v>
      </c>
      <c r="O263" s="54"/>
      <c r="P263" s="54"/>
      <c r="R263" s="37" t="s">
        <v>838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4">
        <v>203</v>
      </c>
      <c r="B264" s="225">
        <v>45292</v>
      </c>
      <c r="C264" s="225"/>
      <c r="D264" s="226" t="s">
        <v>308</v>
      </c>
      <c r="E264" s="227" t="s">
        <v>542</v>
      </c>
      <c r="F264" s="128">
        <v>3670</v>
      </c>
      <c r="G264" s="227"/>
      <c r="H264" s="227">
        <v>4909</v>
      </c>
      <c r="I264" s="228">
        <v>4909</v>
      </c>
      <c r="J264" s="229" t="s">
        <v>626</v>
      </c>
      <c r="K264" s="131">
        <f>H264-F264</f>
        <v>1239</v>
      </c>
      <c r="L264" s="132">
        <f>K264/F264</f>
        <v>0.33760217983651225</v>
      </c>
      <c r="M264" s="127" t="s">
        <v>544</v>
      </c>
      <c r="N264" s="133">
        <v>45516</v>
      </c>
      <c r="O264" s="54"/>
      <c r="P264" s="54"/>
      <c r="R264" s="37" t="s">
        <v>838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204</v>
      </c>
      <c r="B265" s="225">
        <v>45294</v>
      </c>
      <c r="C265" s="225"/>
      <c r="D265" s="226" t="s">
        <v>499</v>
      </c>
      <c r="E265" s="227" t="s">
        <v>542</v>
      </c>
      <c r="F265" s="128">
        <v>830</v>
      </c>
      <c r="G265" s="227"/>
      <c r="H265" s="227">
        <v>1205</v>
      </c>
      <c r="I265" s="228">
        <v>1080</v>
      </c>
      <c r="J265" s="229" t="s">
        <v>626</v>
      </c>
      <c r="K265" s="131">
        <f>H265-F265</f>
        <v>375</v>
      </c>
      <c r="L265" s="132">
        <f>K265/F265</f>
        <v>0.45180722891566266</v>
      </c>
      <c r="M265" s="127" t="s">
        <v>544</v>
      </c>
      <c r="N265" s="133">
        <v>45526</v>
      </c>
      <c r="O265" s="54"/>
      <c r="P265" s="54"/>
      <c r="R265" s="37" t="s">
        <v>838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173">
        <v>205</v>
      </c>
      <c r="B266" s="174">
        <v>45315</v>
      </c>
      <c r="C266" s="53"/>
      <c r="D266" s="53" t="s">
        <v>309</v>
      </c>
      <c r="E266" s="175" t="s">
        <v>542</v>
      </c>
      <c r="F266" s="51" t="s">
        <v>813</v>
      </c>
      <c r="G266" s="51"/>
      <c r="H266" s="51"/>
      <c r="I266" s="51">
        <v>2077</v>
      </c>
      <c r="J266" s="51" t="s">
        <v>543</v>
      </c>
      <c r="K266" s="51"/>
      <c r="L266" s="51"/>
      <c r="M266" s="51"/>
      <c r="N266" s="51"/>
      <c r="O266" s="54"/>
      <c r="P266" s="54"/>
      <c r="R266" s="37" t="s">
        <v>838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173">
        <v>206</v>
      </c>
      <c r="B267" s="174">
        <v>45320</v>
      </c>
      <c r="C267" s="53"/>
      <c r="D267" s="53" t="s">
        <v>814</v>
      </c>
      <c r="E267" s="175" t="s">
        <v>542</v>
      </c>
      <c r="F267" s="51" t="s">
        <v>815</v>
      </c>
      <c r="G267" s="51"/>
      <c r="H267" s="51"/>
      <c r="I267" s="51">
        <v>2906</v>
      </c>
      <c r="J267" s="51" t="s">
        <v>543</v>
      </c>
      <c r="K267" s="51"/>
      <c r="L267" s="51"/>
      <c r="M267" s="51"/>
      <c r="N267" s="51"/>
      <c r="O267" s="54"/>
      <c r="P267" s="54"/>
      <c r="R267" s="37" t="s">
        <v>838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207</v>
      </c>
      <c r="B268" s="225">
        <v>45331</v>
      </c>
      <c r="C268" s="225"/>
      <c r="D268" s="226" t="s">
        <v>497</v>
      </c>
      <c r="E268" s="227" t="s">
        <v>542</v>
      </c>
      <c r="F268" s="128">
        <v>3270</v>
      </c>
      <c r="G268" s="227"/>
      <c r="H268" s="227">
        <v>4096</v>
      </c>
      <c r="I268" s="228">
        <v>4096</v>
      </c>
      <c r="J268" s="229" t="s">
        <v>626</v>
      </c>
      <c r="K268" s="131">
        <f>H268-F268</f>
        <v>826</v>
      </c>
      <c r="L268" s="132">
        <f>K268/F268</f>
        <v>0.25259938837920487</v>
      </c>
      <c r="M268" s="127" t="s">
        <v>544</v>
      </c>
      <c r="N268" s="133">
        <v>45377</v>
      </c>
      <c r="O268" s="54"/>
      <c r="P268" s="54"/>
      <c r="R268" s="37" t="s">
        <v>839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173">
        <v>208</v>
      </c>
      <c r="B269" s="174">
        <v>45345</v>
      </c>
      <c r="C269" s="53"/>
      <c r="D269" s="53" t="s">
        <v>59</v>
      </c>
      <c r="E269" s="175" t="s">
        <v>542</v>
      </c>
      <c r="F269" s="51" t="s">
        <v>830</v>
      </c>
      <c r="G269" s="51"/>
      <c r="H269" s="51"/>
      <c r="I269" s="51">
        <v>2627</v>
      </c>
      <c r="J269" s="51" t="s">
        <v>543</v>
      </c>
      <c r="K269" s="51"/>
      <c r="L269" s="51"/>
      <c r="M269" s="51"/>
      <c r="N269" s="53"/>
      <c r="O269" s="54"/>
      <c r="P269" s="54"/>
      <c r="R269" s="37" t="s">
        <v>839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4">
        <v>209</v>
      </c>
      <c r="B270" s="225">
        <v>45356</v>
      </c>
      <c r="C270" s="225"/>
      <c r="D270" s="226" t="s">
        <v>804</v>
      </c>
      <c r="E270" s="227" t="s">
        <v>542</v>
      </c>
      <c r="F270" s="128">
        <v>925</v>
      </c>
      <c r="G270" s="227"/>
      <c r="H270" s="227">
        <v>1170</v>
      </c>
      <c r="I270" s="228">
        <v>1170</v>
      </c>
      <c r="J270" s="229" t="s">
        <v>626</v>
      </c>
      <c r="K270" s="131">
        <f t="shared" ref="K270:K276" si="47">H270-F270</f>
        <v>245</v>
      </c>
      <c r="L270" s="132">
        <f t="shared" ref="L270:L276" si="48">K270/F270</f>
        <v>0.26486486486486488</v>
      </c>
      <c r="M270" s="127" t="s">
        <v>544</v>
      </c>
      <c r="N270" s="133">
        <v>45435</v>
      </c>
      <c r="O270" s="54"/>
      <c r="P270" s="54"/>
      <c r="R270" s="37" t="s">
        <v>838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4">
        <v>210</v>
      </c>
      <c r="B271" s="225">
        <v>45372</v>
      </c>
      <c r="C271" s="225"/>
      <c r="D271" s="226" t="s">
        <v>474</v>
      </c>
      <c r="E271" s="227" t="s">
        <v>542</v>
      </c>
      <c r="F271" s="128">
        <v>2910</v>
      </c>
      <c r="G271" s="227"/>
      <c r="H271" s="227">
        <v>3696</v>
      </c>
      <c r="I271" s="228">
        <v>3696</v>
      </c>
      <c r="J271" s="229" t="s">
        <v>626</v>
      </c>
      <c r="K271" s="131">
        <f t="shared" si="47"/>
        <v>786</v>
      </c>
      <c r="L271" s="132">
        <f t="shared" si="48"/>
        <v>0.27010309278350514</v>
      </c>
      <c r="M271" s="127" t="s">
        <v>544</v>
      </c>
      <c r="N271" s="133">
        <v>45412</v>
      </c>
      <c r="O271" s="54"/>
      <c r="P271" s="54"/>
      <c r="R271" s="37" t="s">
        <v>839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24">
        <v>211</v>
      </c>
      <c r="B272" s="225">
        <v>45387</v>
      </c>
      <c r="C272" s="225"/>
      <c r="D272" s="226" t="s">
        <v>503</v>
      </c>
      <c r="E272" s="227" t="s">
        <v>542</v>
      </c>
      <c r="F272" s="128">
        <v>735</v>
      </c>
      <c r="G272" s="227"/>
      <c r="H272" s="227">
        <v>938</v>
      </c>
      <c r="I272" s="228">
        <v>938</v>
      </c>
      <c r="J272" s="229" t="s">
        <v>626</v>
      </c>
      <c r="K272" s="131">
        <f t="shared" si="47"/>
        <v>203</v>
      </c>
      <c r="L272" s="132">
        <f t="shared" si="48"/>
        <v>0.27619047619047621</v>
      </c>
      <c r="M272" s="127" t="s">
        <v>544</v>
      </c>
      <c r="N272" s="133">
        <v>45449</v>
      </c>
      <c r="O272" s="54"/>
      <c r="P272" s="54"/>
      <c r="R272" s="37" t="s">
        <v>838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212</v>
      </c>
      <c r="B273" s="225">
        <v>45407</v>
      </c>
      <c r="C273" s="225"/>
      <c r="D273" s="226" t="s">
        <v>805</v>
      </c>
      <c r="E273" s="227" t="s">
        <v>542</v>
      </c>
      <c r="F273" s="128">
        <v>1325</v>
      </c>
      <c r="G273" s="227"/>
      <c r="H273" s="227">
        <v>1675</v>
      </c>
      <c r="I273" s="228">
        <v>1675</v>
      </c>
      <c r="J273" s="229" t="s">
        <v>626</v>
      </c>
      <c r="K273" s="131">
        <f t="shared" si="47"/>
        <v>350</v>
      </c>
      <c r="L273" s="132">
        <f t="shared" si="48"/>
        <v>0.26415094339622641</v>
      </c>
      <c r="M273" s="127" t="s">
        <v>544</v>
      </c>
      <c r="N273" s="133">
        <v>45523</v>
      </c>
      <c r="O273" s="54"/>
      <c r="P273" s="54"/>
      <c r="R273" s="37" t="s">
        <v>839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4">
        <v>213</v>
      </c>
      <c r="B274" s="225">
        <v>45426</v>
      </c>
      <c r="C274" s="225"/>
      <c r="D274" s="226" t="s">
        <v>783</v>
      </c>
      <c r="E274" s="227" t="s">
        <v>542</v>
      </c>
      <c r="F274" s="128">
        <v>485</v>
      </c>
      <c r="G274" s="227"/>
      <c r="H274" s="227">
        <v>617</v>
      </c>
      <c r="I274" s="228">
        <v>617</v>
      </c>
      <c r="J274" s="229" t="s">
        <v>626</v>
      </c>
      <c r="K274" s="131">
        <f t="shared" si="47"/>
        <v>132</v>
      </c>
      <c r="L274" s="132">
        <f t="shared" si="48"/>
        <v>0.27216494845360822</v>
      </c>
      <c r="M274" s="127" t="s">
        <v>544</v>
      </c>
      <c r="N274" s="133">
        <v>45481</v>
      </c>
      <c r="O274" s="54"/>
      <c r="P274" s="54"/>
      <c r="R274" s="37" t="s">
        <v>838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24">
        <v>214</v>
      </c>
      <c r="B275" s="225">
        <v>45448</v>
      </c>
      <c r="C275" s="225"/>
      <c r="D275" s="226" t="s">
        <v>730</v>
      </c>
      <c r="E275" s="227" t="s">
        <v>542</v>
      </c>
      <c r="F275" s="128">
        <v>385</v>
      </c>
      <c r="G275" s="227"/>
      <c r="H275" s="227">
        <v>505</v>
      </c>
      <c r="I275" s="228">
        <v>505</v>
      </c>
      <c r="J275" s="229" t="s">
        <v>626</v>
      </c>
      <c r="K275" s="131">
        <f t="shared" si="47"/>
        <v>120</v>
      </c>
      <c r="L275" s="132">
        <f t="shared" si="48"/>
        <v>0.31168831168831168</v>
      </c>
      <c r="M275" s="127" t="s">
        <v>544</v>
      </c>
      <c r="N275" s="133">
        <v>45469</v>
      </c>
      <c r="O275" s="54"/>
      <c r="P275" s="54"/>
      <c r="R275" s="37" t="s">
        <v>839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4">
        <v>215</v>
      </c>
      <c r="B276" s="225">
        <v>45464</v>
      </c>
      <c r="C276" s="225"/>
      <c r="D276" s="226" t="s">
        <v>878</v>
      </c>
      <c r="E276" s="227" t="s">
        <v>542</v>
      </c>
      <c r="F276" s="128">
        <v>321</v>
      </c>
      <c r="G276" s="227"/>
      <c r="H276" s="227">
        <v>440</v>
      </c>
      <c r="I276" s="228">
        <v>412</v>
      </c>
      <c r="J276" s="229" t="s">
        <v>626</v>
      </c>
      <c r="K276" s="131">
        <f t="shared" si="47"/>
        <v>119</v>
      </c>
      <c r="L276" s="132">
        <f t="shared" si="48"/>
        <v>0.37071651090342678</v>
      </c>
      <c r="M276" s="127" t="s">
        <v>544</v>
      </c>
      <c r="N276" s="133">
        <v>45498</v>
      </c>
      <c r="O276" s="54"/>
      <c r="P276" s="54"/>
      <c r="R276" s="37" t="s">
        <v>839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216</v>
      </c>
      <c r="B277" s="225">
        <v>45475</v>
      </c>
      <c r="C277" s="225"/>
      <c r="D277" s="226" t="s">
        <v>876</v>
      </c>
      <c r="E277" s="227" t="s">
        <v>542</v>
      </c>
      <c r="F277" s="128">
        <v>325</v>
      </c>
      <c r="G277" s="227"/>
      <c r="H277" s="227">
        <v>426</v>
      </c>
      <c r="I277" s="228">
        <v>426</v>
      </c>
      <c r="J277" s="229" t="s">
        <v>626</v>
      </c>
      <c r="K277" s="131">
        <f t="shared" ref="K277" si="49">H277-F277</f>
        <v>101</v>
      </c>
      <c r="L277" s="132">
        <f t="shared" ref="L277" si="50">K277/F277</f>
        <v>0.31076923076923074</v>
      </c>
      <c r="M277" s="127" t="s">
        <v>544</v>
      </c>
      <c r="N277" s="133">
        <v>45540</v>
      </c>
      <c r="O277" s="54"/>
      <c r="P277" s="54"/>
      <c r="R277" s="37" t="s">
        <v>838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303">
        <v>217</v>
      </c>
      <c r="B278" s="306">
        <v>45504</v>
      </c>
      <c r="C278" s="304"/>
      <c r="D278" s="53" t="s">
        <v>884</v>
      </c>
      <c r="E278" s="175" t="s">
        <v>542</v>
      </c>
      <c r="F278" s="51" t="s">
        <v>885</v>
      </c>
      <c r="G278" s="51"/>
      <c r="H278" s="51"/>
      <c r="I278" s="51">
        <v>1765</v>
      </c>
      <c r="J278" s="51" t="s">
        <v>543</v>
      </c>
      <c r="K278" s="51"/>
      <c r="L278" s="51"/>
      <c r="M278" s="51"/>
      <c r="N278" s="53"/>
      <c r="O278" s="54"/>
      <c r="P278" s="54"/>
      <c r="R278" s="37" t="s">
        <v>839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303">
        <v>218</v>
      </c>
      <c r="B279" s="306">
        <v>45526</v>
      </c>
      <c r="C279" s="304"/>
      <c r="D279" s="53" t="s">
        <v>783</v>
      </c>
      <c r="E279" s="175" t="s">
        <v>542</v>
      </c>
      <c r="F279" s="51" t="s">
        <v>905</v>
      </c>
      <c r="G279" s="51"/>
      <c r="H279" s="51"/>
      <c r="I279" s="51">
        <v>698</v>
      </c>
      <c r="J279" s="51" t="s">
        <v>543</v>
      </c>
      <c r="K279" s="51"/>
      <c r="L279" s="51"/>
      <c r="M279" s="51"/>
      <c r="N279" s="53"/>
      <c r="O279" s="54"/>
      <c r="P279" s="54"/>
      <c r="R279" s="37"/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305">
        <v>219</v>
      </c>
      <c r="B280" s="306">
        <v>45527</v>
      </c>
      <c r="C280" s="304"/>
      <c r="D280" s="53" t="s">
        <v>903</v>
      </c>
      <c r="E280" s="175" t="s">
        <v>542</v>
      </c>
      <c r="F280" s="51" t="s">
        <v>904</v>
      </c>
      <c r="G280" s="51"/>
      <c r="H280" s="51"/>
      <c r="I280" s="51">
        <v>2894</v>
      </c>
      <c r="J280" s="51" t="s">
        <v>543</v>
      </c>
      <c r="K280" s="51"/>
      <c r="L280" s="51"/>
      <c r="M280" s="51"/>
      <c r="N280" s="53"/>
      <c r="O280" s="54"/>
      <c r="P280" s="54"/>
      <c r="R280" s="37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305"/>
      <c r="B281" s="306"/>
      <c r="C281" s="304"/>
      <c r="D281" s="53"/>
      <c r="E281" s="175"/>
      <c r="F281" s="51"/>
      <c r="G281" s="51"/>
      <c r="H281" s="51"/>
      <c r="I281" s="51"/>
      <c r="J281" s="51"/>
      <c r="K281" s="51"/>
      <c r="L281" s="51"/>
      <c r="M281" s="51"/>
      <c r="N281" s="53"/>
      <c r="O281" s="54"/>
      <c r="P281" s="54"/>
      <c r="R281" s="37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5" customHeight="1">
      <c r="A282" s="305"/>
      <c r="B282" s="306"/>
      <c r="C282" s="304"/>
      <c r="D282" s="53"/>
      <c r="E282" s="175"/>
      <c r="F282" s="51"/>
      <c r="G282" s="51"/>
      <c r="H282" s="51"/>
      <c r="I282" s="51"/>
      <c r="J282" s="51"/>
      <c r="K282" s="51"/>
      <c r="L282" s="51"/>
      <c r="M282" s="51"/>
      <c r="N282" s="53"/>
      <c r="O282" s="54"/>
      <c r="P282" s="54"/>
      <c r="R282" s="37" t="s">
        <v>838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A283" s="300" t="s">
        <v>781</v>
      </c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37" t="s">
        <v>838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301" t="s">
        <v>877</v>
      </c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37" t="s">
        <v>839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302"/>
      <c r="B285" s="258"/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37" t="s">
        <v>840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A286" s="256"/>
      <c r="B286" s="258"/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37" t="s">
        <v>840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43" t="s">
        <v>839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43" t="s">
        <v>839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43" t="s">
        <v>839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43" t="s">
        <v>839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5" customHeight="1">
      <c r="F459" s="54"/>
      <c r="G459" s="54"/>
      <c r="H459" s="54"/>
      <c r="I459" s="54"/>
      <c r="J459" s="37"/>
      <c r="K459" s="54"/>
      <c r="L459" s="54"/>
      <c r="M459" s="54"/>
      <c r="O459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8"/>
  <sheetViews>
    <sheetView zoomScale="70" zoomScaleNormal="70" workbookViewId="0">
      <selection activeCell="J22" sqref="J22"/>
    </sheetView>
  </sheetViews>
  <sheetFormatPr defaultRowHeight="12.75"/>
  <cols>
    <col min="1" max="1" width="5.85546875" customWidth="1"/>
    <col min="2" max="2" width="10.140625" customWidth="1"/>
    <col min="3" max="3" width="0" hidden="1" customWidth="1"/>
    <col min="4" max="4" width="42" customWidth="1"/>
    <col min="5" max="5" width="7.85546875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570312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.42578125" bestFit="1" customWidth="1"/>
    <col min="16" max="16" width="14" customWidth="1"/>
  </cols>
  <sheetData>
    <row r="1" spans="1:58" ht="12.75" customHeight="1">
      <c r="A1" s="310"/>
      <c r="B1" s="311"/>
      <c r="C1" s="311"/>
      <c r="D1" s="311"/>
      <c r="E1" s="311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19"/>
      <c r="B2" s="320"/>
      <c r="C2" s="320"/>
      <c r="D2" s="320"/>
      <c r="E2" s="320"/>
      <c r="F2" s="314"/>
      <c r="G2" s="314"/>
      <c r="H2" s="314"/>
      <c r="I2" s="314"/>
      <c r="J2" s="313"/>
      <c r="K2" s="314"/>
      <c r="L2" s="314"/>
      <c r="M2" s="314"/>
      <c r="N2" s="313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21"/>
    </row>
    <row r="3" spans="1:58" ht="12.75" customHeight="1">
      <c r="A3" s="312"/>
      <c r="B3" s="315"/>
      <c r="C3" s="315"/>
      <c r="D3" s="315"/>
      <c r="E3" s="315"/>
      <c r="F3" s="315"/>
      <c r="G3" s="315"/>
      <c r="H3" s="315"/>
      <c r="I3" s="315"/>
      <c r="J3" s="322"/>
      <c r="K3" s="323"/>
      <c r="L3" s="314"/>
      <c r="M3" s="314"/>
      <c r="N3" s="313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24"/>
    </row>
    <row r="4" spans="1:58" ht="12.75" customHeight="1">
      <c r="A4" s="312"/>
      <c r="B4" s="315"/>
      <c r="C4" s="315"/>
      <c r="D4" s="315"/>
      <c r="E4" s="315"/>
      <c r="F4" s="315"/>
      <c r="G4" s="315"/>
      <c r="H4" s="315"/>
      <c r="I4" s="327"/>
      <c r="J4" s="322"/>
      <c r="K4" s="323"/>
      <c r="L4" s="314"/>
      <c r="M4" s="314"/>
      <c r="N4" s="313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24"/>
    </row>
    <row r="5" spans="1:58" ht="25.5" customHeight="1">
      <c r="A5" s="317"/>
      <c r="B5" s="318"/>
      <c r="C5" s="318"/>
      <c r="D5" s="318"/>
      <c r="E5" s="318"/>
      <c r="F5" s="190"/>
      <c r="G5" s="190"/>
      <c r="H5" s="190"/>
      <c r="I5" s="190"/>
      <c r="J5" s="191"/>
      <c r="K5" s="190"/>
      <c r="L5" s="256"/>
      <c r="M5" s="329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6"/>
    </row>
    <row r="6" spans="1:58" ht="20.25" customHeight="1">
      <c r="A6" s="316" t="s">
        <v>923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07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17"/>
      <c r="B7" s="318"/>
      <c r="C7" s="318"/>
      <c r="D7" s="309"/>
      <c r="E7" s="311"/>
      <c r="F7" s="190"/>
      <c r="G7" s="190"/>
      <c r="H7" s="190"/>
      <c r="I7" s="190"/>
      <c r="J7" s="191"/>
      <c r="K7" s="190"/>
      <c r="L7" s="190"/>
      <c r="M7" s="307">
        <v>45545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5">
      <c r="A8" s="114" t="s">
        <v>555</v>
      </c>
      <c r="B8" s="114"/>
      <c r="C8" s="114"/>
      <c r="D8" s="114"/>
      <c r="E8" s="190"/>
      <c r="F8" s="328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38.25">
      <c r="A9" s="281" t="s">
        <v>16</v>
      </c>
      <c r="B9" s="281" t="s">
        <v>519</v>
      </c>
      <c r="C9" s="281"/>
      <c r="D9" s="282" t="s">
        <v>529</v>
      </c>
      <c r="E9" s="281" t="s">
        <v>530</v>
      </c>
      <c r="F9" s="281" t="s">
        <v>531</v>
      </c>
      <c r="G9" s="281" t="s">
        <v>551</v>
      </c>
      <c r="H9" s="281" t="s">
        <v>533</v>
      </c>
      <c r="I9" s="186" t="s">
        <v>534</v>
      </c>
      <c r="J9" s="283" t="s">
        <v>535</v>
      </c>
      <c r="K9" s="187" t="s">
        <v>556</v>
      </c>
      <c r="L9" s="284" t="s">
        <v>537</v>
      </c>
      <c r="M9" s="285" t="s">
        <v>557</v>
      </c>
      <c r="N9" s="281" t="s">
        <v>558</v>
      </c>
      <c r="O9" s="186" t="s">
        <v>539</v>
      </c>
      <c r="P9" s="286" t="s">
        <v>540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74">
        <v>1</v>
      </c>
      <c r="B10" s="290">
        <v>45540</v>
      </c>
      <c r="C10" s="291"/>
      <c r="D10" s="291" t="s">
        <v>953</v>
      </c>
      <c r="E10" s="274" t="s">
        <v>553</v>
      </c>
      <c r="F10" s="274">
        <v>211.75</v>
      </c>
      <c r="G10" s="274">
        <v>208.5</v>
      </c>
      <c r="H10" s="274">
        <v>208.65</v>
      </c>
      <c r="I10" s="275">
        <v>218</v>
      </c>
      <c r="J10" s="287" t="s">
        <v>981</v>
      </c>
      <c r="K10" s="273">
        <f>H10-F10</f>
        <v>-3.0999999999999943</v>
      </c>
      <c r="L10" s="288">
        <v>50</v>
      </c>
      <c r="M10" s="289">
        <f t="shared" ref="M10" si="0">(K10*N10)-L10</f>
        <v>-13999.999999999975</v>
      </c>
      <c r="N10" s="273">
        <v>4500</v>
      </c>
      <c r="O10" s="287" t="s">
        <v>554</v>
      </c>
      <c r="P10" s="290">
        <v>45541</v>
      </c>
      <c r="Q10" s="219"/>
    </row>
    <row r="11" spans="1:58" s="340" customFormat="1" ht="15" customHeight="1">
      <c r="A11" s="359">
        <v>2</v>
      </c>
      <c r="B11" s="360">
        <v>45544</v>
      </c>
      <c r="C11" s="361"/>
      <c r="D11" s="334" t="s">
        <v>1040</v>
      </c>
      <c r="E11" s="362" t="s">
        <v>1041</v>
      </c>
      <c r="F11" s="333">
        <v>781.5</v>
      </c>
      <c r="G11" s="337">
        <v>799</v>
      </c>
      <c r="I11" s="333">
        <v>720</v>
      </c>
      <c r="J11" s="337" t="s">
        <v>1042</v>
      </c>
      <c r="K11" s="333"/>
      <c r="L11" s="338"/>
      <c r="M11" s="339"/>
      <c r="N11" s="333"/>
      <c r="O11" s="337"/>
      <c r="P11" s="335"/>
      <c r="Q11" s="363"/>
    </row>
    <row r="12" spans="1:58" s="340" customFormat="1" ht="15" customHeight="1">
      <c r="A12" s="355">
        <v>3</v>
      </c>
      <c r="B12" s="255">
        <v>45544</v>
      </c>
      <c r="C12" s="356"/>
      <c r="D12" s="293" t="s">
        <v>1043</v>
      </c>
      <c r="E12" s="358" t="s">
        <v>553</v>
      </c>
      <c r="F12" s="239">
        <v>3232.5</v>
      </c>
      <c r="G12" s="240">
        <v>3175</v>
      </c>
      <c r="H12" s="239">
        <v>3300</v>
      </c>
      <c r="I12" s="239">
        <v>3350</v>
      </c>
      <c r="J12" s="294" t="s">
        <v>770</v>
      </c>
      <c r="K12" s="238">
        <f>H12-F12</f>
        <v>67.5</v>
      </c>
      <c r="L12" s="295">
        <v>50</v>
      </c>
      <c r="M12" s="296">
        <f t="shared" ref="M12" si="1">(K12*N12)-L12</f>
        <v>16825</v>
      </c>
      <c r="N12" s="238">
        <v>250</v>
      </c>
      <c r="O12" s="294" t="s">
        <v>544</v>
      </c>
      <c r="P12" s="292">
        <v>45544</v>
      </c>
      <c r="Q12" s="363"/>
    </row>
    <row r="13" spans="1:58" s="340" customFormat="1" ht="14.25">
      <c r="A13" s="359">
        <v>4</v>
      </c>
      <c r="B13" s="360">
        <v>45544</v>
      </c>
      <c r="C13" s="361"/>
      <c r="D13" s="334" t="s">
        <v>1044</v>
      </c>
      <c r="E13" s="362" t="s">
        <v>553</v>
      </c>
      <c r="F13" s="333">
        <v>661</v>
      </c>
      <c r="G13" s="337">
        <v>649</v>
      </c>
      <c r="I13" s="333">
        <v>685</v>
      </c>
      <c r="J13" s="337" t="s">
        <v>1042</v>
      </c>
      <c r="K13" s="333"/>
      <c r="L13" s="338"/>
      <c r="M13" s="339"/>
      <c r="N13" s="333"/>
      <c r="O13" s="337"/>
      <c r="P13" s="335"/>
      <c r="Q13" s="363"/>
    </row>
    <row r="14" spans="1:58" ht="14.25">
      <c r="A14" s="176"/>
      <c r="B14" s="223"/>
      <c r="C14" s="220"/>
      <c r="D14" s="220"/>
      <c r="E14" s="176"/>
      <c r="F14" s="176"/>
      <c r="G14" s="176"/>
      <c r="H14" s="176"/>
      <c r="I14" s="178"/>
      <c r="J14" s="178"/>
      <c r="K14" s="176"/>
      <c r="L14" s="179"/>
      <c r="M14" s="263"/>
      <c r="N14" s="176"/>
      <c r="O14" s="178"/>
      <c r="P14" s="223"/>
      <c r="Q14" s="219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116"/>
      <c r="AK14" s="116"/>
      <c r="AL14" s="116"/>
    </row>
    <row r="15" spans="1:58" ht="14.25">
      <c r="A15" s="176"/>
      <c r="B15" s="223"/>
      <c r="C15" s="220"/>
      <c r="D15" s="220"/>
      <c r="E15" s="176"/>
      <c r="F15" s="176"/>
      <c r="G15" s="176"/>
      <c r="H15" s="176"/>
      <c r="I15" s="178"/>
      <c r="J15" s="178"/>
      <c r="K15" s="176"/>
      <c r="L15" s="179"/>
      <c r="M15" s="263"/>
      <c r="N15" s="176"/>
      <c r="O15" s="178"/>
      <c r="P15" s="223"/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 ht="14.25">
      <c r="A16" s="257"/>
      <c r="B16" s="219"/>
      <c r="C16" s="259"/>
      <c r="D16" s="259"/>
      <c r="E16" s="257"/>
      <c r="F16" s="257"/>
      <c r="G16" s="257"/>
      <c r="H16" s="257"/>
      <c r="I16" s="260"/>
      <c r="J16" s="260"/>
      <c r="K16" s="257"/>
      <c r="L16" s="261"/>
      <c r="M16" s="262"/>
      <c r="N16" s="257"/>
      <c r="O16" s="260"/>
      <c r="P16" s="219"/>
      <c r="Q16" s="219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ht="14.25">
      <c r="A17" s="116"/>
      <c r="B17" s="117"/>
      <c r="C17" s="115"/>
      <c r="D17" s="115"/>
      <c r="E17" s="116"/>
      <c r="F17" s="116"/>
      <c r="G17" s="116"/>
      <c r="H17" s="118"/>
      <c r="I17" s="118"/>
      <c r="J17" s="118"/>
      <c r="K17" s="115"/>
      <c r="L17" s="116"/>
      <c r="M17" s="116"/>
      <c r="N17" s="116"/>
      <c r="O17" s="118"/>
      <c r="P17" s="118"/>
      <c r="Q17" s="118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5">
      <c r="A18" s="297" t="s">
        <v>559</v>
      </c>
      <c r="B18" s="297"/>
      <c r="C18" s="297"/>
      <c r="D18" s="297"/>
      <c r="E18" s="298"/>
      <c r="F18" s="299"/>
      <c r="G18" s="299"/>
      <c r="H18" s="299"/>
      <c r="I18" s="299"/>
      <c r="J18" s="191"/>
      <c r="K18" s="190"/>
      <c r="L18" s="190"/>
      <c r="M18" s="190"/>
      <c r="N18" s="191"/>
      <c r="O18" s="191"/>
      <c r="P18" s="37"/>
      <c r="Q18" s="37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37"/>
      <c r="AK18" s="37"/>
      <c r="AL18" s="37"/>
    </row>
    <row r="19" spans="1:38" ht="38.25">
      <c r="A19" s="281" t="s">
        <v>16</v>
      </c>
      <c r="B19" s="281" t="s">
        <v>519</v>
      </c>
      <c r="C19" s="281"/>
      <c r="D19" s="282" t="s">
        <v>529</v>
      </c>
      <c r="E19" s="281" t="s">
        <v>530</v>
      </c>
      <c r="F19" s="281" t="s">
        <v>531</v>
      </c>
      <c r="G19" s="281" t="s">
        <v>551</v>
      </c>
      <c r="H19" s="281" t="s">
        <v>533</v>
      </c>
      <c r="I19" s="281" t="s">
        <v>534</v>
      </c>
      <c r="J19" s="186" t="s">
        <v>535</v>
      </c>
      <c r="K19" s="186" t="s">
        <v>560</v>
      </c>
      <c r="L19" s="284" t="s">
        <v>537</v>
      </c>
      <c r="M19" s="285" t="s">
        <v>557</v>
      </c>
      <c r="N19" s="281" t="s">
        <v>558</v>
      </c>
      <c r="O19" s="281" t="s">
        <v>539</v>
      </c>
      <c r="P19" s="282" t="s">
        <v>540</v>
      </c>
      <c r="Q19" s="219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37"/>
      <c r="AK19" s="37"/>
      <c r="AL19" s="37"/>
    </row>
    <row r="20" spans="1:38" ht="14.25">
      <c r="A20" s="274">
        <v>1</v>
      </c>
      <c r="B20" s="290">
        <v>45533</v>
      </c>
      <c r="C20" s="291"/>
      <c r="D20" s="291" t="s">
        <v>899</v>
      </c>
      <c r="E20" s="274" t="s">
        <v>553</v>
      </c>
      <c r="F20" s="274">
        <v>225</v>
      </c>
      <c r="G20" s="274">
        <v>130</v>
      </c>
      <c r="H20" s="274">
        <v>172.5</v>
      </c>
      <c r="I20" s="275">
        <v>350</v>
      </c>
      <c r="J20" s="287" t="s">
        <v>924</v>
      </c>
      <c r="K20" s="273">
        <f t="shared" ref="K20:K27" si="2">H20-F20</f>
        <v>-52.5</v>
      </c>
      <c r="L20" s="288">
        <v>50</v>
      </c>
      <c r="M20" s="289">
        <f t="shared" ref="M20:M27" si="3">(K20*N20)-L20</f>
        <v>-837.5</v>
      </c>
      <c r="N20" s="273">
        <v>15</v>
      </c>
      <c r="O20" s="287" t="s">
        <v>554</v>
      </c>
      <c r="P20" s="290">
        <v>45537</v>
      </c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116"/>
      <c r="AK20" s="116"/>
      <c r="AL20" s="116"/>
    </row>
    <row r="21" spans="1:38" s="234" customFormat="1" ht="14.25">
      <c r="A21" s="332">
        <v>2</v>
      </c>
      <c r="B21" s="331">
        <v>45537</v>
      </c>
      <c r="C21" s="293"/>
      <c r="D21" s="293" t="s">
        <v>925</v>
      </c>
      <c r="E21" s="239" t="s">
        <v>553</v>
      </c>
      <c r="F21" s="239">
        <v>107.5</v>
      </c>
      <c r="G21" s="239">
        <v>60</v>
      </c>
      <c r="H21" s="239">
        <v>155</v>
      </c>
      <c r="I21" s="240">
        <v>155</v>
      </c>
      <c r="J21" s="294" t="s">
        <v>563</v>
      </c>
      <c r="K21" s="238">
        <f t="shared" si="2"/>
        <v>47.5</v>
      </c>
      <c r="L21" s="295">
        <v>50</v>
      </c>
      <c r="M21" s="296">
        <f t="shared" si="3"/>
        <v>1137.5</v>
      </c>
      <c r="N21" s="238">
        <v>25</v>
      </c>
      <c r="O21" s="294" t="s">
        <v>544</v>
      </c>
      <c r="P21" s="292">
        <v>45537</v>
      </c>
      <c r="Q21"/>
      <c r="R21" s="54"/>
      <c r="S21" s="54"/>
      <c r="T21" s="37"/>
      <c r="U21" s="54"/>
      <c r="V21" s="37"/>
      <c r="W21" s="54"/>
      <c r="X21" s="37"/>
      <c r="Y21" s="54"/>
      <c r="Z21" s="37"/>
      <c r="AA21" s="54"/>
      <c r="AB21" s="37"/>
      <c r="AC21" s="54"/>
      <c r="AD21" s="37"/>
      <c r="AE21" s="54"/>
      <c r="AF21" s="37"/>
      <c r="AG21" s="233"/>
      <c r="AH21" s="231"/>
      <c r="AI21" s="231"/>
      <c r="AJ21" s="232"/>
      <c r="AK21" s="232"/>
      <c r="AL21" s="232"/>
    </row>
    <row r="22" spans="1:38" s="340" customFormat="1" ht="14.25">
      <c r="A22" s="239">
        <v>3</v>
      </c>
      <c r="B22" s="292">
        <v>45538</v>
      </c>
      <c r="C22" s="293"/>
      <c r="D22" s="293" t="s">
        <v>925</v>
      </c>
      <c r="E22" s="239" t="s">
        <v>553</v>
      </c>
      <c r="F22" s="239">
        <v>107.5</v>
      </c>
      <c r="G22" s="239">
        <v>65</v>
      </c>
      <c r="H22" s="239">
        <v>217.5</v>
      </c>
      <c r="I22" s="240">
        <v>150</v>
      </c>
      <c r="J22" s="294" t="s">
        <v>938</v>
      </c>
      <c r="K22" s="238">
        <f t="shared" si="2"/>
        <v>110</v>
      </c>
      <c r="L22" s="295">
        <v>50</v>
      </c>
      <c r="M22" s="296">
        <f t="shared" si="3"/>
        <v>2700</v>
      </c>
      <c r="N22" s="238">
        <v>25</v>
      </c>
      <c r="O22" s="294" t="s">
        <v>544</v>
      </c>
      <c r="P22" s="292">
        <v>45539</v>
      </c>
      <c r="R22" s="341"/>
      <c r="S22" s="341"/>
      <c r="T22" s="342"/>
      <c r="U22" s="341"/>
      <c r="V22" s="342"/>
      <c r="W22" s="341"/>
      <c r="X22" s="342"/>
      <c r="Y22" s="341"/>
      <c r="Z22" s="342"/>
      <c r="AA22" s="341"/>
      <c r="AB22" s="342"/>
      <c r="AC22" s="341"/>
      <c r="AD22" s="342"/>
      <c r="AE22" s="341"/>
      <c r="AF22" s="342"/>
      <c r="AG22" s="343"/>
      <c r="AH22" s="344"/>
      <c r="AI22" s="344"/>
      <c r="AJ22" s="345"/>
      <c r="AK22" s="345"/>
      <c r="AL22" s="345"/>
    </row>
    <row r="23" spans="1:38" s="234" customFormat="1" ht="14.25">
      <c r="A23" s="274">
        <v>4</v>
      </c>
      <c r="B23" s="290">
        <v>45538</v>
      </c>
      <c r="C23" s="291"/>
      <c r="D23" s="291" t="s">
        <v>929</v>
      </c>
      <c r="E23" s="274" t="s">
        <v>553</v>
      </c>
      <c r="F23" s="274">
        <v>15.5</v>
      </c>
      <c r="G23" s="274">
        <v>7</v>
      </c>
      <c r="H23" s="274">
        <v>7</v>
      </c>
      <c r="I23" s="275">
        <v>28</v>
      </c>
      <c r="J23" s="287" t="s">
        <v>939</v>
      </c>
      <c r="K23" s="273">
        <f t="shared" si="2"/>
        <v>-8.5</v>
      </c>
      <c r="L23" s="288">
        <v>50</v>
      </c>
      <c r="M23" s="289">
        <f t="shared" si="3"/>
        <v>-3926</v>
      </c>
      <c r="N23" s="273">
        <v>456</v>
      </c>
      <c r="O23" s="287" t="s">
        <v>554</v>
      </c>
      <c r="P23" s="290">
        <v>45539</v>
      </c>
      <c r="Q23"/>
      <c r="R23" s="54"/>
      <c r="S23" s="54"/>
      <c r="T23" s="37"/>
      <c r="U23" s="54"/>
      <c r="V23" s="37"/>
      <c r="W23" s="54"/>
      <c r="X23" s="37"/>
      <c r="Y23" s="54"/>
      <c r="Z23" s="37"/>
      <c r="AA23" s="54"/>
      <c r="AB23" s="37"/>
      <c r="AC23" s="54"/>
      <c r="AD23" s="37"/>
      <c r="AE23" s="54"/>
      <c r="AF23" s="37"/>
      <c r="AG23" s="233"/>
      <c r="AH23" s="231"/>
      <c r="AI23" s="231"/>
      <c r="AJ23" s="232"/>
      <c r="AK23" s="232"/>
      <c r="AL23" s="232"/>
    </row>
    <row r="24" spans="1:38" s="234" customFormat="1" ht="14.25">
      <c r="A24" s="239">
        <v>5</v>
      </c>
      <c r="B24" s="292">
        <v>45538</v>
      </c>
      <c r="C24" s="293"/>
      <c r="D24" s="293" t="s">
        <v>930</v>
      </c>
      <c r="E24" s="239" t="s">
        <v>553</v>
      </c>
      <c r="F24" s="239">
        <v>59</v>
      </c>
      <c r="G24" s="239">
        <v>40</v>
      </c>
      <c r="H24" s="239">
        <v>74.5</v>
      </c>
      <c r="I24" s="240">
        <v>90</v>
      </c>
      <c r="J24" s="294" t="s">
        <v>982</v>
      </c>
      <c r="K24" s="238">
        <f t="shared" si="2"/>
        <v>15.5</v>
      </c>
      <c r="L24" s="295">
        <v>50</v>
      </c>
      <c r="M24" s="296">
        <f t="shared" si="3"/>
        <v>4600</v>
      </c>
      <c r="N24" s="238">
        <v>300</v>
      </c>
      <c r="O24" s="294" t="s">
        <v>544</v>
      </c>
      <c r="P24" s="292">
        <v>45541</v>
      </c>
      <c r="Q24"/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233"/>
      <c r="AH24" s="231"/>
      <c r="AI24" s="231"/>
      <c r="AJ24" s="232"/>
      <c r="AK24" s="232"/>
      <c r="AL24" s="232"/>
    </row>
    <row r="25" spans="1:38" s="340" customFormat="1" ht="14.25">
      <c r="A25" s="239">
        <v>6</v>
      </c>
      <c r="B25" s="292">
        <v>45539</v>
      </c>
      <c r="C25" s="293"/>
      <c r="D25" s="293" t="s">
        <v>940</v>
      </c>
      <c r="E25" s="239" t="s">
        <v>553</v>
      </c>
      <c r="F25" s="239">
        <v>5.65</v>
      </c>
      <c r="G25" s="239">
        <v>2.8</v>
      </c>
      <c r="H25" s="239">
        <v>7.45</v>
      </c>
      <c r="I25" s="240">
        <v>9</v>
      </c>
      <c r="J25" s="294" t="s">
        <v>954</v>
      </c>
      <c r="K25" s="238">
        <f t="shared" si="2"/>
        <v>1.7999999999999998</v>
      </c>
      <c r="L25" s="295">
        <v>50</v>
      </c>
      <c r="M25" s="296">
        <f t="shared" si="3"/>
        <v>4989.9999999999991</v>
      </c>
      <c r="N25" s="238">
        <v>2800</v>
      </c>
      <c r="O25" s="294" t="s">
        <v>544</v>
      </c>
      <c r="P25" s="292">
        <v>45540</v>
      </c>
      <c r="R25" s="341"/>
      <c r="S25" s="341"/>
      <c r="T25" s="342"/>
      <c r="U25" s="341"/>
      <c r="V25" s="342"/>
      <c r="W25" s="341"/>
      <c r="X25" s="342"/>
      <c r="Y25" s="341"/>
      <c r="Z25" s="342"/>
      <c r="AA25" s="341"/>
      <c r="AB25" s="342"/>
      <c r="AC25" s="341"/>
      <c r="AD25" s="342"/>
      <c r="AE25" s="341"/>
      <c r="AF25" s="342"/>
      <c r="AG25" s="343"/>
      <c r="AH25" s="344"/>
      <c r="AI25" s="344"/>
      <c r="AJ25" s="345"/>
      <c r="AK25" s="345"/>
      <c r="AL25" s="345"/>
    </row>
    <row r="26" spans="1:38" s="234" customFormat="1" ht="14.25">
      <c r="A26" s="274">
        <v>7</v>
      </c>
      <c r="B26" s="290">
        <v>45540</v>
      </c>
      <c r="C26" s="291"/>
      <c r="D26" s="291" t="s">
        <v>955</v>
      </c>
      <c r="E26" s="274" t="s">
        <v>553</v>
      </c>
      <c r="F26" s="274">
        <v>315</v>
      </c>
      <c r="G26" s="274">
        <v>250</v>
      </c>
      <c r="H26" s="274">
        <v>242.5</v>
      </c>
      <c r="I26" s="274">
        <v>420</v>
      </c>
      <c r="J26" s="287" t="s">
        <v>983</v>
      </c>
      <c r="K26" s="273">
        <f t="shared" si="2"/>
        <v>-72.5</v>
      </c>
      <c r="L26" s="288">
        <v>50</v>
      </c>
      <c r="M26" s="289">
        <f t="shared" si="3"/>
        <v>-1137.5</v>
      </c>
      <c r="N26" s="273">
        <v>15</v>
      </c>
      <c r="O26" s="287" t="s">
        <v>554</v>
      </c>
      <c r="P26" s="290">
        <v>45541</v>
      </c>
      <c r="Q26"/>
      <c r="R26" s="54"/>
      <c r="S26" s="54"/>
      <c r="T26" s="37"/>
      <c r="U26" s="54"/>
      <c r="V26" s="37"/>
      <c r="W26" s="54"/>
      <c r="X26" s="37"/>
      <c r="Y26" s="54"/>
      <c r="Z26" s="37"/>
      <c r="AA26" s="54"/>
      <c r="AB26" s="37"/>
      <c r="AC26" s="54"/>
      <c r="AD26" s="37"/>
      <c r="AE26" s="54"/>
      <c r="AF26" s="37"/>
      <c r="AG26" s="233"/>
      <c r="AH26" s="231"/>
      <c r="AI26" s="231"/>
      <c r="AJ26" s="232"/>
      <c r="AK26" s="232"/>
      <c r="AL26" s="232"/>
    </row>
    <row r="27" spans="1:38" s="234" customFormat="1" ht="14.25">
      <c r="A27" s="239">
        <v>8</v>
      </c>
      <c r="B27" s="292">
        <v>45544</v>
      </c>
      <c r="C27" s="293"/>
      <c r="D27" s="293" t="s">
        <v>1045</v>
      </c>
      <c r="E27" s="239" t="s">
        <v>553</v>
      </c>
      <c r="F27" s="239">
        <v>152.5</v>
      </c>
      <c r="G27" s="239">
        <v>90</v>
      </c>
      <c r="H27" s="239">
        <v>212.5</v>
      </c>
      <c r="I27" s="239">
        <v>230</v>
      </c>
      <c r="J27" s="294" t="s">
        <v>754</v>
      </c>
      <c r="K27" s="238">
        <f t="shared" si="2"/>
        <v>60</v>
      </c>
      <c r="L27" s="295">
        <v>50</v>
      </c>
      <c r="M27" s="296">
        <f t="shared" si="3"/>
        <v>1450</v>
      </c>
      <c r="N27" s="238">
        <v>25</v>
      </c>
      <c r="O27" s="294" t="s">
        <v>544</v>
      </c>
      <c r="P27" s="292">
        <v>45544</v>
      </c>
      <c r="Q27"/>
      <c r="R27" s="54"/>
      <c r="S27" s="54"/>
      <c r="T27" s="37"/>
      <c r="U27" s="54"/>
      <c r="V27" s="37"/>
      <c r="W27" s="54"/>
      <c r="X27" s="37"/>
      <c r="Y27" s="54"/>
      <c r="Z27" s="37"/>
      <c r="AA27" s="54"/>
      <c r="AB27" s="37"/>
      <c r="AC27" s="54"/>
      <c r="AD27" s="37"/>
      <c r="AE27" s="54"/>
      <c r="AF27" s="37"/>
      <c r="AG27" s="233"/>
      <c r="AH27" s="231"/>
      <c r="AI27" s="231"/>
      <c r="AJ27" s="232"/>
      <c r="AK27" s="232"/>
      <c r="AL27" s="232"/>
    </row>
    <row r="28" spans="1:38" s="234" customFormat="1" ht="14.25">
      <c r="A28" s="333"/>
      <c r="B28" s="335"/>
      <c r="C28" s="334"/>
      <c r="D28" s="334"/>
      <c r="E28" s="333"/>
      <c r="F28" s="333"/>
      <c r="G28" s="333"/>
      <c r="H28" s="333"/>
      <c r="I28" s="333"/>
      <c r="J28" s="337"/>
      <c r="K28" s="333"/>
      <c r="L28" s="338"/>
      <c r="M28" s="339"/>
      <c r="N28" s="333"/>
      <c r="O28" s="337"/>
      <c r="P28" s="335"/>
      <c r="Q28"/>
      <c r="R28" s="54"/>
      <c r="S28" s="54"/>
      <c r="T28" s="37"/>
      <c r="U28" s="54"/>
      <c r="V28" s="37"/>
      <c r="W28" s="54"/>
      <c r="X28" s="37"/>
      <c r="Y28" s="54"/>
      <c r="Z28" s="37"/>
      <c r="AA28" s="54"/>
      <c r="AB28" s="37"/>
      <c r="AC28" s="54"/>
      <c r="AD28" s="37"/>
      <c r="AE28" s="54"/>
      <c r="AF28" s="37"/>
      <c r="AG28" s="233"/>
      <c r="AH28" s="231"/>
      <c r="AI28" s="231"/>
      <c r="AJ28" s="232"/>
      <c r="AK28" s="232"/>
      <c r="AL28" s="232"/>
    </row>
    <row r="29" spans="1:38" s="234" customFormat="1" ht="14.25">
      <c r="A29" s="333"/>
      <c r="B29" s="335"/>
      <c r="C29" s="334"/>
      <c r="D29" s="334"/>
      <c r="E29" s="333"/>
      <c r="F29" s="333"/>
      <c r="G29" s="333"/>
      <c r="H29" s="333"/>
      <c r="I29" s="337"/>
      <c r="J29" s="337"/>
      <c r="K29" s="333"/>
      <c r="L29" s="338"/>
      <c r="M29" s="339"/>
      <c r="N29" s="333"/>
      <c r="O29" s="337"/>
      <c r="P29" s="335"/>
      <c r="Q29"/>
      <c r="R29" s="54"/>
      <c r="S29" s="54"/>
      <c r="T29" s="37"/>
      <c r="U29" s="54"/>
      <c r="V29" s="37"/>
      <c r="W29" s="54"/>
      <c r="X29" s="37"/>
      <c r="Y29" s="54"/>
      <c r="Z29" s="37"/>
      <c r="AA29" s="54"/>
      <c r="AB29" s="37"/>
      <c r="AC29" s="54"/>
      <c r="AD29" s="37"/>
      <c r="AE29" s="54"/>
      <c r="AF29" s="37"/>
      <c r="AG29" s="233"/>
      <c r="AH29" s="231"/>
      <c r="AI29" s="231"/>
      <c r="AJ29" s="232"/>
      <c r="AK29" s="232"/>
      <c r="AL29" s="232"/>
    </row>
    <row r="38" spans="4:4">
      <c r="D38" s="308"/>
    </row>
  </sheetData>
  <hyperlinks>
    <hyperlink ref="M5" location="Main!A1" display="Back To Main Page"/>
    <hyperlink ref="M15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2024-09-10T03:04:46Z</dcterms:modified>
</cp:coreProperties>
</file>