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684667A7-1BDD-48D2-894B-BC3617E252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F&amp;O)'!$R$1:$R$278</definedName>
  </definedNames>
  <calcPr calcId="191029"/>
</workbook>
</file>

<file path=xl/calcChain.xml><?xml version="1.0" encoding="utf-8"?>
<calcChain xmlns="http://schemas.openxmlformats.org/spreadsheetml/2006/main">
  <c r="K64" i="6" l="1"/>
  <c r="M64" i="6" s="1"/>
  <c r="L51" i="6"/>
  <c r="K51" i="6"/>
  <c r="M51" i="6" s="1"/>
  <c r="P23" i="6" l="1"/>
  <c r="P24" i="6"/>
  <c r="P25" i="6"/>
  <c r="L49" i="6"/>
  <c r="K49" i="6"/>
  <c r="M49" i="6" s="1"/>
  <c r="K61" i="6"/>
  <c r="L48" i="6"/>
  <c r="K48" i="6"/>
  <c r="M48" i="6" s="1"/>
  <c r="L47" i="6"/>
  <c r="K47" i="6"/>
  <c r="M61" i="6" l="1"/>
  <c r="M47" i="6"/>
  <c r="L13" i="6"/>
  <c r="K13" i="6"/>
  <c r="M13" i="6" s="1"/>
  <c r="K60" i="6"/>
  <c r="M60" i="6" s="1"/>
  <c r="L44" i="6"/>
  <c r="K44" i="6"/>
  <c r="L46" i="6"/>
  <c r="K46" i="6"/>
  <c r="M44" i="6" l="1"/>
  <c r="M46" i="6"/>
  <c r="P22" i="6"/>
  <c r="P20" i="6"/>
  <c r="P19" i="6"/>
  <c r="L21" i="6"/>
  <c r="K21" i="6"/>
  <c r="L15" i="6"/>
  <c r="K15" i="6"/>
  <c r="M15" i="6" s="1"/>
  <c r="L41" i="6"/>
  <c r="K41" i="6"/>
  <c r="M41" i="6" s="1"/>
  <c r="L43" i="6"/>
  <c r="K43" i="6"/>
  <c r="M43" i="6" l="1"/>
  <c r="M21" i="6"/>
  <c r="L16" i="6" l="1"/>
  <c r="K16" i="6"/>
  <c r="L12" i="6"/>
  <c r="K12" i="6"/>
  <c r="K58" i="6"/>
  <c r="M58" i="6" s="1"/>
  <c r="L18" i="6"/>
  <c r="K18" i="6"/>
  <c r="M16" i="6" l="1"/>
  <c r="M18" i="6"/>
  <c r="M12" i="6"/>
  <c r="P17" i="6" l="1"/>
  <c r="K275" i="6" l="1"/>
  <c r="L275" i="6" s="1"/>
  <c r="P14" i="6" l="1"/>
  <c r="P10" i="6"/>
  <c r="P11" i="6"/>
  <c r="K263" i="6"/>
  <c r="L263" i="6" s="1"/>
  <c r="K264" i="6" l="1"/>
  <c r="L264" i="6" s="1"/>
  <c r="K257" i="6"/>
  <c r="L257" i="6" s="1"/>
  <c r="K274" i="6" l="1"/>
  <c r="L274" i="6" s="1"/>
  <c r="K268" i="6"/>
  <c r="L268" i="6" s="1"/>
  <c r="K270" i="6" l="1"/>
  <c r="L270" i="6" s="1"/>
  <c r="L6" i="2" l="1"/>
  <c r="K6" i="3"/>
  <c r="D7" i="5" l="1"/>
  <c r="M7" i="6"/>
  <c r="K265" i="6" l="1"/>
  <c r="L265" i="6" s="1"/>
  <c r="K262" i="6" l="1"/>
  <c r="L262" i="6" s="1"/>
  <c r="K266" i="6" l="1"/>
  <c r="L266" i="6" s="1"/>
  <c r="K261" i="6"/>
  <c r="L261" i="6" s="1"/>
  <c r="K260" i="6"/>
  <c r="L260" i="6" s="1"/>
  <c r="K258" i="6"/>
  <c r="L258" i="6" s="1"/>
  <c r="H256" i="6"/>
  <c r="K256" i="6" s="1"/>
  <c r="L256" i="6" s="1"/>
  <c r="K255" i="6"/>
  <c r="L255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F224" i="6"/>
  <c r="K224" i="6" s="1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F218" i="6"/>
  <c r="K218" i="6" s="1"/>
  <c r="L218" i="6" s="1"/>
  <c r="F217" i="6"/>
  <c r="K217" i="6" s="1"/>
  <c r="L217" i="6" s="1"/>
  <c r="K216" i="6"/>
  <c r="L216" i="6" s="1"/>
  <c r="F215" i="6"/>
  <c r="K215" i="6" s="1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199" i="6"/>
  <c r="L199" i="6" s="1"/>
  <c r="K197" i="6"/>
  <c r="L197" i="6" s="1"/>
  <c r="K196" i="6"/>
  <c r="L196" i="6" s="1"/>
  <c r="F195" i="6"/>
  <c r="K195" i="6" s="1"/>
  <c r="L195" i="6" s="1"/>
  <c r="K194" i="6"/>
  <c r="L194" i="6" s="1"/>
  <c r="K191" i="6"/>
  <c r="L191" i="6" s="1"/>
  <c r="K190" i="6"/>
  <c r="L190" i="6" s="1"/>
  <c r="K189" i="6"/>
  <c r="L189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69" i="6"/>
  <c r="L169" i="6" s="1"/>
  <c r="K167" i="6"/>
  <c r="L167" i="6" s="1"/>
  <c r="K165" i="6"/>
  <c r="L165" i="6" s="1"/>
  <c r="K163" i="6"/>
  <c r="L163" i="6" s="1"/>
  <c r="K162" i="6"/>
  <c r="L162" i="6" s="1"/>
  <c r="K161" i="6"/>
  <c r="L161" i="6" s="1"/>
  <c r="K159" i="6"/>
  <c r="L159" i="6" s="1"/>
  <c r="K158" i="6"/>
  <c r="L158" i="6" s="1"/>
  <c r="K157" i="6"/>
  <c r="L157" i="6" s="1"/>
  <c r="K156" i="6"/>
  <c r="K155" i="6"/>
  <c r="L155" i="6" s="1"/>
  <c r="K154" i="6"/>
  <c r="L154" i="6" s="1"/>
  <c r="K152" i="6"/>
  <c r="L152" i="6" s="1"/>
  <c r="K151" i="6"/>
  <c r="L151" i="6" s="1"/>
  <c r="K150" i="6"/>
  <c r="L150" i="6" s="1"/>
  <c r="K149" i="6"/>
  <c r="L149" i="6" s="1"/>
  <c r="K148" i="6"/>
  <c r="L148" i="6" s="1"/>
  <c r="F147" i="6"/>
  <c r="K147" i="6" s="1"/>
  <c r="L147" i="6" s="1"/>
  <c r="H146" i="6"/>
  <c r="K146" i="6" s="1"/>
  <c r="L146" i="6" s="1"/>
  <c r="K143" i="6"/>
  <c r="L143" i="6" s="1"/>
  <c r="K142" i="6"/>
  <c r="L142" i="6" s="1"/>
  <c r="K141" i="6"/>
  <c r="L141" i="6" s="1"/>
  <c r="K140" i="6"/>
  <c r="L140" i="6" s="1"/>
  <c r="K139" i="6"/>
  <c r="L139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H112" i="6"/>
  <c r="K112" i="6" s="1"/>
  <c r="L112" i="6" s="1"/>
  <c r="F111" i="6"/>
  <c r="K111" i="6" s="1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6" i="4"/>
</calcChain>
</file>

<file path=xl/sharedStrings.xml><?xml version="1.0" encoding="utf-8"?>
<sst xmlns="http://schemas.openxmlformats.org/spreadsheetml/2006/main" count="3006" uniqueCount="1141">
  <si>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</si>
  <si>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</si>
  <si>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</si>
  <si>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</si>
  <si>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</si>
  <si>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</si>
  <si>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</si>
  <si>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</si>
  <si>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</si>
  <si>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</si>
  <si>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</si>
  <si>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</si>
  <si>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</si>
  <si>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</si>
  <si>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</si>
  <si>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</si>
  <si>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</si>
  <si>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</si>
  <si>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</si>
  <si>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</si>
  <si>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</si>
  <si>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</si>
  <si>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</si>
  <si>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</si>
  <si>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</si>
  <si>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</si>
  <si>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</si>
  <si>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</si>
  <si>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</si>
  <si>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</si>
  <si>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</si>
  <si>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</si>
  <si>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</si>
  <si>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</si>
  <si>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</si>
  <si>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</si>
  <si>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</si>
  <si>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</si>
  <si>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</si>
  <si>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</si>
  <si>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</si>
  <si>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</si>
  <si>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</si>
  <si>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</si>
  <si>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</si>
  <si>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</si>
  <si>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</si>
  <si>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</si>
  <si>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</si>
  <si>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</si>
  <si>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</si>
  <si>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</si>
  <si>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</si>
  <si>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</si>
  <si>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</si>
  <si>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</si>
  <si>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</si>
  <si>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</si>
  <si>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</si>
  <si>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</si>
  <si>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</si>
  <si>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</si>
  <si>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</si>
  <si>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</si>
  <si>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</si>
  <si>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</si>
  <si>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</si>
  <si>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</si>
  <si>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</si>
  <si>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</si>
  <si>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</si>
  <si>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</si>
  <si>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</si>
  <si>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</si>
  <si>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</si>
  <si>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</si>
  <si>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</si>
  <si>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</si>
  <si>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</si>
  <si>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</si>
  <si>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</si>
  <si>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</si>
  <si>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</si>
  <si>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</si>
  <si>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</si>
  <si>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</si>
  <si>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</si>
  <si>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</si>
  <si>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</si>
  <si>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</si>
  <si>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</si>
  <si>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</si>
  <si>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</si>
  <si>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</si>
  <si>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</si>
  <si>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</si>
  <si>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</si>
  <si>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</si>
  <si>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</si>
  <si>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</si>
  <si>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</si>
  <si>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</si>
  <si>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</si>
  <si>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</si>
  <si>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</si>
  <si>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</si>
  <si>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</si>
  <si>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</si>
  <si>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</si>
  <si>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</si>
  <si>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</si>
  <si>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</si>
  <si>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</si>
  <si>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</si>
  <si>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</si>
  <si>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</si>
  <si>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</si>
  <si>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</si>
  <si>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</si>
  <si>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</si>
  <si>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</si>
  <si>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</si>
  <si>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</si>
  <si>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</si>
  <si>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</si>
  <si>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</si>
  <si>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</si>
  <si>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</si>
  <si>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</si>
  <si>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</si>
  <si>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</si>
  <si>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</si>
  <si>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</si>
  <si>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</si>
  <si>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</si>
  <si>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</si>
  <si>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</si>
  <si>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</si>
  <si>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</si>
  <si>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</si>
  <si>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</si>
  <si>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</si>
  <si>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</si>
  <si>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</si>
  <si>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</si>
  <si>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</si>
  <si>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</si>
  <si>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</si>
  <si>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</si>
  <si>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</si>
  <si>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</si>
  <si>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</si>
  <si>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</si>
  <si>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</si>
  <si>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</si>
  <si>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</si>
  <si>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</si>
  <si>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</si>
  <si>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</si>
  <si>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</si>
  <si>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</si>
  <si>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</si>
  <si>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</si>
  <si>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</si>
  <si>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</si>
  <si>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</si>
  <si>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</si>
  <si>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</si>
  <si>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</si>
  <si>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</si>
  <si>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</si>
  <si>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</si>
  <si>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</si>
  <si>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</si>
  <si>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</si>
  <si>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</si>
  <si>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</si>
  <si>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</si>
  <si>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</si>
  <si>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</si>
  <si>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</si>
  <si>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</si>
  <si>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</si>
  <si>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</si>
  <si>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</si>
  <si>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</si>
  <si>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</si>
  <si>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</si>
  <si>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</si>
  <si>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</si>
  <si>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</si>
  <si>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</si>
  <si>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</si>
  <si>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</si>
  <si>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</si>
  <si>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</si>
  <si>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</si>
  <si>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</si>
  <si>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</si>
  <si>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</si>
  <si>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</si>
  <si>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</si>
  <si>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</si>
  <si>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</si>
  <si>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</si>
  <si>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</si>
  <si>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</si>
  <si>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</si>
  <si>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</si>
  <si>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</si>
  <si>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</si>
  <si>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</si>
  <si>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</si>
  <si>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</si>
  <si>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</si>
  <si>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</si>
  <si>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</si>
  <si>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</si>
  <si>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</si>
  <si>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</si>
  <si>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</si>
  <si>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</si>
  <si>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</si>
  <si>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</si>
  <si>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</si>
  <si>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</si>
  <si>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</si>
  <si>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</si>
  <si>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</si>
  <si>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</si>
  <si>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</si>
  <si>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</si>
  <si>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</si>
  <si>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</si>
  <si>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</si>
  <si>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</si>
  <si>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</si>
  <si>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</si>
  <si>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</si>
  <si>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</si>
  <si>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</si>
  <si>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</si>
  <si>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</si>
  <si>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</si>
  <si>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</si>
  <si>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</si>
  <si>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</si>
  <si>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</si>
  <si>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</si>
  <si>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</si>
  <si>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</si>
  <si>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</si>
  <si>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</si>
  <si>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</si>
  <si>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</si>
  <si>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</si>
  <si>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</si>
  <si>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</si>
  <si>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</si>
  <si>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</si>
  <si>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</si>
  <si>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</si>
  <si>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</si>
  <si>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</si>
  <si>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</si>
  <si>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</si>
  <si>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</si>
  <si>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</si>
  <si>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</si>
  <si>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</si>
  <si>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</si>
  <si>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</si>
  <si>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</si>
  <si>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</si>
  <si>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</si>
  <si>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</si>
  <si>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</si>
  <si>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</si>
  <si>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</si>
  <si>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</si>
  <si>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</si>
  <si>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</si>
  <si>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</si>
  <si>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</si>
  <si>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</si>
  <si>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</si>
  <si>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</si>
  <si>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</si>
  <si>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</si>
  <si>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</si>
  <si>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</si>
  <si>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</si>
  <si>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</si>
  <si>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</si>
  <si>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</si>
  <si>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</si>
  <si>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</si>
  <si>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</si>
  <si>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</si>
  <si>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</si>
  <si>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</si>
  <si>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</si>
  <si>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</si>
  <si>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</si>
  <si>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</si>
  <si>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</si>
  <si>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</si>
  <si>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</si>
  <si>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</si>
  <si>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</si>
  <si>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</si>
  <si>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</si>
  <si>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</si>
  <si>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</si>
  <si>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</si>
  <si>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</si>
  <si>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</si>
  <si>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</si>
  <si>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</si>
  <si>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</si>
  <si>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</si>
  <si>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</si>
  <si>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</si>
  <si>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</si>
  <si>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</si>
  <si>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</si>
  <si>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</si>
  <si>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</si>
  <si>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</si>
  <si>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</si>
  <si>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</si>
  <si>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</si>
  <si>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</si>
  <si>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</si>
  <si>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</si>
  <si>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</si>
  <si>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</si>
  <si>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</si>
  <si>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</si>
  <si>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</si>
  <si>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</si>
  <si>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</si>
  <si>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</si>
  <si>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</si>
  <si>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</si>
  <si>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</si>
  <si>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</si>
  <si>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</si>
  <si>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</si>
  <si>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</si>
  <si>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</si>
  <si>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</si>
  <si>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</si>
  <si>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</si>
  <si>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</si>
  <si>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</si>
  <si>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</si>
  <si>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</si>
  <si>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</si>
  <si>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</si>
  <si>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</si>
  <si>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</si>
  <si>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</si>
  <si>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</si>
  <si>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</si>
  <si>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</si>
  <si>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</si>
  <si>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</si>
  <si>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</si>
  <si>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</si>
  <si>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</si>
  <si>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</si>
  <si>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</si>
  <si>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</si>
  <si>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</si>
  <si>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</si>
  <si>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</si>
  <si>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</si>
  <si>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</si>
  <si>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</si>
  <si>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</si>
  <si>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</si>
  <si>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</si>
  <si>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</si>
  <si>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</si>
  <si>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</si>
  <si>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</si>
  <si>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</si>
  <si>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</si>
  <si>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</si>
  <si>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</si>
  <si>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</si>
  <si>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</si>
  <si>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</si>
  <si>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</si>
  <si>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</si>
  <si>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</si>
  <si>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</si>
  <si>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</si>
  <si>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</si>
  <si>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</si>
  <si>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</si>
  <si>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</si>
  <si>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</si>
  <si>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</si>
  <si>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</si>
  <si>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</si>
  <si>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</si>
  <si>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</si>
  <si>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</si>
  <si>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</si>
  <si>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</si>
  <si>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</si>
  <si>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</si>
  <si>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</si>
  <si>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</si>
  <si>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</si>
  <si>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</si>
  <si>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</si>
  <si>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</si>
  <si>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</si>
  <si>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</si>
  <si>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</si>
  <si>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</si>
  <si>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</si>
  <si>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</si>
  <si>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</si>
  <si>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</si>
  <si>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</si>
  <si>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</si>
  <si>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</si>
  <si>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</si>
  <si>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</si>
  <si>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</si>
  <si>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</si>
  <si>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</si>
  <si>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</si>
  <si>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</si>
  <si>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</si>
  <si>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</si>
  <si>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</si>
  <si>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</si>
  <si>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</si>
  <si>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</si>
  <si>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</si>
  <si>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</si>
  <si>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</si>
  <si>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</si>
  <si>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</si>
  <si>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</si>
  <si>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</si>
  <si>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</si>
  <si>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</si>
  <si>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</si>
  <si>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</si>
  <si>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</si>
  <si>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</si>
  <si>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</si>
  <si>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</si>
  <si>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</si>
  <si>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</si>
  <si>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</si>
  <si>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</si>
  <si>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</si>
  <si>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</si>
  <si>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</si>
  <si>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</si>
  <si>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</si>
  <si>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</si>
  <si>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</si>
  <si>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</si>
  <si>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</si>
  <si>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</si>
  <si>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</si>
  <si>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</si>
  <si>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</si>
  <si>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</si>
  <si>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</si>
  <si>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</si>
  <si>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</si>
  <si>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</si>
  <si>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</si>
  <si>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</si>
  <si>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</si>
  <si>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</si>
  <si>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</si>
  <si>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</si>
  <si>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</si>
  <si>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</si>
  <si>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</si>
  <si>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</si>
  <si>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</si>
  <si>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</si>
  <si>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</si>
  <si>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</si>
  <si>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</si>
  <si>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</si>
  <si>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</si>
  <si>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</si>
  <si>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</si>
  <si>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</si>
  <si>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</si>
  <si>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</si>
  <si>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</si>
  <si>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</si>
  <si>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</si>
  <si>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</si>
  <si>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</si>
  <si>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</si>
  <si>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</si>
  <si>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</si>
  <si>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</si>
  <si>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</si>
  <si>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</si>
  <si>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</si>
  <si>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</si>
  <si>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</si>
  <si>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</si>
  <si>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</si>
  <si>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</si>
  <si>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</si>
  <si>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</si>
  <si>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</si>
  <si>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</si>
  <si>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</si>
  <si>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</si>
  <si>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</si>
  <si>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</si>
  <si>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</si>
  <si>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</si>
  <si>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</si>
  <si>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</si>
  <si>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</si>
  <si>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</si>
  <si>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</si>
  <si>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</si>
  <si>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</si>
  <si>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</si>
  <si>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</si>
  <si>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</si>
  <si>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</si>
  <si>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</si>
  <si>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</si>
  <si>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</si>
  <si>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</si>
  <si>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</si>
  <si>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</si>
  <si>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</si>
  <si>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</si>
  <si>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</si>
  <si>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</si>
  <si>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</si>
  <si>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</si>
  <si>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</si>
  <si>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</si>
  <si>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</si>
  <si>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</si>
  <si>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</si>
  <si>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</si>
  <si>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</si>
  <si>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</si>
  <si>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</si>
  <si>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</si>
  <si>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</si>
  <si>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</si>
  <si>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</si>
  <si>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</si>
  <si>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</si>
  <si>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</si>
  <si>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</si>
  <si>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</si>
  <si>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</si>
  <si>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</si>
  <si>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</si>
  <si>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</si>
  <si>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</si>
  <si>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</si>
  <si>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</si>
  <si>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</si>
  <si>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</si>
  <si>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</si>
  <si>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</si>
  <si>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</si>
  <si>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</si>
  <si>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</si>
  <si>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</si>
  <si>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</si>
  <si>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</si>
  <si>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</si>
  <si>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</si>
  <si>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</si>
  <si>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</si>
  <si>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</si>
  <si>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</si>
  <si>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</si>
  <si>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</si>
  <si>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</si>
  <si>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</si>
  <si>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</si>
  <si>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</si>
  <si>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</si>
  <si>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</si>
  <si>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</si>
  <si>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</si>
  <si>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</si>
  <si>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</si>
  <si>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</si>
  <si>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</si>
  <si>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</si>
  <si>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</si>
  <si>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</si>
  <si>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</si>
  <si>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</si>
  <si>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</si>
  <si>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</si>
  <si>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</si>
  <si>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</si>
  <si>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</si>
  <si>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</si>
  <si>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</si>
  <si>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</si>
  <si>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</si>
  <si>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</si>
  <si>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</si>
  <si>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</si>
  <si>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</si>
  <si>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</si>
  <si>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</si>
  <si>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</si>
  <si>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</si>
  <si>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</si>
  <si>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</si>
  <si>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</si>
  <si>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</si>
  <si>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</si>
  <si>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</si>
  <si>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</si>
  <si>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</si>
  <si>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</si>
  <si>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</si>
  <si>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</si>
  <si>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</si>
  <si>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</si>
  <si>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</si>
  <si>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</si>
  <si>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</si>
  <si>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</si>
  <si>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</si>
  <si>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</si>
  <si>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</si>
  <si>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</si>
  <si>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</si>
  <si>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</si>
  <si>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</si>
  <si>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</si>
  <si>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</si>
  <si>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</si>
  <si>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</si>
  <si>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</si>
  <si>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</si>
  <si>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</si>
  <si>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</si>
  <si>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</si>
  <si>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</si>
  <si>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</si>
  <si>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</si>
  <si>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</si>
  <si>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</si>
  <si>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</si>
  <si>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</si>
  <si>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</si>
  <si>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</si>
  <si>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</si>
  <si>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</si>
  <si>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</si>
  <si>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</si>
  <si>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</si>
  <si>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</si>
  <si>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</si>
  <si>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</si>
  <si>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</si>
  <si>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</si>
  <si>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</si>
  <si>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</si>
  <si>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</si>
  <si>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</si>
  <si>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</si>
  <si>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</si>
  <si>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</si>
  <si>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</si>
  <si>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</si>
  <si>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</si>
  <si>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</si>
  <si>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</si>
  <si>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</si>
  <si>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</si>
  <si>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</si>
  <si>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</si>
  <si>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</si>
  <si>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</si>
  <si>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</si>
  <si>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</si>
  <si>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</si>
  <si>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</si>
  <si>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</si>
  <si>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</si>
  <si>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</si>
  <si>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</si>
  <si>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</si>
  <si>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</si>
  <si>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</si>
  <si>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</si>
  <si>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</si>
  <si>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</si>
  <si>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</si>
  <si>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</si>
  <si>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</si>
  <si>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</si>
  <si>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</si>
  <si>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</si>
  <si>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</si>
  <si>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</si>
  <si>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</si>
  <si>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</si>
  <si>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</si>
  <si>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</si>
  <si>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</si>
  <si>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</si>
  <si>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</si>
  <si>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</si>
  <si>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</si>
  <si>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</si>
  <si>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</si>
  <si>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</si>
  <si>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</si>
  <si>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</si>
  <si>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</si>
  <si>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</si>
  <si>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</si>
  <si>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</si>
  <si>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</si>
  <si>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</si>
  <si>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</si>
  <si>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</si>
  <si>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</si>
  <si>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</si>
  <si>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</si>
  <si>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</si>
  <si>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</si>
  <si>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</si>
  <si>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</si>
  <si>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</si>
  <si>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</si>
  <si>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</si>
  <si>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</si>
  <si>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</si>
  <si>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</si>
  <si>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</si>
  <si>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</si>
  <si>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</si>
  <si>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</si>
  <si>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</si>
  <si>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</si>
  <si>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</si>
  <si>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</si>
  <si>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</si>
  <si>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</si>
  <si>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</si>
  <si>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</si>
  <si>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</si>
  <si>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</si>
  <si>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</si>
  <si>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</si>
  <si>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</si>
  <si>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</si>
  <si>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</si>
  <si>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</si>
  <si>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</si>
  <si>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</si>
  <si>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</si>
  <si>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</si>
  <si>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</si>
  <si>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</si>
  <si>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</si>
  <si>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</si>
  <si>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</si>
  <si>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</si>
  <si>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</si>
  <si>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</si>
  <si>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</si>
  <si>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</si>
  <si>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</si>
  <si>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</si>
  <si>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</si>
  <si>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</si>
  <si>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</si>
  <si>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</si>
  <si>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</si>
  <si>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</si>
  <si>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</si>
  <si>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</si>
  <si>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</si>
  <si>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</si>
  <si>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</si>
  <si>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</si>
  <si>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</si>
  <si>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</si>
  <si>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</si>
  <si>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</si>
  <si>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</si>
  <si>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</si>
  <si>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</si>
  <si>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</si>
  <si>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</si>
  <si>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</si>
  <si>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</si>
  <si>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</si>
  <si>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</si>
  <si>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</si>
  <si>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</si>
  <si>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</si>
  <si>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</si>
  <si>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</si>
  <si>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</si>
  <si>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</si>
  <si>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</si>
  <si>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</si>
  <si>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</si>
  <si>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</si>
  <si>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</si>
  <si>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</si>
  <si>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</si>
  <si>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</si>
  <si>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</si>
  <si>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</si>
  <si>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</si>
  <si>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</si>
  <si>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2750-2780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</si>
  <si>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</si>
  <si>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</si>
  <si>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</si>
  <si>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</si>
  <si>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</si>
  <si>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</si>
  <si>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</si>
  <si>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</si>
  <si>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</si>
  <si>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</si>
  <si>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</si>
  <si>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</si>
  <si>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</si>
  <si>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</si>
  <si>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</si>
  <si>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</si>
  <si>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</si>
  <si>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</si>
  <si>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</si>
  <si>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</si>
  <si>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</si>
  <si>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</si>
  <si>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</si>
  <si>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</si>
  <si>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</si>
  <si>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</si>
  <si>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</si>
  <si>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1800-1900</t>
  </si>
  <si>
    <t>1595-1655</t>
  </si>
  <si>
    <t>2300-2325</t>
  </si>
  <si>
    <t>MINDACORP</t>
  </si>
  <si>
    <t>MANKIND</t>
  </si>
  <si>
    <t>NSE</t>
  </si>
  <si>
    <t>191-197</t>
  </si>
  <si>
    <t>215-225</t>
  </si>
  <si>
    <t>145-150</t>
  </si>
  <si>
    <t>J</t>
  </si>
  <si>
    <t>MULTIPLIER SHARE &amp; STOCK ADVISORS PRIVATE LIMITED</t>
  </si>
  <si>
    <t>RKFORGE</t>
  </si>
  <si>
    <t>381-399</t>
  </si>
  <si>
    <t>440-460</t>
  </si>
  <si>
    <t>SBLI</t>
  </si>
  <si>
    <t>60-70</t>
  </si>
  <si>
    <t>Profiit of Rs.65/-</t>
  </si>
  <si>
    <t>Profiit of Rs.145/-</t>
  </si>
  <si>
    <t>Profiit of Rs.42.50/-</t>
  </si>
  <si>
    <t>HRTI PRIVATE LIMITED</t>
  </si>
  <si>
    <t>149-155</t>
  </si>
  <si>
    <t>3180-3380</t>
  </si>
  <si>
    <t>ISGEC</t>
  </si>
  <si>
    <t>695-705</t>
  </si>
  <si>
    <t>124-130</t>
  </si>
  <si>
    <t>ATUL SEPT FUT</t>
  </si>
  <si>
    <t>HINDUNILVR 2560 CE 28-SEPT</t>
  </si>
  <si>
    <t>60-75</t>
  </si>
  <si>
    <t>597-627</t>
  </si>
  <si>
    <t>RELIANCE 2480 CE 28-SEPT</t>
  </si>
  <si>
    <t>41.50-42.50</t>
  </si>
  <si>
    <t xml:space="preserve">LATENTVIEW </t>
  </si>
  <si>
    <t>500-550</t>
  </si>
  <si>
    <t>NAUKRI SEPT FUT</t>
  </si>
  <si>
    <t>4470-4530</t>
  </si>
  <si>
    <t>670-700</t>
  </si>
  <si>
    <t>RELIANCE SEPT FUT</t>
  </si>
  <si>
    <t>2428-2432</t>
  </si>
  <si>
    <t>2480-2520</t>
  </si>
  <si>
    <t>1640-1700</t>
  </si>
  <si>
    <t>380-425</t>
  </si>
  <si>
    <t>123.5-126.5</t>
  </si>
  <si>
    <t>134-140</t>
  </si>
  <si>
    <t>LUPIN SEPT FUT</t>
  </si>
  <si>
    <t>1115-1125</t>
  </si>
  <si>
    <t>36.5</t>
  </si>
  <si>
    <t>Loss of Rs.13.5/-</t>
  </si>
  <si>
    <t>136.5-141.5</t>
  </si>
  <si>
    <t>Profit of Rs.7.25/-</t>
  </si>
  <si>
    <t>Profit of Rs.7.75/-</t>
  </si>
  <si>
    <t>7500-7600</t>
  </si>
  <si>
    <t>Profit of Rs.10/-</t>
  </si>
  <si>
    <t>140-145</t>
  </si>
  <si>
    <t>5020-5270</t>
  </si>
  <si>
    <t>5700-6000</t>
  </si>
  <si>
    <t>FINNIFTY 19800 CE 05-SEP</t>
  </si>
  <si>
    <t>60-80</t>
  </si>
  <si>
    <t>ICICIGI SEP FUT</t>
  </si>
  <si>
    <t>1362-1365</t>
  </si>
  <si>
    <t>1390-1415</t>
  </si>
  <si>
    <t>OFSS SEPT FUT</t>
  </si>
  <si>
    <t>4210-4250</t>
  </si>
  <si>
    <t>3310-3410</t>
  </si>
  <si>
    <t>3650-3750</t>
  </si>
  <si>
    <t>Profit of Rs.190/-</t>
  </si>
  <si>
    <t>Profit of Rs.8.5/-</t>
  </si>
  <si>
    <t>Retail Research Technical Calls &amp; Fundamental Performance Report for the month of September-2023</t>
  </si>
  <si>
    <t>1993-2043</t>
  </si>
  <si>
    <t>Accu &lt;&gt;</t>
  </si>
  <si>
    <t>133.5-139.5</t>
  </si>
  <si>
    <t>150-160</t>
  </si>
  <si>
    <t>36</t>
  </si>
  <si>
    <t>2915-3015</t>
  </si>
  <si>
    <t>3200-3400</t>
  </si>
  <si>
    <t>BATAINDIA SEPT FUT</t>
  </si>
  <si>
    <t>1710-1730</t>
  </si>
  <si>
    <t>IPCALAB SEPT FUT</t>
  </si>
  <si>
    <t>910-930</t>
  </si>
  <si>
    <t>Profit of Rs.102/-</t>
  </si>
  <si>
    <t>Loss of Rs.23/-</t>
  </si>
  <si>
    <t>AJAY SALVI</t>
  </si>
  <si>
    <t>EARUM</t>
  </si>
  <si>
    <t>PRISMX</t>
  </si>
  <si>
    <t>SANTU PASWAN</t>
  </si>
  <si>
    <t>VISAGAR</t>
  </si>
  <si>
    <t>RAJESH NANUBHAI JHAVERI</t>
  </si>
  <si>
    <t>VPRPL</t>
  </si>
  <si>
    <t>Vishnu Prakash R Pungli L</t>
  </si>
  <si>
    <t>NK SECURITIES RESEARCH PRIVATE LIMITED</t>
  </si>
  <si>
    <t>INDIANCARD</t>
  </si>
  <si>
    <t>Indian Card Clothing Co.</t>
  </si>
  <si>
    <t>Profit of Rs.20/-</t>
  </si>
  <si>
    <t>Profit of Rs.16.5/-</t>
  </si>
  <si>
    <t>NIFTY 19600 PE 07-SEP</t>
  </si>
  <si>
    <t>58</t>
  </si>
  <si>
    <t>90-100</t>
  </si>
  <si>
    <t>GLENMARK AUG FUT</t>
  </si>
  <si>
    <t>789-803</t>
  </si>
  <si>
    <t>Profit of Rs.8/-</t>
  </si>
  <si>
    <t>502-522</t>
  </si>
  <si>
    <t>560-590</t>
  </si>
  <si>
    <t>ACCELERATE</t>
  </si>
  <si>
    <t>LIESHA CORPORATION PRIVATE LIMITED .</t>
  </si>
  <si>
    <t>ADISHAKTI</t>
  </si>
  <si>
    <t>NNM SECURITIES PVT LTD</t>
  </si>
  <si>
    <t>SUMANCHEPURI</t>
  </si>
  <si>
    <t>AMRAPALI CAPITAL AND FINANCE SERVICES LIMITED</t>
  </si>
  <si>
    <t>SHERWOOD SECURITIES PVT LTD</t>
  </si>
  <si>
    <t>NIRAV M KOTHARI HUF</t>
  </si>
  <si>
    <t>JAINAM BROKING LIMITED</t>
  </si>
  <si>
    <t>PACE STOCK BROKING SERVICES PVT LTD</t>
  </si>
  <si>
    <t>SAHAJ</t>
  </si>
  <si>
    <t>Sahaj Fashions Limited</t>
  </si>
  <si>
    <t>UMESLTD</t>
  </si>
  <si>
    <t>Usha Martin Edu &amp; Sol Ltd</t>
  </si>
  <si>
    <t>USK</t>
  </si>
  <si>
    <t>Udayshivakumar Infra Ltd</t>
  </si>
  <si>
    <t>VIKASLIFE</t>
  </si>
  <si>
    <t>Vikas Lifecare Limited</t>
  </si>
  <si>
    <t>HI GROWTH CORPORATE SERVICES PVT LTD</t>
  </si>
  <si>
    <t>BMETRICS</t>
  </si>
  <si>
    <t>Bombay Metrics S C Ltd</t>
  </si>
  <si>
    <t>MAHESH GUPTA</t>
  </si>
  <si>
    <t>SETU SECURITIES PVT LTD</t>
  </si>
  <si>
    <t>KSHITIJPOL</t>
  </si>
  <si>
    <t>Kshitij Polyline Limited</t>
  </si>
  <si>
    <t>BHARAT HEMRAJ GALA</t>
  </si>
  <si>
    <t>METROPOLIS SEPT FUT</t>
  </si>
  <si>
    <t>1430-1432</t>
  </si>
  <si>
    <t>1460-1480</t>
  </si>
  <si>
    <t>LT SEPT FUT</t>
  </si>
  <si>
    <t>2780-2800</t>
  </si>
  <si>
    <t>Profit of Rs.43.5/-</t>
  </si>
  <si>
    <t>SUNPHARMA 1140 CE 28-SEPT</t>
  </si>
  <si>
    <t>15-16</t>
  </si>
  <si>
    <t>22-28</t>
  </si>
  <si>
    <t>NAUKRI 4500 CE 28-SEPT</t>
  </si>
  <si>
    <t>112-114</t>
  </si>
  <si>
    <t>140-160</t>
  </si>
  <si>
    <t>MARUTI 10300 CE 28-SEPT</t>
  </si>
  <si>
    <t>183.5</t>
  </si>
  <si>
    <t>225-250</t>
  </si>
  <si>
    <t>Profit of Rs.29/-</t>
  </si>
  <si>
    <t>7NR</t>
  </si>
  <si>
    <t>AGRAWAL NIKUNJ</t>
  </si>
  <si>
    <t>VAX FASHION PRIVATE LIMITED</t>
  </si>
  <si>
    <t>LATIN MANHARLAL SECURITIES PVT LTD</t>
  </si>
  <si>
    <t>ACEMEN</t>
  </si>
  <si>
    <t>POPAT LAL AHARI</t>
  </si>
  <si>
    <t>VIVEK KANDA</t>
  </si>
  <si>
    <t>ADJIA</t>
  </si>
  <si>
    <t>SANGEETA AGRAWAL</t>
  </si>
  <si>
    <t>PRITAM JAIN</t>
  </si>
  <si>
    <t>ASIANENE</t>
  </si>
  <si>
    <t>RASHI FINCORP LIMITED</t>
  </si>
  <si>
    <t>APT AGROTECH INDUSTRIES PVT LTD</t>
  </si>
  <si>
    <t>APT REAL ESTATES PVT LTD.</t>
  </si>
  <si>
    <t>BNL</t>
  </si>
  <si>
    <t>CHAITRA ANIL RANE</t>
  </si>
  <si>
    <t>BNRSEC</t>
  </si>
  <si>
    <t>HARDIKKUMAR MAIYAJIBHAI DESAI</t>
  </si>
  <si>
    <t>CEENIK</t>
  </si>
  <si>
    <t>CHANDER KALA</t>
  </si>
  <si>
    <t>COMRADE</t>
  </si>
  <si>
    <t>DML</t>
  </si>
  <si>
    <t>HARNISH B SHAH HUF</t>
  </si>
  <si>
    <t>DPL</t>
  </si>
  <si>
    <t>FRUTION</t>
  </si>
  <si>
    <t>GANHOLD</t>
  </si>
  <si>
    <t>HAL CLYDE DENISON LIMITED</t>
  </si>
  <si>
    <t>GANONPRO</t>
  </si>
  <si>
    <t>KL ENTERPRISES LLP</t>
  </si>
  <si>
    <t>GFIL</t>
  </si>
  <si>
    <t>GAURAV KUMAR</t>
  </si>
  <si>
    <t>GTL</t>
  </si>
  <si>
    <t>ANKITA VISHAL SHAH</t>
  </si>
  <si>
    <t>JANUSCORP</t>
  </si>
  <si>
    <t>HEMANT BHOOT HUF</t>
  </si>
  <si>
    <t>JONJUA</t>
  </si>
  <si>
    <t>DEVENDRA VEER GUPTA</t>
  </si>
  <si>
    <t>MAANALU</t>
  </si>
  <si>
    <t>DUGAR GROWTH FUND PRIVATE LIMITED</t>
  </si>
  <si>
    <t>PERPETUAL ENTERPRISES LLP</t>
  </si>
  <si>
    <t>MONGIPA</t>
  </si>
  <si>
    <t>VIMAL KUMAR MEHTA</t>
  </si>
  <si>
    <t>SAMPRE</t>
  </si>
  <si>
    <t>ANKITGERA</t>
  </si>
  <si>
    <t>SHANKAR NATH</t>
  </si>
  <si>
    <t>SANCODE</t>
  </si>
  <si>
    <t>SOMESHWARA TRADELINK PRIVATE LIMITED</t>
  </si>
  <si>
    <t>NARMADABEN VAGHELA</t>
  </si>
  <si>
    <t>TARA HARSHADBHAI GOHIL</t>
  </si>
  <si>
    <t>LILABEN JASVANTSINH KHATEDIYA</t>
  </si>
  <si>
    <t>SANDEEP VINODKUMAR JADAV</t>
  </si>
  <si>
    <t>SGFRL</t>
  </si>
  <si>
    <t>NOPEA CAPITAL SERVICES PRIVATE LIMITED</t>
  </si>
  <si>
    <t>SHREYAS V SHAH (HUF)</t>
  </si>
  <si>
    <t>SUNIL MURLIMANOHAR KABRA</t>
  </si>
  <si>
    <t>SOLIMAC</t>
  </si>
  <si>
    <t>AMEER SAMSUL HUTHA BANU</t>
  </si>
  <si>
    <t>SRUSTEELS</t>
  </si>
  <si>
    <t>SATISH AGARWAL HUF</t>
  </si>
  <si>
    <t>ANANT OVERSEAS PVT. LTD.</t>
  </si>
  <si>
    <t>SUDARSHAN</t>
  </si>
  <si>
    <t>TRANWAY</t>
  </si>
  <si>
    <t>ASHOK KUMAR MADRECHA</t>
  </si>
  <si>
    <t>VIVANTA</t>
  </si>
  <si>
    <t>TARLA AMRISHBHAI PARIKH</t>
  </si>
  <si>
    <t>AARVEEDEN</t>
  </si>
  <si>
    <t>Aarvee Denims &amp; Exports L</t>
  </si>
  <si>
    <t>MITTAL RIMPY</t>
  </si>
  <si>
    <t>ASTRAMICRO</t>
  </si>
  <si>
    <t>Astra Microwave Products</t>
  </si>
  <si>
    <t>BHAGYANGR</t>
  </si>
  <si>
    <t>Bhagyanagar India Limited</t>
  </si>
  <si>
    <t>BODALCHEM</t>
  </si>
  <si>
    <t>Bodal Chemicals Ltd</t>
  </si>
  <si>
    <t>CENTEXT</t>
  </si>
  <si>
    <t>Century Extrusions Limite</t>
  </si>
  <si>
    <t>Cochin Shipyard Limited</t>
  </si>
  <si>
    <t>CPS</t>
  </si>
  <si>
    <t>C P S Shapers Limited</t>
  </si>
  <si>
    <t>SHITU GUPTA</t>
  </si>
  <si>
    <t>JINENDRA KUMAR JAIN</t>
  </si>
  <si>
    <t>KHUSHBOO NAHAR</t>
  </si>
  <si>
    <t>INDIA EQUITY FUND 1</t>
  </si>
  <si>
    <t>DONEAR</t>
  </si>
  <si>
    <t>Donear Industries Limited</t>
  </si>
  <si>
    <t>GLOBALPET</t>
  </si>
  <si>
    <t>Global Pet Industries Ltd</t>
  </si>
  <si>
    <t>LATIN MANHARLAL SECURITIES PVT. LTD.</t>
  </si>
  <si>
    <t>GMBREW</t>
  </si>
  <si>
    <t>GM Breweries Ltd.</t>
  </si>
  <si>
    <t>Garden Reach Ship</t>
  </si>
  <si>
    <t>GTL Limited</t>
  </si>
  <si>
    <t>INDSWFTLAB</t>
  </si>
  <si>
    <t>Ind-Swift Labs Ltd.</t>
  </si>
  <si>
    <t>IOLCP</t>
  </si>
  <si>
    <t>IOL Chem and Pharma Ltd</t>
  </si>
  <si>
    <t>JPPOWER</t>
  </si>
  <si>
    <t>Jaiprakash Power Ven. Lt</t>
  </si>
  <si>
    <t>ACHINTYA SECURITIES PRIVATE LIMITED</t>
  </si>
  <si>
    <t>MAKS</t>
  </si>
  <si>
    <t>Maks Energy Sol India Ltd</t>
  </si>
  <si>
    <t>Mazagon Dock Shipbuil Ltd</t>
  </si>
  <si>
    <t>MEDICO</t>
  </si>
  <si>
    <t>Medico Remedies Limited</t>
  </si>
  <si>
    <t>AUS ENTERPRISES</t>
  </si>
  <si>
    <t>MONOPHARMA</t>
  </si>
  <si>
    <t>Mono Pharmacare Limited</t>
  </si>
  <si>
    <t>NIRAJ RAJNIKANT SHAH</t>
  </si>
  <si>
    <t>B.W.TRADERS</t>
  </si>
  <si>
    <t>TOUCHLINE SECURITIES PRIVATE LIMITED</t>
  </si>
  <si>
    <t>YOGESHKUMAR RASIKLAL SANGHAVI</t>
  </si>
  <si>
    <t>MORARJEE</t>
  </si>
  <si>
    <t>Morarjee Textiles Limited</t>
  </si>
  <si>
    <t>MAHESHWARI RAHUL PREMLATA</t>
  </si>
  <si>
    <t>AMRITA JAIN</t>
  </si>
  <si>
    <t>PARAS</t>
  </si>
  <si>
    <t>Paras Def and Spce Tech L</t>
  </si>
  <si>
    <t>SUNIL LADHA</t>
  </si>
  <si>
    <t>SKMEGGPROD</t>
  </si>
  <si>
    <t>SKM Egg Products Export</t>
  </si>
  <si>
    <t>TIMESGTY</t>
  </si>
  <si>
    <t>Times Guaranty Limited</t>
  </si>
  <si>
    <t>ORION STOCKS LTD</t>
  </si>
  <si>
    <t>TRIDHYA</t>
  </si>
  <si>
    <t>Tridhya Tech Limited</t>
  </si>
  <si>
    <t>INDUS PORTFOLIO PVT. LTD.</t>
  </si>
  <si>
    <t>VIVEK MEHROTRA</t>
  </si>
  <si>
    <t>ASHOK JAIN</t>
  </si>
  <si>
    <t>JAIDEEP SAMPAT</t>
  </si>
  <si>
    <t>TEMBO</t>
  </si>
  <si>
    <t>Tembo Global Ind Ltd</t>
  </si>
  <si>
    <t>RAMAN TALWAR</t>
  </si>
  <si>
    <t>LALIT DUGAR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</si>
</sst>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9" fillId="0" borderId="0" applyFont="0" applyFill="0" applyBorder="0" applyAlignment="0" applyProtection="0"/>
    <xf numFmtId="0" fontId="1" fillId="0" borderId="24"/>
    <xf numFmtId="0" fontId="1" fillId="0" borderId="24"/>
  </cellStyleXfs>
  <cellXfs count="313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0" fontId="36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2" fontId="36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/>
    <xf numFmtId="166" fontId="35" fillId="0" borderId="2" xfId="0" applyNumberFormat="1" applyFont="1" applyBorder="1" applyAlignment="1">
      <alignment horizontal="center" vertical="center"/>
    </xf>
    <xf numFmtId="16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5" fillId="11" borderId="2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165" fontId="35" fillId="0" borderId="31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36" fillId="0" borderId="27" xfId="0" applyNumberFormat="1" applyFont="1" applyBorder="1" applyAlignment="1">
      <alignment horizontal="center" vertical="center"/>
    </xf>
    <xf numFmtId="0" fontId="35" fillId="11" borderId="31" xfId="0" applyFont="1" applyFill="1" applyBorder="1" applyAlignment="1">
      <alignment horizontal="center" vertical="center"/>
    </xf>
    <xf numFmtId="165" fontId="35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39" fillId="0" borderId="31" xfId="1" applyFont="1" applyBorder="1"/>
    <xf numFmtId="2" fontId="36" fillId="0" borderId="31" xfId="0" applyNumberFormat="1" applyFont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16" fontId="36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8" fillId="0" borderId="31" xfId="0" applyFont="1" applyBorder="1" applyAlignment="1">
      <alignment horizontal="left"/>
    </xf>
    <xf numFmtId="43" fontId="35" fillId="0" borderId="31" xfId="0" applyNumberFormat="1" applyFont="1" applyBorder="1" applyAlignment="1">
      <alignment horizontal="center" vertical="top"/>
    </xf>
    <xf numFmtId="10" fontId="36" fillId="0" borderId="31" xfId="0" applyNumberFormat="1" applyFont="1" applyBorder="1" applyAlignment="1">
      <alignment horizontal="center" vertical="center" wrapText="1"/>
    </xf>
    <xf numFmtId="16" fontId="36" fillId="0" borderId="31" xfId="0" applyNumberFormat="1" applyFont="1" applyBorder="1" applyAlignment="1">
      <alignment horizontal="center" vertical="center"/>
    </xf>
    <xf numFmtId="0" fontId="35" fillId="0" borderId="31" xfId="0" applyFont="1" applyBorder="1" applyAlignment="1">
      <alignment horizontal="left"/>
    </xf>
    <xf numFmtId="0" fontId="36" fillId="0" borderId="31" xfId="0" applyFont="1" applyBorder="1" applyAlignment="1">
      <alignment horizontal="left" vertical="center"/>
    </xf>
    <xf numFmtId="49" fontId="36" fillId="0" borderId="31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166" fontId="35" fillId="0" borderId="31" xfId="0" applyNumberFormat="1" applyFont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43" fontId="35" fillId="11" borderId="31" xfId="0" applyNumberFormat="1" applyFont="1" applyFill="1" applyBorder="1" applyAlignment="1">
      <alignment horizontal="center" vertical="top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vertical="center" wrapText="1"/>
    </xf>
    <xf numFmtId="0" fontId="35" fillId="12" borderId="31" xfId="0" applyFont="1" applyFill="1" applyBorder="1" applyAlignment="1">
      <alignment horizontal="center" vertical="center"/>
    </xf>
    <xf numFmtId="165" fontId="35" fillId="12" borderId="31" xfId="0" applyNumberFormat="1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left" vertical="center"/>
    </xf>
    <xf numFmtId="49" fontId="36" fillId="12" borderId="31" xfId="0" applyNumberFormat="1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center" vertical="center"/>
    </xf>
    <xf numFmtId="2" fontId="35" fillId="12" borderId="2" xfId="0" applyNumberFormat="1" applyFont="1" applyFill="1" applyBorder="1" applyAlignment="1">
      <alignment horizontal="center" vertical="center"/>
    </xf>
    <xf numFmtId="166" fontId="35" fillId="12" borderId="2" xfId="0" applyNumberFormat="1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/>
    </xf>
    <xf numFmtId="165" fontId="35" fillId="12" borderId="7" xfId="0" applyNumberFormat="1" applyFont="1" applyFill="1" applyBorder="1" applyAlignment="1">
      <alignment horizontal="center" vertical="center"/>
    </xf>
    <xf numFmtId="165" fontId="35" fillId="11" borderId="2" xfId="0" applyNumberFormat="1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15" fontId="1" fillId="11" borderId="2" xfId="0" applyNumberFormat="1" applyFont="1" applyFill="1" applyBorder="1" applyAlignment="1">
      <alignment horizontal="center" vertical="center"/>
    </xf>
    <xf numFmtId="0" fontId="35" fillId="11" borderId="31" xfId="0" applyFont="1" applyFill="1" applyBorder="1" applyAlignment="1">
      <alignment horizontal="left"/>
    </xf>
    <xf numFmtId="0" fontId="35" fillId="11" borderId="2" xfId="0" applyFont="1" applyFill="1" applyBorder="1" applyAlignment="1">
      <alignment horizontal="left"/>
    </xf>
    <xf numFmtId="0" fontId="36" fillId="6" borderId="27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166" fontId="35" fillId="6" borderId="2" xfId="0" applyNumberFormat="1" applyFont="1" applyFill="1" applyBorder="1" applyAlignment="1">
      <alignment horizontal="center" vertical="center"/>
    </xf>
    <xf numFmtId="165" fontId="35" fillId="6" borderId="2" xfId="0" applyNumberFormat="1" applyFont="1" applyFill="1" applyBorder="1" applyAlignment="1">
      <alignment horizontal="center" vertical="center"/>
    </xf>
    <xf numFmtId="16" fontId="35" fillId="11" borderId="2" xfId="0" applyNumberFormat="1" applyFont="1" applyFill="1" applyBorder="1" applyAlignment="1">
      <alignment horizontal="center" vertical="center"/>
    </xf>
    <xf numFmtId="0" fontId="35" fillId="11" borderId="2" xfId="0" applyFont="1" applyFill="1" applyBorder="1"/>
    <xf numFmtId="0" fontId="1" fillId="11" borderId="31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 vertical="center"/>
    </xf>
    <xf numFmtId="49" fontId="36" fillId="11" borderId="31" xfId="0" applyNumberFormat="1" applyFont="1" applyFill="1" applyBorder="1" applyAlignment="1">
      <alignment horizontal="center" vertical="center"/>
    </xf>
    <xf numFmtId="0" fontId="35" fillId="12" borderId="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right" vertical="top"/>
    </xf>
    <xf numFmtId="2" fontId="28" fillId="2" borderId="24" xfId="0" applyNumberFormat="1" applyFont="1" applyFill="1" applyBorder="1" applyAlignment="1">
      <alignment horizontal="center" vertical="center" wrapText="1"/>
    </xf>
    <xf numFmtId="164" fontId="28" fillId="2" borderId="24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/>
    <xf numFmtId="2" fontId="35" fillId="11" borderId="2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</cellXfs>
  <cellStyles count="4">
    <cellStyle name="Normal" xfId="0" builtinId="0"/>
    <cellStyle name="Normal 7" xfId="2" xr:uid="{00000000-0005-0000-0000-000001000000}"/>
    <cellStyle name="Normal 7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G6" sqref="G6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45177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45177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03" t="s">
        <v>16</v>
      </c>
      <c r="B9" s="305" t="s">
        <v>17</v>
      </c>
      <c r="C9" s="305" t="s">
        <v>18</v>
      </c>
      <c r="D9" s="305" t="s">
        <v>19</v>
      </c>
      <c r="E9" s="26" t="s">
        <v>20</v>
      </c>
      <c r="F9" s="26" t="s">
        <v>21</v>
      </c>
      <c r="G9" s="300" t="s">
        <v>22</v>
      </c>
      <c r="H9" s="301"/>
      <c r="I9" s="302"/>
      <c r="J9" s="300" t="s">
        <v>23</v>
      </c>
      <c r="K9" s="301"/>
      <c r="L9" s="302"/>
      <c r="M9" s="26"/>
      <c r="N9" s="27"/>
      <c r="O9" s="27"/>
      <c r="P9" s="27"/>
    </row>
    <row r="10" spans="1:16" ht="40.200000000000003">
      <c r="A10" s="304"/>
      <c r="B10" s="306"/>
      <c r="C10" s="306"/>
      <c r="D10" s="306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864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45197</v>
      </c>
      <c r="E11" s="35">
        <v>19768.7</v>
      </c>
      <c r="F11" s="35">
        <v>19719.7</v>
      </c>
      <c r="G11" s="36">
        <v>19650.5</v>
      </c>
      <c r="H11" s="36">
        <v>19532.3</v>
      </c>
      <c r="I11" s="36">
        <v>19463.099999999999</v>
      </c>
      <c r="J11" s="36">
        <v>19837.900000000001</v>
      </c>
      <c r="K11" s="36">
        <v>19907.100000000006</v>
      </c>
      <c r="L11" s="36">
        <v>20025.300000000003</v>
      </c>
      <c r="M11" s="37">
        <v>19788.900000000001</v>
      </c>
      <c r="N11" s="37">
        <v>19601.5</v>
      </c>
      <c r="O11" s="243">
        <v>11062800</v>
      </c>
      <c r="P11" s="245">
        <v>6.7173429669751941E-2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45197</v>
      </c>
      <c r="E12" s="38">
        <v>45045.15</v>
      </c>
      <c r="F12" s="38">
        <v>44894.450000000004</v>
      </c>
      <c r="G12" s="39">
        <v>44688.950000000012</v>
      </c>
      <c r="H12" s="39">
        <v>44332.750000000007</v>
      </c>
      <c r="I12" s="39">
        <v>44127.250000000015</v>
      </c>
      <c r="J12" s="39">
        <v>45250.650000000009</v>
      </c>
      <c r="K12" s="39">
        <v>45456.149999999994</v>
      </c>
      <c r="L12" s="39">
        <v>45812.350000000006</v>
      </c>
      <c r="M12" s="31">
        <v>45099.95</v>
      </c>
      <c r="N12" s="31">
        <v>44538.25</v>
      </c>
      <c r="O12" s="244">
        <v>2283990</v>
      </c>
      <c r="P12" s="245">
        <v>-6.4143974838334998E-3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45195</v>
      </c>
      <c r="E13" s="38">
        <v>20043.7</v>
      </c>
      <c r="F13" s="38">
        <v>19978.366666666665</v>
      </c>
      <c r="G13" s="39">
        <v>19890.73333333333</v>
      </c>
      <c r="H13" s="39">
        <v>19737.766666666666</v>
      </c>
      <c r="I13" s="39">
        <v>19650.133333333331</v>
      </c>
      <c r="J13" s="39">
        <v>20131.333333333328</v>
      </c>
      <c r="K13" s="39">
        <v>20218.966666666667</v>
      </c>
      <c r="L13" s="39">
        <v>20371.933333333327</v>
      </c>
      <c r="M13" s="31">
        <v>20066</v>
      </c>
      <c r="N13" s="31">
        <v>19825.400000000001</v>
      </c>
      <c r="O13" s="244">
        <v>69320</v>
      </c>
      <c r="P13" s="246">
        <v>-4.0951853901494188E-2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45194</v>
      </c>
      <c r="E14" s="38">
        <v>9077.25</v>
      </c>
      <c r="F14" s="38">
        <v>9072.35</v>
      </c>
      <c r="G14" s="39">
        <v>9049.25</v>
      </c>
      <c r="H14" s="39">
        <v>9021.25</v>
      </c>
      <c r="I14" s="39">
        <v>8998.15</v>
      </c>
      <c r="J14" s="39">
        <v>9100.35</v>
      </c>
      <c r="K14" s="39">
        <v>9123.4500000000025</v>
      </c>
      <c r="L14" s="39">
        <v>9151.4500000000007</v>
      </c>
      <c r="M14" s="31">
        <v>9095.4500000000007</v>
      </c>
      <c r="N14" s="31">
        <v>9044.35</v>
      </c>
      <c r="O14" s="244">
        <v>190875</v>
      </c>
      <c r="P14" s="246">
        <v>3.9447731755424065E-3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45197</v>
      </c>
      <c r="E15" s="38">
        <v>522.29999999999995</v>
      </c>
      <c r="F15" s="38">
        <v>521.15</v>
      </c>
      <c r="G15" s="39">
        <v>516.79999999999995</v>
      </c>
      <c r="H15" s="39">
        <v>511.29999999999995</v>
      </c>
      <c r="I15" s="39">
        <v>506.94999999999993</v>
      </c>
      <c r="J15" s="39">
        <v>526.65</v>
      </c>
      <c r="K15" s="39">
        <v>531.00000000000011</v>
      </c>
      <c r="L15" s="39">
        <v>536.5</v>
      </c>
      <c r="M15" s="31">
        <v>525.5</v>
      </c>
      <c r="N15" s="31">
        <v>515.65</v>
      </c>
      <c r="O15" s="244">
        <v>12883000</v>
      </c>
      <c r="P15" s="245">
        <v>1.7614533965244865E-2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45197</v>
      </c>
      <c r="E16" s="38">
        <v>4463.2</v>
      </c>
      <c r="F16" s="38">
        <v>4477.4000000000005</v>
      </c>
      <c r="G16" s="39">
        <v>4440.8000000000011</v>
      </c>
      <c r="H16" s="39">
        <v>4418.4000000000005</v>
      </c>
      <c r="I16" s="39">
        <v>4381.8000000000011</v>
      </c>
      <c r="J16" s="39">
        <v>4499.8000000000011</v>
      </c>
      <c r="K16" s="39">
        <v>4536.4000000000015</v>
      </c>
      <c r="L16" s="39">
        <v>4558.8000000000011</v>
      </c>
      <c r="M16" s="31">
        <v>4514</v>
      </c>
      <c r="N16" s="31">
        <v>4455</v>
      </c>
      <c r="O16" s="244">
        <v>1215000</v>
      </c>
      <c r="P16" s="245">
        <v>1.1025587684626586E-2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45197</v>
      </c>
      <c r="E17" s="38">
        <v>23124.6</v>
      </c>
      <c r="F17" s="38">
        <v>23142.25</v>
      </c>
      <c r="G17" s="39">
        <v>23013.05</v>
      </c>
      <c r="H17" s="39">
        <v>22901.5</v>
      </c>
      <c r="I17" s="39">
        <v>22772.3</v>
      </c>
      <c r="J17" s="39">
        <v>23253.8</v>
      </c>
      <c r="K17" s="39">
        <v>23382.999999999996</v>
      </c>
      <c r="L17" s="39">
        <v>23494.55</v>
      </c>
      <c r="M17" s="31">
        <v>23271.45</v>
      </c>
      <c r="N17" s="31">
        <v>23030.7</v>
      </c>
      <c r="O17" s="244">
        <v>73880</v>
      </c>
      <c r="P17" s="245">
        <v>-8.0558539205155752E-3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45197</v>
      </c>
      <c r="E18" s="38">
        <v>188.9</v>
      </c>
      <c r="F18" s="38">
        <v>188.53333333333333</v>
      </c>
      <c r="G18" s="39">
        <v>187.41666666666666</v>
      </c>
      <c r="H18" s="39">
        <v>185.93333333333334</v>
      </c>
      <c r="I18" s="39">
        <v>184.81666666666666</v>
      </c>
      <c r="J18" s="39">
        <v>190.01666666666665</v>
      </c>
      <c r="K18" s="39">
        <v>191.13333333333333</v>
      </c>
      <c r="L18" s="39">
        <v>192.61666666666665</v>
      </c>
      <c r="M18" s="31">
        <v>189.65</v>
      </c>
      <c r="N18" s="31">
        <v>187.05</v>
      </c>
      <c r="O18" s="244">
        <v>38799000</v>
      </c>
      <c r="P18" s="245">
        <v>2.7456027456027456E-2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45197</v>
      </c>
      <c r="E19" s="38">
        <v>231.9</v>
      </c>
      <c r="F19" s="38">
        <v>231.13333333333335</v>
      </c>
      <c r="G19" s="39">
        <v>229.06666666666672</v>
      </c>
      <c r="H19" s="39">
        <v>226.23333333333338</v>
      </c>
      <c r="I19" s="39">
        <v>224.16666666666674</v>
      </c>
      <c r="J19" s="39">
        <v>233.9666666666667</v>
      </c>
      <c r="K19" s="39">
        <v>236.03333333333336</v>
      </c>
      <c r="L19" s="39">
        <v>238.86666666666667</v>
      </c>
      <c r="M19" s="31">
        <v>233.2</v>
      </c>
      <c r="N19" s="31">
        <v>228.3</v>
      </c>
      <c r="O19" s="244">
        <v>30440800</v>
      </c>
      <c r="P19" s="245">
        <v>3.6002057260414882E-3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45197</v>
      </c>
      <c r="E20" s="38">
        <v>2053.4</v>
      </c>
      <c r="F20" s="38">
        <v>2051.0499999999997</v>
      </c>
      <c r="G20" s="39">
        <v>2037.1999999999994</v>
      </c>
      <c r="H20" s="39">
        <v>2020.9999999999995</v>
      </c>
      <c r="I20" s="39">
        <v>2007.1499999999992</v>
      </c>
      <c r="J20" s="39">
        <v>2067.2499999999995</v>
      </c>
      <c r="K20" s="39">
        <v>2081.1</v>
      </c>
      <c r="L20" s="39">
        <v>2097.2999999999997</v>
      </c>
      <c r="M20" s="31">
        <v>2064.9</v>
      </c>
      <c r="N20" s="31">
        <v>2034.85</v>
      </c>
      <c r="O20" s="244">
        <v>6260400</v>
      </c>
      <c r="P20" s="245">
        <v>7.8238191828455522E-3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45197</v>
      </c>
      <c r="E21" s="38">
        <v>2517.1</v>
      </c>
      <c r="F21" s="38">
        <v>2513.5833333333335</v>
      </c>
      <c r="G21" s="39">
        <v>2497.2666666666669</v>
      </c>
      <c r="H21" s="39">
        <v>2477.4333333333334</v>
      </c>
      <c r="I21" s="39">
        <v>2461.1166666666668</v>
      </c>
      <c r="J21" s="39">
        <v>2533.416666666667</v>
      </c>
      <c r="K21" s="39">
        <v>2549.7333333333336</v>
      </c>
      <c r="L21" s="39">
        <v>2569.5666666666671</v>
      </c>
      <c r="M21" s="31">
        <v>2529.9</v>
      </c>
      <c r="N21" s="31">
        <v>2493.75</v>
      </c>
      <c r="O21" s="244">
        <v>10335600</v>
      </c>
      <c r="P21" s="245">
        <v>-1.3317295300283529E-2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45197</v>
      </c>
      <c r="E22" s="38">
        <v>814.5</v>
      </c>
      <c r="F22" s="38">
        <v>813.68333333333339</v>
      </c>
      <c r="G22" s="39">
        <v>809.96666666666681</v>
      </c>
      <c r="H22" s="39">
        <v>805.43333333333339</v>
      </c>
      <c r="I22" s="39">
        <v>801.71666666666681</v>
      </c>
      <c r="J22" s="39">
        <v>818.21666666666681</v>
      </c>
      <c r="K22" s="39">
        <v>821.93333333333351</v>
      </c>
      <c r="L22" s="39">
        <v>826.46666666666681</v>
      </c>
      <c r="M22" s="31">
        <v>817.4</v>
      </c>
      <c r="N22" s="31">
        <v>809.15</v>
      </c>
      <c r="O22" s="244">
        <v>44602400</v>
      </c>
      <c r="P22" s="245">
        <v>1.4853377505142254E-2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45197</v>
      </c>
      <c r="E23" s="38">
        <v>3657.9</v>
      </c>
      <c r="F23" s="38">
        <v>3673.4</v>
      </c>
      <c r="G23" s="39">
        <v>3638.5</v>
      </c>
      <c r="H23" s="39">
        <v>3619.1</v>
      </c>
      <c r="I23" s="39">
        <v>3584.2</v>
      </c>
      <c r="J23" s="39">
        <v>3692.8</v>
      </c>
      <c r="K23" s="39">
        <v>3727.7000000000007</v>
      </c>
      <c r="L23" s="39">
        <v>3747.1000000000004</v>
      </c>
      <c r="M23" s="31">
        <v>3708.3</v>
      </c>
      <c r="N23" s="31">
        <v>3654</v>
      </c>
      <c r="O23" s="244">
        <v>761800</v>
      </c>
      <c r="P23" s="245">
        <v>3.6744692433315185E-2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45197</v>
      </c>
      <c r="E24" s="38">
        <v>441.35</v>
      </c>
      <c r="F24" s="38">
        <v>440.61666666666662</v>
      </c>
      <c r="G24" s="39">
        <v>438.33333333333326</v>
      </c>
      <c r="H24" s="39">
        <v>435.31666666666666</v>
      </c>
      <c r="I24" s="39">
        <v>433.0333333333333</v>
      </c>
      <c r="J24" s="39">
        <v>443.63333333333321</v>
      </c>
      <c r="K24" s="39">
        <v>445.91666666666663</v>
      </c>
      <c r="L24" s="39">
        <v>448.93333333333317</v>
      </c>
      <c r="M24" s="31">
        <v>442.9</v>
      </c>
      <c r="N24" s="31">
        <v>437.6</v>
      </c>
      <c r="O24" s="244">
        <v>67858200</v>
      </c>
      <c r="P24" s="245">
        <v>-1.8269434441855539E-3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45197</v>
      </c>
      <c r="E25" s="38">
        <v>5042.8500000000004</v>
      </c>
      <c r="F25" s="38">
        <v>5038</v>
      </c>
      <c r="G25" s="39">
        <v>5017</v>
      </c>
      <c r="H25" s="39">
        <v>4991.1499999999996</v>
      </c>
      <c r="I25" s="39">
        <v>4970.1499999999996</v>
      </c>
      <c r="J25" s="39">
        <v>5063.8500000000004</v>
      </c>
      <c r="K25" s="39">
        <v>5084.8500000000004</v>
      </c>
      <c r="L25" s="39">
        <v>5110.7000000000007</v>
      </c>
      <c r="M25" s="31">
        <v>5059</v>
      </c>
      <c r="N25" s="31">
        <v>5012.1499999999996</v>
      </c>
      <c r="O25" s="244">
        <v>2196750</v>
      </c>
      <c r="P25" s="245">
        <v>-1.744381080174438E-2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45197</v>
      </c>
      <c r="E26" s="38">
        <v>386.1</v>
      </c>
      <c r="F26" s="38">
        <v>385</v>
      </c>
      <c r="G26" s="39">
        <v>381.55</v>
      </c>
      <c r="H26" s="39">
        <v>377</v>
      </c>
      <c r="I26" s="39">
        <v>373.55</v>
      </c>
      <c r="J26" s="39">
        <v>389.55</v>
      </c>
      <c r="K26" s="39">
        <v>393.00000000000006</v>
      </c>
      <c r="L26" s="39">
        <v>397.55</v>
      </c>
      <c r="M26" s="31">
        <v>388.45</v>
      </c>
      <c r="N26" s="31">
        <v>380.45</v>
      </c>
      <c r="O26" s="244">
        <v>10125200</v>
      </c>
      <c r="P26" s="245">
        <v>-4.4440879191400606E-2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45197</v>
      </c>
      <c r="E27" s="38">
        <v>183.05</v>
      </c>
      <c r="F27" s="38">
        <v>183.25</v>
      </c>
      <c r="G27" s="39">
        <v>182.3</v>
      </c>
      <c r="H27" s="39">
        <v>181.55</v>
      </c>
      <c r="I27" s="39">
        <v>180.60000000000002</v>
      </c>
      <c r="J27" s="39">
        <v>184</v>
      </c>
      <c r="K27" s="39">
        <v>184.95</v>
      </c>
      <c r="L27" s="39">
        <v>185.7</v>
      </c>
      <c r="M27" s="31">
        <v>184.2</v>
      </c>
      <c r="N27" s="31">
        <v>182.5</v>
      </c>
      <c r="O27" s="244">
        <v>87525000</v>
      </c>
      <c r="P27" s="245">
        <v>1.6904844893691182E-2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45197</v>
      </c>
      <c r="E28" s="38">
        <v>3252.9</v>
      </c>
      <c r="F28" s="38">
        <v>3240.65</v>
      </c>
      <c r="G28" s="39">
        <v>3222.4</v>
      </c>
      <c r="H28" s="39">
        <v>3191.9</v>
      </c>
      <c r="I28" s="39">
        <v>3173.65</v>
      </c>
      <c r="J28" s="39">
        <v>3271.15</v>
      </c>
      <c r="K28" s="39">
        <v>3289.4</v>
      </c>
      <c r="L28" s="39">
        <v>3319.9</v>
      </c>
      <c r="M28" s="31">
        <v>3258.9</v>
      </c>
      <c r="N28" s="31">
        <v>3210.15</v>
      </c>
      <c r="O28" s="244">
        <v>4555200</v>
      </c>
      <c r="P28" s="245">
        <v>-8.2299150881776622E-3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45197</v>
      </c>
      <c r="E29" s="38">
        <v>1905.7</v>
      </c>
      <c r="F29" s="38">
        <v>1903.45</v>
      </c>
      <c r="G29" s="39">
        <v>1894.25</v>
      </c>
      <c r="H29" s="39">
        <v>1882.8</v>
      </c>
      <c r="I29" s="39">
        <v>1873.6</v>
      </c>
      <c r="J29" s="39">
        <v>1914.9</v>
      </c>
      <c r="K29" s="39">
        <v>1924.1000000000004</v>
      </c>
      <c r="L29" s="39">
        <v>1935.5500000000002</v>
      </c>
      <c r="M29" s="31">
        <v>1912.65</v>
      </c>
      <c r="N29" s="31">
        <v>1892</v>
      </c>
      <c r="O29" s="244">
        <v>4169487</v>
      </c>
      <c r="P29" s="245">
        <v>6.021429203931639E-3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45197</v>
      </c>
      <c r="E30" s="38">
        <v>7472.05</v>
      </c>
      <c r="F30" s="38">
        <v>7458.4666666666672</v>
      </c>
      <c r="G30" s="39">
        <v>7426.9333333333343</v>
      </c>
      <c r="H30" s="39">
        <v>7381.8166666666675</v>
      </c>
      <c r="I30" s="39">
        <v>7350.2833333333347</v>
      </c>
      <c r="J30" s="39">
        <v>7503.5833333333339</v>
      </c>
      <c r="K30" s="39">
        <v>7535.1166666666668</v>
      </c>
      <c r="L30" s="39">
        <v>7580.2333333333336</v>
      </c>
      <c r="M30" s="31">
        <v>7490</v>
      </c>
      <c r="N30" s="31">
        <v>7413.35</v>
      </c>
      <c r="O30" s="244">
        <v>331500</v>
      </c>
      <c r="P30" s="245">
        <v>-4.4324324324324323E-2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45197</v>
      </c>
      <c r="E31" s="38">
        <v>726</v>
      </c>
      <c r="F31" s="38">
        <v>724.1</v>
      </c>
      <c r="G31" s="39">
        <v>720.2</v>
      </c>
      <c r="H31" s="39">
        <v>714.4</v>
      </c>
      <c r="I31" s="39">
        <v>710.5</v>
      </c>
      <c r="J31" s="39">
        <v>729.90000000000009</v>
      </c>
      <c r="K31" s="39">
        <v>733.8</v>
      </c>
      <c r="L31" s="39">
        <v>739.60000000000014</v>
      </c>
      <c r="M31" s="31">
        <v>728</v>
      </c>
      <c r="N31" s="31">
        <v>718.3</v>
      </c>
      <c r="O31" s="244">
        <v>14037000</v>
      </c>
      <c r="P31" s="245">
        <v>-2.0241502059049347E-2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45197</v>
      </c>
      <c r="E32" s="38">
        <v>866.3</v>
      </c>
      <c r="F32" s="38">
        <v>867.63333333333333</v>
      </c>
      <c r="G32" s="39">
        <v>861.56666666666661</v>
      </c>
      <c r="H32" s="39">
        <v>856.83333333333326</v>
      </c>
      <c r="I32" s="39">
        <v>850.76666666666654</v>
      </c>
      <c r="J32" s="39">
        <v>872.36666666666667</v>
      </c>
      <c r="K32" s="39">
        <v>878.43333333333351</v>
      </c>
      <c r="L32" s="39">
        <v>883.16666666666674</v>
      </c>
      <c r="M32" s="31">
        <v>873.7</v>
      </c>
      <c r="N32" s="31">
        <v>862.9</v>
      </c>
      <c r="O32" s="244">
        <v>14113000</v>
      </c>
      <c r="P32" s="245">
        <v>5.6435177927574853E-3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45197</v>
      </c>
      <c r="E33" s="38">
        <v>982</v>
      </c>
      <c r="F33" s="38">
        <v>978.08333333333337</v>
      </c>
      <c r="G33" s="39">
        <v>972.4666666666667</v>
      </c>
      <c r="H33" s="39">
        <v>962.93333333333328</v>
      </c>
      <c r="I33" s="39">
        <v>957.31666666666661</v>
      </c>
      <c r="J33" s="39">
        <v>987.61666666666679</v>
      </c>
      <c r="K33" s="39">
        <v>993.23333333333335</v>
      </c>
      <c r="L33" s="39">
        <v>1002.7666666666669</v>
      </c>
      <c r="M33" s="31">
        <v>983.7</v>
      </c>
      <c r="N33" s="31">
        <v>968.55</v>
      </c>
      <c r="O33" s="244">
        <v>42045000</v>
      </c>
      <c r="P33" s="245">
        <v>-2.0786026200873362E-2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45197</v>
      </c>
      <c r="E34" s="38">
        <v>4740.45</v>
      </c>
      <c r="F34" s="38">
        <v>4722.5166666666664</v>
      </c>
      <c r="G34" s="39">
        <v>4698.3833333333332</v>
      </c>
      <c r="H34" s="39">
        <v>4656.3166666666666</v>
      </c>
      <c r="I34" s="39">
        <v>4632.1833333333334</v>
      </c>
      <c r="J34" s="39">
        <v>4764.583333333333</v>
      </c>
      <c r="K34" s="39">
        <v>4788.7166666666662</v>
      </c>
      <c r="L34" s="39">
        <v>4830.7833333333328</v>
      </c>
      <c r="M34" s="31">
        <v>4746.6499999999996</v>
      </c>
      <c r="N34" s="31">
        <v>4680.45</v>
      </c>
      <c r="O34" s="244">
        <v>2398750</v>
      </c>
      <c r="P34" s="245">
        <v>-5.5964348637164473E-3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45197</v>
      </c>
      <c r="E35" s="38">
        <v>1526.2</v>
      </c>
      <c r="F35" s="38">
        <v>1524.0833333333333</v>
      </c>
      <c r="G35" s="39">
        <v>1518.5166666666664</v>
      </c>
      <c r="H35" s="39">
        <v>1510.8333333333333</v>
      </c>
      <c r="I35" s="39">
        <v>1505.2666666666664</v>
      </c>
      <c r="J35" s="39">
        <v>1531.7666666666664</v>
      </c>
      <c r="K35" s="39">
        <v>1537.3333333333335</v>
      </c>
      <c r="L35" s="39">
        <v>1545.0166666666664</v>
      </c>
      <c r="M35" s="31">
        <v>1529.65</v>
      </c>
      <c r="N35" s="31">
        <v>1516.4</v>
      </c>
      <c r="O35" s="244">
        <v>9978500</v>
      </c>
      <c r="P35" s="245">
        <v>-9.5290088838155748E-3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45197</v>
      </c>
      <c r="E36" s="38">
        <v>7376.95</v>
      </c>
      <c r="F36" s="38">
        <v>7365.6166666666659</v>
      </c>
      <c r="G36" s="39">
        <v>7332.3333333333321</v>
      </c>
      <c r="H36" s="39">
        <v>7287.7166666666662</v>
      </c>
      <c r="I36" s="39">
        <v>7254.4333333333325</v>
      </c>
      <c r="J36" s="39">
        <v>7410.2333333333318</v>
      </c>
      <c r="K36" s="39">
        <v>7443.5166666666664</v>
      </c>
      <c r="L36" s="39">
        <v>7488.1333333333314</v>
      </c>
      <c r="M36" s="31">
        <v>7398.9</v>
      </c>
      <c r="N36" s="31">
        <v>7321</v>
      </c>
      <c r="O36" s="244">
        <v>4303875</v>
      </c>
      <c r="P36" s="245">
        <v>4.6979865771812077E-3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45197</v>
      </c>
      <c r="E37" s="38">
        <v>2413.6999999999998</v>
      </c>
      <c r="F37" s="38">
        <v>2406.6333333333332</v>
      </c>
      <c r="G37" s="39">
        <v>2379.7166666666662</v>
      </c>
      <c r="H37" s="39">
        <v>2345.7333333333331</v>
      </c>
      <c r="I37" s="39">
        <v>2318.8166666666662</v>
      </c>
      <c r="J37" s="39">
        <v>2440.6166666666663</v>
      </c>
      <c r="K37" s="39">
        <v>2467.5333333333333</v>
      </c>
      <c r="L37" s="39">
        <v>2501.5166666666664</v>
      </c>
      <c r="M37" s="31">
        <v>2433.5500000000002</v>
      </c>
      <c r="N37" s="31">
        <v>2372.65</v>
      </c>
      <c r="O37" s="244">
        <v>1867500</v>
      </c>
      <c r="P37" s="245">
        <v>-1.1232349165596919E-3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45197</v>
      </c>
      <c r="E38" s="38">
        <v>415.2</v>
      </c>
      <c r="F38" s="38">
        <v>415.7833333333333</v>
      </c>
      <c r="G38" s="39">
        <v>411.81666666666661</v>
      </c>
      <c r="H38" s="39">
        <v>408.43333333333328</v>
      </c>
      <c r="I38" s="39">
        <v>404.46666666666658</v>
      </c>
      <c r="J38" s="39">
        <v>419.16666666666663</v>
      </c>
      <c r="K38" s="39">
        <v>423.13333333333333</v>
      </c>
      <c r="L38" s="39">
        <v>426.51666666666665</v>
      </c>
      <c r="M38" s="31">
        <v>419.75</v>
      </c>
      <c r="N38" s="31">
        <v>412.4</v>
      </c>
      <c r="O38" s="244">
        <v>13816000</v>
      </c>
      <c r="P38" s="245">
        <v>-1.8303774442928605E-2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45197</v>
      </c>
      <c r="E39" s="38">
        <v>239.85</v>
      </c>
      <c r="F39" s="38">
        <v>238</v>
      </c>
      <c r="G39" s="39">
        <v>235.55</v>
      </c>
      <c r="H39" s="39">
        <v>231.25</v>
      </c>
      <c r="I39" s="39">
        <v>228.8</v>
      </c>
      <c r="J39" s="39">
        <v>242.3</v>
      </c>
      <c r="K39" s="39">
        <v>244.75</v>
      </c>
      <c r="L39" s="39">
        <v>249.05</v>
      </c>
      <c r="M39" s="31">
        <v>240.45</v>
      </c>
      <c r="N39" s="31">
        <v>233.7</v>
      </c>
      <c r="O39" s="244">
        <v>78987500</v>
      </c>
      <c r="P39" s="245">
        <v>1.0134919112475223E-2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45197</v>
      </c>
      <c r="E40" s="38">
        <v>197.3</v>
      </c>
      <c r="F40" s="38">
        <v>196.73333333333335</v>
      </c>
      <c r="G40" s="39">
        <v>195.7166666666667</v>
      </c>
      <c r="H40" s="39">
        <v>194.13333333333335</v>
      </c>
      <c r="I40" s="39">
        <v>193.1166666666667</v>
      </c>
      <c r="J40" s="39">
        <v>198.31666666666669</v>
      </c>
      <c r="K40" s="39">
        <v>199.33333333333334</v>
      </c>
      <c r="L40" s="39">
        <v>200.91666666666669</v>
      </c>
      <c r="M40" s="31">
        <v>197.75</v>
      </c>
      <c r="N40" s="31">
        <v>195.15</v>
      </c>
      <c r="O40" s="244">
        <v>131268150</v>
      </c>
      <c r="P40" s="245">
        <v>2.5595319712966771E-2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45197</v>
      </c>
      <c r="E41" s="38">
        <v>1740.85</v>
      </c>
      <c r="F41" s="38">
        <v>1731.1166666666668</v>
      </c>
      <c r="G41" s="39">
        <v>1704.2333333333336</v>
      </c>
      <c r="H41" s="39">
        <v>1667.6166666666668</v>
      </c>
      <c r="I41" s="39">
        <v>1640.7333333333336</v>
      </c>
      <c r="J41" s="39">
        <v>1767.7333333333336</v>
      </c>
      <c r="K41" s="39">
        <v>1794.6166666666668</v>
      </c>
      <c r="L41" s="39">
        <v>1831.2333333333336</v>
      </c>
      <c r="M41" s="31">
        <v>1758</v>
      </c>
      <c r="N41" s="31">
        <v>1694.5</v>
      </c>
      <c r="O41" s="244">
        <v>1418625</v>
      </c>
      <c r="P41" s="245">
        <v>0.11428571428571428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45197</v>
      </c>
      <c r="E42" s="38">
        <v>140.69999999999999</v>
      </c>
      <c r="F42" s="38">
        <v>140.29999999999998</v>
      </c>
      <c r="G42" s="39">
        <v>138.79999999999995</v>
      </c>
      <c r="H42" s="39">
        <v>136.89999999999998</v>
      </c>
      <c r="I42" s="39">
        <v>135.39999999999995</v>
      </c>
      <c r="J42" s="39">
        <v>142.19999999999996</v>
      </c>
      <c r="K42" s="39">
        <v>143.70000000000002</v>
      </c>
      <c r="L42" s="39">
        <v>145.59999999999997</v>
      </c>
      <c r="M42" s="31">
        <v>141.80000000000001</v>
      </c>
      <c r="N42" s="31">
        <v>138.4</v>
      </c>
      <c r="O42" s="244">
        <v>77759400</v>
      </c>
      <c r="P42" s="245">
        <v>5.0030788177339899E-2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45197</v>
      </c>
      <c r="E43" s="38">
        <v>698.3</v>
      </c>
      <c r="F43" s="38">
        <v>697.66666666666663</v>
      </c>
      <c r="G43" s="39">
        <v>693.48333333333323</v>
      </c>
      <c r="H43" s="39">
        <v>688.66666666666663</v>
      </c>
      <c r="I43" s="39">
        <v>684.48333333333323</v>
      </c>
      <c r="J43" s="39">
        <v>702.48333333333323</v>
      </c>
      <c r="K43" s="39">
        <v>706.66666666666663</v>
      </c>
      <c r="L43" s="39">
        <v>711.48333333333323</v>
      </c>
      <c r="M43" s="31">
        <v>701.85</v>
      </c>
      <c r="N43" s="31">
        <v>692.85</v>
      </c>
      <c r="O43" s="244">
        <v>9193800</v>
      </c>
      <c r="P43" s="245">
        <v>1.317838744459087E-3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45197</v>
      </c>
      <c r="E44" s="38">
        <v>1111.75</v>
      </c>
      <c r="F44" s="38">
        <v>1109.55</v>
      </c>
      <c r="G44" s="39">
        <v>1101.3</v>
      </c>
      <c r="H44" s="39">
        <v>1090.8499999999999</v>
      </c>
      <c r="I44" s="39">
        <v>1082.5999999999999</v>
      </c>
      <c r="J44" s="39">
        <v>1120</v>
      </c>
      <c r="K44" s="39">
        <v>1128.25</v>
      </c>
      <c r="L44" s="39">
        <v>1138.7</v>
      </c>
      <c r="M44" s="31">
        <v>1117.8</v>
      </c>
      <c r="N44" s="31">
        <v>1099.0999999999999</v>
      </c>
      <c r="O44" s="244">
        <v>9124000</v>
      </c>
      <c r="P44" s="245">
        <v>4.3859649122807018E-4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45197</v>
      </c>
      <c r="E45" s="38">
        <v>876.75</v>
      </c>
      <c r="F45" s="38">
        <v>878.73333333333323</v>
      </c>
      <c r="G45" s="39">
        <v>872.61666666666645</v>
      </c>
      <c r="H45" s="39">
        <v>868.48333333333323</v>
      </c>
      <c r="I45" s="39">
        <v>862.36666666666645</v>
      </c>
      <c r="J45" s="39">
        <v>882.86666666666645</v>
      </c>
      <c r="K45" s="39">
        <v>888.98333333333323</v>
      </c>
      <c r="L45" s="39">
        <v>893.11666666666645</v>
      </c>
      <c r="M45" s="31">
        <v>884.85</v>
      </c>
      <c r="N45" s="31">
        <v>874.6</v>
      </c>
      <c r="O45" s="244">
        <v>41208150</v>
      </c>
      <c r="P45" s="245">
        <v>9.9229242627036501E-4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45197</v>
      </c>
      <c r="E46" s="38">
        <v>138.9</v>
      </c>
      <c r="F46" s="38">
        <v>138.30000000000001</v>
      </c>
      <c r="G46" s="39">
        <v>136.65000000000003</v>
      </c>
      <c r="H46" s="39">
        <v>134.40000000000003</v>
      </c>
      <c r="I46" s="39">
        <v>132.75000000000006</v>
      </c>
      <c r="J46" s="39">
        <v>140.55000000000001</v>
      </c>
      <c r="K46" s="39">
        <v>142.19999999999999</v>
      </c>
      <c r="L46" s="39">
        <v>144.44999999999999</v>
      </c>
      <c r="M46" s="31">
        <v>139.94999999999999</v>
      </c>
      <c r="N46" s="31">
        <v>136.05000000000001</v>
      </c>
      <c r="O46" s="244">
        <v>92872500</v>
      </c>
      <c r="P46" s="245">
        <v>-2.0161737011188657E-2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45197</v>
      </c>
      <c r="E47" s="38">
        <v>269.10000000000002</v>
      </c>
      <c r="F47" s="38">
        <v>269.81666666666666</v>
      </c>
      <c r="G47" s="39">
        <v>266.63333333333333</v>
      </c>
      <c r="H47" s="39">
        <v>264.16666666666669</v>
      </c>
      <c r="I47" s="39">
        <v>260.98333333333335</v>
      </c>
      <c r="J47" s="39">
        <v>272.2833333333333</v>
      </c>
      <c r="K47" s="39">
        <v>275.46666666666658</v>
      </c>
      <c r="L47" s="39">
        <v>277.93333333333328</v>
      </c>
      <c r="M47" s="31">
        <v>273</v>
      </c>
      <c r="N47" s="31">
        <v>267.35000000000002</v>
      </c>
      <c r="O47" s="244">
        <v>30630000</v>
      </c>
      <c r="P47" s="245">
        <v>2.9233870967741934E-2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45197</v>
      </c>
      <c r="E48" s="38">
        <v>19408.5</v>
      </c>
      <c r="F48" s="38">
        <v>19389.5</v>
      </c>
      <c r="G48" s="39">
        <v>19279</v>
      </c>
      <c r="H48" s="39">
        <v>19149.5</v>
      </c>
      <c r="I48" s="39">
        <v>19039</v>
      </c>
      <c r="J48" s="39">
        <v>19519</v>
      </c>
      <c r="K48" s="39">
        <v>19629.5</v>
      </c>
      <c r="L48" s="39">
        <v>19759</v>
      </c>
      <c r="M48" s="31">
        <v>19500</v>
      </c>
      <c r="N48" s="31">
        <v>19260</v>
      </c>
      <c r="O48" s="244">
        <v>116350</v>
      </c>
      <c r="P48" s="245">
        <v>-2.717391304347826E-2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45197</v>
      </c>
      <c r="E49" s="38">
        <v>355.4</v>
      </c>
      <c r="F49" s="38">
        <v>355.55</v>
      </c>
      <c r="G49" s="39">
        <v>353.85</v>
      </c>
      <c r="H49" s="39">
        <v>352.3</v>
      </c>
      <c r="I49" s="39">
        <v>350.6</v>
      </c>
      <c r="J49" s="39">
        <v>357.1</v>
      </c>
      <c r="K49" s="39">
        <v>358.79999999999995</v>
      </c>
      <c r="L49" s="39">
        <v>360.35</v>
      </c>
      <c r="M49" s="31">
        <v>357.25</v>
      </c>
      <c r="N49" s="31">
        <v>354</v>
      </c>
      <c r="O49" s="244">
        <v>26949600</v>
      </c>
      <c r="P49" s="245">
        <v>-2.6654531270315952E-2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45197</v>
      </c>
      <c r="E50" s="38">
        <v>4555.1000000000004</v>
      </c>
      <c r="F50" s="38">
        <v>4570.6333333333341</v>
      </c>
      <c r="G50" s="39">
        <v>4529.4666666666681</v>
      </c>
      <c r="H50" s="39">
        <v>4503.8333333333339</v>
      </c>
      <c r="I50" s="39">
        <v>4462.6666666666679</v>
      </c>
      <c r="J50" s="39">
        <v>4596.2666666666682</v>
      </c>
      <c r="K50" s="39">
        <v>4637.4333333333343</v>
      </c>
      <c r="L50" s="39">
        <v>4663.0666666666684</v>
      </c>
      <c r="M50" s="31">
        <v>4611.8</v>
      </c>
      <c r="N50" s="31">
        <v>4545</v>
      </c>
      <c r="O50" s="244">
        <v>2200400</v>
      </c>
      <c r="P50" s="245">
        <v>7.0129364847777459E-2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45197</v>
      </c>
      <c r="E51" s="38">
        <v>516.04999999999995</v>
      </c>
      <c r="F51" s="38">
        <v>518.4666666666667</v>
      </c>
      <c r="G51" s="39">
        <v>510.33333333333337</v>
      </c>
      <c r="H51" s="39">
        <v>504.61666666666667</v>
      </c>
      <c r="I51" s="39">
        <v>496.48333333333335</v>
      </c>
      <c r="J51" s="39">
        <v>524.18333333333339</v>
      </c>
      <c r="K51" s="39">
        <v>532.31666666666661</v>
      </c>
      <c r="L51" s="39">
        <v>538.03333333333342</v>
      </c>
      <c r="M51" s="31">
        <v>526.6</v>
      </c>
      <c r="N51" s="31">
        <v>512.75</v>
      </c>
      <c r="O51" s="244">
        <v>8244000</v>
      </c>
      <c r="P51" s="245">
        <v>8.2742316784869971E-2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45197</v>
      </c>
      <c r="E52" s="38">
        <v>340.65</v>
      </c>
      <c r="F52" s="38">
        <v>339.11666666666662</v>
      </c>
      <c r="G52" s="39">
        <v>336.73333333333323</v>
      </c>
      <c r="H52" s="39">
        <v>332.81666666666661</v>
      </c>
      <c r="I52" s="39">
        <v>330.43333333333322</v>
      </c>
      <c r="J52" s="39">
        <v>343.03333333333325</v>
      </c>
      <c r="K52" s="39">
        <v>345.41666666666657</v>
      </c>
      <c r="L52" s="39">
        <v>349.33333333333326</v>
      </c>
      <c r="M52" s="31">
        <v>341.5</v>
      </c>
      <c r="N52" s="31">
        <v>335.2</v>
      </c>
      <c r="O52" s="244">
        <v>60258600</v>
      </c>
      <c r="P52" s="245">
        <v>5.5417886911466544E-3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45197</v>
      </c>
      <c r="E53" s="38">
        <v>777</v>
      </c>
      <c r="F53" s="38">
        <v>780.41666666666663</v>
      </c>
      <c r="G53" s="39">
        <v>771.13333333333321</v>
      </c>
      <c r="H53" s="39">
        <v>765.26666666666654</v>
      </c>
      <c r="I53" s="39">
        <v>755.98333333333312</v>
      </c>
      <c r="J53" s="39">
        <v>786.2833333333333</v>
      </c>
      <c r="K53" s="39">
        <v>795.56666666666683</v>
      </c>
      <c r="L53" s="39">
        <v>801.43333333333339</v>
      </c>
      <c r="M53" s="31">
        <v>789.7</v>
      </c>
      <c r="N53" s="31">
        <v>774.55</v>
      </c>
      <c r="O53" s="244">
        <v>4534725</v>
      </c>
      <c r="P53" s="245">
        <v>-4.0239372678497733E-2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45197</v>
      </c>
      <c r="E54" s="38">
        <v>289.45</v>
      </c>
      <c r="F54" s="38">
        <v>289.05</v>
      </c>
      <c r="G54" s="39">
        <v>284.90000000000003</v>
      </c>
      <c r="H54" s="39">
        <v>280.35000000000002</v>
      </c>
      <c r="I54" s="39">
        <v>276.20000000000005</v>
      </c>
      <c r="J54" s="39">
        <v>293.60000000000002</v>
      </c>
      <c r="K54" s="39">
        <v>297.75</v>
      </c>
      <c r="L54" s="39">
        <v>302.3</v>
      </c>
      <c r="M54" s="31">
        <v>293.2</v>
      </c>
      <c r="N54" s="31">
        <v>284.5</v>
      </c>
      <c r="O54" s="244">
        <v>15515400</v>
      </c>
      <c r="P54" s="245">
        <v>0.10650406504065041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45197</v>
      </c>
      <c r="E55" s="38">
        <v>1136.05</v>
      </c>
      <c r="F55" s="38">
        <v>1125.6166666666666</v>
      </c>
      <c r="G55" s="39">
        <v>1110.4333333333332</v>
      </c>
      <c r="H55" s="39">
        <v>1084.8166666666666</v>
      </c>
      <c r="I55" s="39">
        <v>1069.6333333333332</v>
      </c>
      <c r="J55" s="39">
        <v>1151.2333333333331</v>
      </c>
      <c r="K55" s="39">
        <v>1166.4166666666665</v>
      </c>
      <c r="L55" s="39">
        <v>1192.0333333333331</v>
      </c>
      <c r="M55" s="31">
        <v>1140.8</v>
      </c>
      <c r="N55" s="31">
        <v>1100</v>
      </c>
      <c r="O55" s="244">
        <v>14400000</v>
      </c>
      <c r="P55" s="245">
        <v>2.1367142477169962E-2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45197</v>
      </c>
      <c r="E56" s="38">
        <v>1252.8</v>
      </c>
      <c r="F56" s="38">
        <v>1253.6166666666668</v>
      </c>
      <c r="G56" s="39">
        <v>1246.2333333333336</v>
      </c>
      <c r="H56" s="39">
        <v>1239.6666666666667</v>
      </c>
      <c r="I56" s="39">
        <v>1232.2833333333335</v>
      </c>
      <c r="J56" s="39">
        <v>1260.1833333333336</v>
      </c>
      <c r="K56" s="39">
        <v>1267.5666666666668</v>
      </c>
      <c r="L56" s="39">
        <v>1274.1333333333337</v>
      </c>
      <c r="M56" s="31">
        <v>1261</v>
      </c>
      <c r="N56" s="31">
        <v>1247.05</v>
      </c>
      <c r="O56" s="244">
        <v>10006100</v>
      </c>
      <c r="P56" s="245">
        <v>8.5167714884696009E-3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45197</v>
      </c>
      <c r="E57" s="38">
        <v>274.64999999999998</v>
      </c>
      <c r="F57" s="38">
        <v>268.41666666666669</v>
      </c>
      <c r="G57" s="39">
        <v>261.93333333333339</v>
      </c>
      <c r="H57" s="39">
        <v>249.2166666666667</v>
      </c>
      <c r="I57" s="39">
        <v>242.73333333333341</v>
      </c>
      <c r="J57" s="39">
        <v>281.13333333333338</v>
      </c>
      <c r="K57" s="39">
        <v>287.61666666666662</v>
      </c>
      <c r="L57" s="39">
        <v>300.33333333333337</v>
      </c>
      <c r="M57" s="31">
        <v>274.89999999999998</v>
      </c>
      <c r="N57" s="31">
        <v>255.7</v>
      </c>
      <c r="O57" s="244">
        <v>86549400</v>
      </c>
      <c r="P57" s="245">
        <v>8.8934686112872544E-2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45197</v>
      </c>
      <c r="E58" s="38">
        <v>5610.35</v>
      </c>
      <c r="F58" s="38">
        <v>5590.6833333333334</v>
      </c>
      <c r="G58" s="39">
        <v>5534.666666666667</v>
      </c>
      <c r="H58" s="39">
        <v>5458.9833333333336</v>
      </c>
      <c r="I58" s="39">
        <v>5402.9666666666672</v>
      </c>
      <c r="J58" s="39">
        <v>5666.3666666666668</v>
      </c>
      <c r="K58" s="39">
        <v>5722.3833333333332</v>
      </c>
      <c r="L58" s="39">
        <v>5798.0666666666666</v>
      </c>
      <c r="M58" s="31">
        <v>5646.7</v>
      </c>
      <c r="N58" s="31">
        <v>5515</v>
      </c>
      <c r="O58" s="244">
        <v>1619250</v>
      </c>
      <c r="P58" s="245">
        <v>3.1730861129695115E-2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45197</v>
      </c>
      <c r="E59" s="38">
        <v>2021.7</v>
      </c>
      <c r="F59" s="38">
        <v>2026.6833333333334</v>
      </c>
      <c r="G59" s="39">
        <v>2011.5666666666668</v>
      </c>
      <c r="H59" s="39">
        <v>2001.4333333333334</v>
      </c>
      <c r="I59" s="39">
        <v>1986.3166666666668</v>
      </c>
      <c r="J59" s="39">
        <v>2036.8166666666668</v>
      </c>
      <c r="K59" s="39">
        <v>2051.9333333333334</v>
      </c>
      <c r="L59" s="39">
        <v>2062.0666666666666</v>
      </c>
      <c r="M59" s="31">
        <v>2041.8</v>
      </c>
      <c r="N59" s="31">
        <v>2016.55</v>
      </c>
      <c r="O59" s="244">
        <v>2619050</v>
      </c>
      <c r="P59" s="245">
        <v>-1.2014787430683918E-2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45197</v>
      </c>
      <c r="E60" s="38">
        <v>692.85</v>
      </c>
      <c r="F60" s="38">
        <v>695.68333333333339</v>
      </c>
      <c r="G60" s="39">
        <v>688.36666666666679</v>
      </c>
      <c r="H60" s="39">
        <v>683.88333333333344</v>
      </c>
      <c r="I60" s="39">
        <v>676.56666666666683</v>
      </c>
      <c r="J60" s="39">
        <v>700.16666666666674</v>
      </c>
      <c r="K60" s="39">
        <v>707.48333333333335</v>
      </c>
      <c r="L60" s="39">
        <v>711.9666666666667</v>
      </c>
      <c r="M60" s="31">
        <v>703</v>
      </c>
      <c r="N60" s="31">
        <v>691.2</v>
      </c>
      <c r="O60" s="244">
        <v>5845000</v>
      </c>
      <c r="P60" s="245">
        <v>4.7491039426523295E-2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45197</v>
      </c>
      <c r="E61" s="38">
        <v>1148.45</v>
      </c>
      <c r="F61" s="38">
        <v>1148.6833333333334</v>
      </c>
      <c r="G61" s="39">
        <v>1140.5166666666669</v>
      </c>
      <c r="H61" s="39">
        <v>1132.5833333333335</v>
      </c>
      <c r="I61" s="39">
        <v>1124.416666666667</v>
      </c>
      <c r="J61" s="39">
        <v>1156.6166666666668</v>
      </c>
      <c r="K61" s="39">
        <v>1164.7833333333333</v>
      </c>
      <c r="L61" s="39">
        <v>1172.7166666666667</v>
      </c>
      <c r="M61" s="31">
        <v>1156.8499999999999</v>
      </c>
      <c r="N61" s="31">
        <v>1140.75</v>
      </c>
      <c r="O61" s="244">
        <v>1642900</v>
      </c>
      <c r="P61" s="245">
        <v>9.0283748925193471E-3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45197</v>
      </c>
      <c r="E62" s="38">
        <v>314.25</v>
      </c>
      <c r="F62" s="38">
        <v>313.01666666666665</v>
      </c>
      <c r="G62" s="39">
        <v>311.0333333333333</v>
      </c>
      <c r="H62" s="39">
        <v>307.81666666666666</v>
      </c>
      <c r="I62" s="39">
        <v>305.83333333333331</v>
      </c>
      <c r="J62" s="39">
        <v>316.23333333333329</v>
      </c>
      <c r="K62" s="39">
        <v>318.21666666666664</v>
      </c>
      <c r="L62" s="39">
        <v>321.43333333333328</v>
      </c>
      <c r="M62" s="31">
        <v>315</v>
      </c>
      <c r="N62" s="31">
        <v>309.8</v>
      </c>
      <c r="O62" s="244">
        <v>12423600</v>
      </c>
      <c r="P62" s="245">
        <v>-3.0617977528089889E-2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45197</v>
      </c>
      <c r="E63" s="38">
        <v>132.75</v>
      </c>
      <c r="F63" s="38">
        <v>131.65</v>
      </c>
      <c r="G63" s="39">
        <v>130</v>
      </c>
      <c r="H63" s="39">
        <v>127.25</v>
      </c>
      <c r="I63" s="39">
        <v>125.6</v>
      </c>
      <c r="J63" s="39">
        <v>134.4</v>
      </c>
      <c r="K63" s="39">
        <v>136.05000000000004</v>
      </c>
      <c r="L63" s="39">
        <v>138.80000000000001</v>
      </c>
      <c r="M63" s="31">
        <v>133.30000000000001</v>
      </c>
      <c r="N63" s="31">
        <v>128.9</v>
      </c>
      <c r="O63" s="244">
        <v>39855000</v>
      </c>
      <c r="P63" s="245">
        <v>1.5543381322461461E-2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45197</v>
      </c>
      <c r="E64" s="38">
        <v>1725.8</v>
      </c>
      <c r="F64" s="38">
        <v>1733.8166666666666</v>
      </c>
      <c r="G64" s="39">
        <v>1715.0833333333333</v>
      </c>
      <c r="H64" s="39">
        <v>1704.3666666666666</v>
      </c>
      <c r="I64" s="39">
        <v>1685.6333333333332</v>
      </c>
      <c r="J64" s="39">
        <v>1744.5333333333333</v>
      </c>
      <c r="K64" s="39">
        <v>1763.2666666666669</v>
      </c>
      <c r="L64" s="39">
        <v>1773.9833333333333</v>
      </c>
      <c r="M64" s="31">
        <v>1752.55</v>
      </c>
      <c r="N64" s="31">
        <v>1723.1</v>
      </c>
      <c r="O64" s="244">
        <v>6633600</v>
      </c>
      <c r="P64" s="245">
        <v>7.1968661747289784E-3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45197</v>
      </c>
      <c r="E65" s="38">
        <v>567.85</v>
      </c>
      <c r="F65" s="38">
        <v>567.7166666666667</v>
      </c>
      <c r="G65" s="39">
        <v>565.13333333333344</v>
      </c>
      <c r="H65" s="39">
        <v>562.41666666666674</v>
      </c>
      <c r="I65" s="39">
        <v>559.83333333333348</v>
      </c>
      <c r="J65" s="39">
        <v>570.43333333333339</v>
      </c>
      <c r="K65" s="39">
        <v>573.01666666666665</v>
      </c>
      <c r="L65" s="39">
        <v>575.73333333333335</v>
      </c>
      <c r="M65" s="31">
        <v>570.29999999999995</v>
      </c>
      <c r="N65" s="31">
        <v>565</v>
      </c>
      <c r="O65" s="244">
        <v>17936250</v>
      </c>
      <c r="P65" s="245">
        <v>-1.8133296838647874E-2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45197</v>
      </c>
      <c r="E66" s="38">
        <v>2302.15</v>
      </c>
      <c r="F66" s="38">
        <v>2303.7666666666669</v>
      </c>
      <c r="G66" s="39">
        <v>2283.2333333333336</v>
      </c>
      <c r="H66" s="39">
        <v>2264.3166666666666</v>
      </c>
      <c r="I66" s="39">
        <v>2243.7833333333333</v>
      </c>
      <c r="J66" s="39">
        <v>2322.6833333333338</v>
      </c>
      <c r="K66" s="39">
        <v>2343.2166666666676</v>
      </c>
      <c r="L66" s="39">
        <v>2362.1333333333341</v>
      </c>
      <c r="M66" s="31">
        <v>2324.3000000000002</v>
      </c>
      <c r="N66" s="31">
        <v>2284.85</v>
      </c>
      <c r="O66" s="244">
        <v>1459000</v>
      </c>
      <c r="P66" s="245">
        <v>-1.9818609338259994E-2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45197</v>
      </c>
      <c r="E67" s="38">
        <v>2345.9</v>
      </c>
      <c r="F67" s="38">
        <v>2332.9</v>
      </c>
      <c r="G67" s="39">
        <v>2303.8000000000002</v>
      </c>
      <c r="H67" s="39">
        <v>2261.7000000000003</v>
      </c>
      <c r="I67" s="39">
        <v>2232.6000000000004</v>
      </c>
      <c r="J67" s="39">
        <v>2375</v>
      </c>
      <c r="K67" s="39">
        <v>2404.0999999999995</v>
      </c>
      <c r="L67" s="39">
        <v>2446.1999999999998</v>
      </c>
      <c r="M67" s="31">
        <v>2362</v>
      </c>
      <c r="N67" s="31">
        <v>2290.8000000000002</v>
      </c>
      <c r="O67" s="244">
        <v>2579100</v>
      </c>
      <c r="P67" s="245">
        <v>6.3209645323656794E-3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45197</v>
      </c>
      <c r="E68" s="38">
        <v>185.35</v>
      </c>
      <c r="F68" s="38">
        <v>186.13333333333335</v>
      </c>
      <c r="G68" s="39">
        <v>183.51666666666671</v>
      </c>
      <c r="H68" s="39">
        <v>181.68333333333337</v>
      </c>
      <c r="I68" s="39">
        <v>179.06666666666672</v>
      </c>
      <c r="J68" s="39">
        <v>187.9666666666667</v>
      </c>
      <c r="K68" s="39">
        <v>190.58333333333331</v>
      </c>
      <c r="L68" s="39">
        <v>192.41666666666669</v>
      </c>
      <c r="M68" s="31">
        <v>188.75</v>
      </c>
      <c r="N68" s="31">
        <v>184.3</v>
      </c>
      <c r="O68" s="244">
        <v>18387600</v>
      </c>
      <c r="P68" s="245">
        <v>-3.5824401703127291E-2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45197</v>
      </c>
      <c r="E69" s="38">
        <v>3700.55</v>
      </c>
      <c r="F69" s="38">
        <v>3703.85</v>
      </c>
      <c r="G69" s="39">
        <v>3662.7</v>
      </c>
      <c r="H69" s="39">
        <v>3624.85</v>
      </c>
      <c r="I69" s="39">
        <v>3583.7</v>
      </c>
      <c r="J69" s="39">
        <v>3741.7</v>
      </c>
      <c r="K69" s="39">
        <v>3782.8500000000004</v>
      </c>
      <c r="L69" s="39">
        <v>3820.7</v>
      </c>
      <c r="M69" s="31">
        <v>3745</v>
      </c>
      <c r="N69" s="31">
        <v>3666</v>
      </c>
      <c r="O69" s="244">
        <v>2496600</v>
      </c>
      <c r="P69" s="245">
        <v>1.7774154097024052E-2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45197</v>
      </c>
      <c r="E70" s="38">
        <v>5097.7</v>
      </c>
      <c r="F70" s="38">
        <v>5060.7166666666662</v>
      </c>
      <c r="G70" s="39">
        <v>5007.5333333333328</v>
      </c>
      <c r="H70" s="39">
        <v>4917.3666666666668</v>
      </c>
      <c r="I70" s="39">
        <v>4864.1833333333334</v>
      </c>
      <c r="J70" s="39">
        <v>5150.8833333333323</v>
      </c>
      <c r="K70" s="39">
        <v>5204.0666666666648</v>
      </c>
      <c r="L70" s="39">
        <v>5294.2333333333318</v>
      </c>
      <c r="M70" s="31">
        <v>5113.8999999999996</v>
      </c>
      <c r="N70" s="31">
        <v>4970.55</v>
      </c>
      <c r="O70" s="244">
        <v>1424200</v>
      </c>
      <c r="P70" s="245">
        <v>-5.6821192052980134E-2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45197</v>
      </c>
      <c r="E71" s="38">
        <v>533</v>
      </c>
      <c r="F71" s="38">
        <v>528.01666666666665</v>
      </c>
      <c r="G71" s="39">
        <v>522.0333333333333</v>
      </c>
      <c r="H71" s="39">
        <v>511.06666666666661</v>
      </c>
      <c r="I71" s="39">
        <v>505.08333333333326</v>
      </c>
      <c r="J71" s="39">
        <v>538.98333333333335</v>
      </c>
      <c r="K71" s="39">
        <v>544.9666666666667</v>
      </c>
      <c r="L71" s="39">
        <v>555.93333333333339</v>
      </c>
      <c r="M71" s="31">
        <v>534</v>
      </c>
      <c r="N71" s="31">
        <v>517.04999999999995</v>
      </c>
      <c r="O71" s="244">
        <v>38626500</v>
      </c>
      <c r="P71" s="245">
        <v>2.9780495315180573E-2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45197</v>
      </c>
      <c r="E72" s="38">
        <v>5635.3</v>
      </c>
      <c r="F72" s="38">
        <v>5640.9666666666672</v>
      </c>
      <c r="G72" s="39">
        <v>5604.5333333333347</v>
      </c>
      <c r="H72" s="39">
        <v>5573.7666666666673</v>
      </c>
      <c r="I72" s="39">
        <v>5537.3333333333348</v>
      </c>
      <c r="J72" s="39">
        <v>5671.7333333333345</v>
      </c>
      <c r="K72" s="39">
        <v>5708.166666666667</v>
      </c>
      <c r="L72" s="39">
        <v>5738.9333333333343</v>
      </c>
      <c r="M72" s="31">
        <v>5677.4</v>
      </c>
      <c r="N72" s="31">
        <v>5610.2</v>
      </c>
      <c r="O72" s="244">
        <v>2908250</v>
      </c>
      <c r="P72" s="245">
        <v>6.8817204301075264E-4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45197</v>
      </c>
      <c r="E73" s="38">
        <v>3418.4</v>
      </c>
      <c r="F73" s="38">
        <v>3412.7333333333336</v>
      </c>
      <c r="G73" s="39">
        <v>3395.7166666666672</v>
      </c>
      <c r="H73" s="39">
        <v>3373.0333333333338</v>
      </c>
      <c r="I73" s="39">
        <v>3356.0166666666673</v>
      </c>
      <c r="J73" s="39">
        <v>3435.416666666667</v>
      </c>
      <c r="K73" s="39">
        <v>3452.4333333333334</v>
      </c>
      <c r="L73" s="39">
        <v>3475.1166666666668</v>
      </c>
      <c r="M73" s="31">
        <v>3429.75</v>
      </c>
      <c r="N73" s="31">
        <v>3390.05</v>
      </c>
      <c r="O73" s="244">
        <v>3729775</v>
      </c>
      <c r="P73" s="245">
        <v>8.4220487343269462E-3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45197</v>
      </c>
      <c r="E74" s="38">
        <v>3160.45</v>
      </c>
      <c r="F74" s="38">
        <v>3165.15</v>
      </c>
      <c r="G74" s="39">
        <v>3128.3</v>
      </c>
      <c r="H74" s="39">
        <v>3096.15</v>
      </c>
      <c r="I74" s="39">
        <v>3059.3</v>
      </c>
      <c r="J74" s="39">
        <v>3197.3</v>
      </c>
      <c r="K74" s="39">
        <v>3234.1499999999996</v>
      </c>
      <c r="L74" s="39">
        <v>3266.3</v>
      </c>
      <c r="M74" s="31">
        <v>3202</v>
      </c>
      <c r="N74" s="31">
        <v>3133</v>
      </c>
      <c r="O74" s="244">
        <v>1742125</v>
      </c>
      <c r="P74" s="245">
        <v>-1.1392009987515606E-2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45197</v>
      </c>
      <c r="E75" s="38">
        <v>275.5</v>
      </c>
      <c r="F75" s="38">
        <v>275.46666666666664</v>
      </c>
      <c r="G75" s="39">
        <v>273.63333333333327</v>
      </c>
      <c r="H75" s="39">
        <v>271.76666666666665</v>
      </c>
      <c r="I75" s="39">
        <v>269.93333333333328</v>
      </c>
      <c r="J75" s="39">
        <v>277.33333333333326</v>
      </c>
      <c r="K75" s="39">
        <v>279.16666666666663</v>
      </c>
      <c r="L75" s="39">
        <v>281.03333333333325</v>
      </c>
      <c r="M75" s="31">
        <v>277.3</v>
      </c>
      <c r="N75" s="31">
        <v>273.60000000000002</v>
      </c>
      <c r="O75" s="244">
        <v>17899200</v>
      </c>
      <c r="P75" s="245">
        <v>3.0039361922519162E-2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45197</v>
      </c>
      <c r="E76" s="38">
        <v>145.85</v>
      </c>
      <c r="F76" s="38">
        <v>146.04999999999998</v>
      </c>
      <c r="G76" s="39">
        <v>144.14999999999998</v>
      </c>
      <c r="H76" s="39">
        <v>142.44999999999999</v>
      </c>
      <c r="I76" s="39">
        <v>140.54999999999998</v>
      </c>
      <c r="J76" s="39">
        <v>147.74999999999997</v>
      </c>
      <c r="K76" s="39">
        <v>149.65</v>
      </c>
      <c r="L76" s="39">
        <v>151.34999999999997</v>
      </c>
      <c r="M76" s="31">
        <v>147.94999999999999</v>
      </c>
      <c r="N76" s="31">
        <v>144.35</v>
      </c>
      <c r="O76" s="244">
        <v>129780000</v>
      </c>
      <c r="P76" s="245">
        <v>1.7283950617283949E-2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45197</v>
      </c>
      <c r="E77" s="38">
        <v>126.8</v>
      </c>
      <c r="F77" s="38">
        <v>126.7</v>
      </c>
      <c r="G77" s="39">
        <v>125.5</v>
      </c>
      <c r="H77" s="39">
        <v>124.2</v>
      </c>
      <c r="I77" s="39">
        <v>123</v>
      </c>
      <c r="J77" s="39">
        <v>128</v>
      </c>
      <c r="K77" s="39">
        <v>129.20000000000002</v>
      </c>
      <c r="L77" s="39">
        <v>130.5</v>
      </c>
      <c r="M77" s="31">
        <v>127.9</v>
      </c>
      <c r="N77" s="31">
        <v>125.4</v>
      </c>
      <c r="O77" s="244">
        <v>133745550</v>
      </c>
      <c r="P77" s="245">
        <v>2.3456098585632263E-2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45197</v>
      </c>
      <c r="E78" s="38">
        <v>795.7</v>
      </c>
      <c r="F78" s="38">
        <v>796.18333333333339</v>
      </c>
      <c r="G78" s="39">
        <v>787.41666666666674</v>
      </c>
      <c r="H78" s="39">
        <v>779.13333333333333</v>
      </c>
      <c r="I78" s="39">
        <v>770.36666666666667</v>
      </c>
      <c r="J78" s="39">
        <v>804.46666666666681</v>
      </c>
      <c r="K78" s="39">
        <v>813.23333333333346</v>
      </c>
      <c r="L78" s="39">
        <v>821.51666666666688</v>
      </c>
      <c r="M78" s="31">
        <v>804.95</v>
      </c>
      <c r="N78" s="31">
        <v>787.9</v>
      </c>
      <c r="O78" s="244">
        <v>7921350</v>
      </c>
      <c r="P78" s="245">
        <v>3.8790644609241302E-2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45197</v>
      </c>
      <c r="E79" s="38">
        <v>63.5</v>
      </c>
      <c r="F79" s="38">
        <v>63.433333333333337</v>
      </c>
      <c r="G79" s="39">
        <v>62.566666666666677</v>
      </c>
      <c r="H79" s="39">
        <v>61.63333333333334</v>
      </c>
      <c r="I79" s="39">
        <v>60.76666666666668</v>
      </c>
      <c r="J79" s="39">
        <v>64.366666666666674</v>
      </c>
      <c r="K79" s="39">
        <v>65.233333333333334</v>
      </c>
      <c r="L79" s="39">
        <v>66.166666666666671</v>
      </c>
      <c r="M79" s="31">
        <v>64.3</v>
      </c>
      <c r="N79" s="31">
        <v>62.5</v>
      </c>
      <c r="O79" s="244">
        <v>128790000</v>
      </c>
      <c r="P79" s="245">
        <v>3.5063113604488078E-3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45197</v>
      </c>
      <c r="E80" s="38">
        <v>649.95000000000005</v>
      </c>
      <c r="F80" s="38">
        <v>648.43333333333328</v>
      </c>
      <c r="G80" s="39">
        <v>639.56666666666661</v>
      </c>
      <c r="H80" s="39">
        <v>629.18333333333328</v>
      </c>
      <c r="I80" s="39">
        <v>620.31666666666661</v>
      </c>
      <c r="J80" s="39">
        <v>658.81666666666661</v>
      </c>
      <c r="K80" s="39">
        <v>667.68333333333317</v>
      </c>
      <c r="L80" s="39">
        <v>678.06666666666661</v>
      </c>
      <c r="M80" s="31">
        <v>657.3</v>
      </c>
      <c r="N80" s="31">
        <v>638.04999999999995</v>
      </c>
      <c r="O80" s="244">
        <v>8027500</v>
      </c>
      <c r="P80" s="245">
        <v>-1.1683738796414853E-2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45197</v>
      </c>
      <c r="E81" s="38">
        <v>1018.55</v>
      </c>
      <c r="F81" s="38">
        <v>1022.4333333333334</v>
      </c>
      <c r="G81" s="39">
        <v>1013.1666666666667</v>
      </c>
      <c r="H81" s="39">
        <v>1007.7833333333333</v>
      </c>
      <c r="I81" s="39">
        <v>998.51666666666665</v>
      </c>
      <c r="J81" s="39">
        <v>1027.8166666666668</v>
      </c>
      <c r="K81" s="39">
        <v>1037.0833333333333</v>
      </c>
      <c r="L81" s="39">
        <v>1042.4666666666669</v>
      </c>
      <c r="M81" s="31">
        <v>1031.7</v>
      </c>
      <c r="N81" s="31">
        <v>1017.05</v>
      </c>
      <c r="O81" s="244">
        <v>8042000</v>
      </c>
      <c r="P81" s="245">
        <v>-7.528076021226706E-3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45197</v>
      </c>
      <c r="E82" s="38">
        <v>1665.8</v>
      </c>
      <c r="F82" s="38">
        <v>1663.95</v>
      </c>
      <c r="G82" s="39">
        <v>1655.4</v>
      </c>
      <c r="H82" s="39">
        <v>1645</v>
      </c>
      <c r="I82" s="39">
        <v>1636.45</v>
      </c>
      <c r="J82" s="39">
        <v>1674.3500000000001</v>
      </c>
      <c r="K82" s="39">
        <v>1682.8999999999999</v>
      </c>
      <c r="L82" s="39">
        <v>1693.3000000000002</v>
      </c>
      <c r="M82" s="31">
        <v>1672.5</v>
      </c>
      <c r="N82" s="31">
        <v>1653.55</v>
      </c>
      <c r="O82" s="244">
        <v>3157325</v>
      </c>
      <c r="P82" s="245">
        <v>1.0950570342205323E-2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45197</v>
      </c>
      <c r="E83" s="38">
        <v>317.25</v>
      </c>
      <c r="F83" s="38">
        <v>318.05</v>
      </c>
      <c r="G83" s="39">
        <v>311.3</v>
      </c>
      <c r="H83" s="39">
        <v>305.35000000000002</v>
      </c>
      <c r="I83" s="39">
        <v>298.60000000000002</v>
      </c>
      <c r="J83" s="39">
        <v>324</v>
      </c>
      <c r="K83" s="39">
        <v>330.75</v>
      </c>
      <c r="L83" s="39">
        <v>336.7</v>
      </c>
      <c r="M83" s="31">
        <v>324.8</v>
      </c>
      <c r="N83" s="31">
        <v>312.10000000000002</v>
      </c>
      <c r="O83" s="244">
        <v>9006000</v>
      </c>
      <c r="P83" s="245">
        <v>0.12913741223671013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45197</v>
      </c>
      <c r="E84" s="38">
        <v>1853.45</v>
      </c>
      <c r="F84" s="38">
        <v>1848.0833333333333</v>
      </c>
      <c r="G84" s="39">
        <v>1839.1666666666665</v>
      </c>
      <c r="H84" s="39">
        <v>1824.8833333333332</v>
      </c>
      <c r="I84" s="39">
        <v>1815.9666666666665</v>
      </c>
      <c r="J84" s="39">
        <v>1862.3666666666666</v>
      </c>
      <c r="K84" s="39">
        <v>1871.2833333333331</v>
      </c>
      <c r="L84" s="39">
        <v>1885.5666666666666</v>
      </c>
      <c r="M84" s="31">
        <v>1857</v>
      </c>
      <c r="N84" s="31">
        <v>1833.8</v>
      </c>
      <c r="O84" s="244">
        <v>14662300</v>
      </c>
      <c r="P84" s="245">
        <v>-1.1648977478643542E-3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45197</v>
      </c>
      <c r="E85" s="38">
        <v>458.3</v>
      </c>
      <c r="F85" s="38">
        <v>458.33333333333331</v>
      </c>
      <c r="G85" s="39">
        <v>453.96666666666664</v>
      </c>
      <c r="H85" s="39">
        <v>449.63333333333333</v>
      </c>
      <c r="I85" s="39">
        <v>445.26666666666665</v>
      </c>
      <c r="J85" s="39">
        <v>462.66666666666663</v>
      </c>
      <c r="K85" s="39">
        <v>467.0333333333333</v>
      </c>
      <c r="L85" s="39">
        <v>471.36666666666662</v>
      </c>
      <c r="M85" s="31">
        <v>462.7</v>
      </c>
      <c r="N85" s="31">
        <v>454</v>
      </c>
      <c r="O85" s="244">
        <v>8940000</v>
      </c>
      <c r="P85" s="245">
        <v>-1.8526142445450804E-2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45197</v>
      </c>
      <c r="E86" s="38">
        <v>4059.1</v>
      </c>
      <c r="F86" s="38">
        <v>4050.6666666666665</v>
      </c>
      <c r="G86" s="39">
        <v>4014.833333333333</v>
      </c>
      <c r="H86" s="39">
        <v>3970.5666666666666</v>
      </c>
      <c r="I86" s="39">
        <v>3934.7333333333331</v>
      </c>
      <c r="J86" s="39">
        <v>4094.9333333333329</v>
      </c>
      <c r="K86" s="39">
        <v>4130.7666666666664</v>
      </c>
      <c r="L86" s="39">
        <v>4175.0333333333328</v>
      </c>
      <c r="M86" s="31">
        <v>4086.5</v>
      </c>
      <c r="N86" s="31">
        <v>4006.4</v>
      </c>
      <c r="O86" s="244">
        <v>4899900</v>
      </c>
      <c r="P86" s="245">
        <v>-5.6012176560121764E-3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45197</v>
      </c>
      <c r="E87" s="38">
        <v>1377.9</v>
      </c>
      <c r="F87" s="38">
        <v>1372.7833333333335</v>
      </c>
      <c r="G87" s="39">
        <v>1365.5666666666671</v>
      </c>
      <c r="H87" s="39">
        <v>1353.2333333333336</v>
      </c>
      <c r="I87" s="39">
        <v>1346.0166666666671</v>
      </c>
      <c r="J87" s="39">
        <v>1385.116666666667</v>
      </c>
      <c r="K87" s="39">
        <v>1392.3333333333337</v>
      </c>
      <c r="L87" s="39">
        <v>1404.666666666667</v>
      </c>
      <c r="M87" s="31">
        <v>1380</v>
      </c>
      <c r="N87" s="31">
        <v>1360.45</v>
      </c>
      <c r="O87" s="244">
        <v>5630000</v>
      </c>
      <c r="P87" s="245">
        <v>4.6395431834403995E-3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45197</v>
      </c>
      <c r="E88" s="38">
        <v>1256.2</v>
      </c>
      <c r="F88" s="38">
        <v>1249.1499999999999</v>
      </c>
      <c r="G88" s="39">
        <v>1239.2999999999997</v>
      </c>
      <c r="H88" s="39">
        <v>1222.3999999999999</v>
      </c>
      <c r="I88" s="39">
        <v>1212.5499999999997</v>
      </c>
      <c r="J88" s="39">
        <v>1266.0499999999997</v>
      </c>
      <c r="K88" s="39">
        <v>1275.8999999999996</v>
      </c>
      <c r="L88" s="39">
        <v>1292.7999999999997</v>
      </c>
      <c r="M88" s="31">
        <v>1259</v>
      </c>
      <c r="N88" s="31">
        <v>1232.25</v>
      </c>
      <c r="O88" s="244">
        <v>9620100</v>
      </c>
      <c r="P88" s="245">
        <v>1.0737662719717584E-2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45197</v>
      </c>
      <c r="E89" s="38">
        <v>2485.65</v>
      </c>
      <c r="F89" s="38">
        <v>2467.1</v>
      </c>
      <c r="G89" s="39">
        <v>2442.6999999999998</v>
      </c>
      <c r="H89" s="39">
        <v>2399.75</v>
      </c>
      <c r="I89" s="39">
        <v>2375.35</v>
      </c>
      <c r="J89" s="39">
        <v>2510.0499999999997</v>
      </c>
      <c r="K89" s="39">
        <v>2534.4500000000003</v>
      </c>
      <c r="L89" s="39">
        <v>2577.3999999999996</v>
      </c>
      <c r="M89" s="31">
        <v>2491.5</v>
      </c>
      <c r="N89" s="31">
        <v>2424.15</v>
      </c>
      <c r="O89" s="244">
        <v>5597700</v>
      </c>
      <c r="P89" s="245">
        <v>-3.2911786047475897E-2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45197</v>
      </c>
      <c r="E90" s="38">
        <v>1615.15</v>
      </c>
      <c r="F90" s="38">
        <v>1609.2333333333333</v>
      </c>
      <c r="G90" s="39">
        <v>1600.6166666666668</v>
      </c>
      <c r="H90" s="39">
        <v>1586.0833333333335</v>
      </c>
      <c r="I90" s="39">
        <v>1577.4666666666669</v>
      </c>
      <c r="J90" s="39">
        <v>1623.7666666666667</v>
      </c>
      <c r="K90" s="39">
        <v>1632.383333333333</v>
      </c>
      <c r="L90" s="39">
        <v>1646.9166666666665</v>
      </c>
      <c r="M90" s="31">
        <v>1617.85</v>
      </c>
      <c r="N90" s="31">
        <v>1594.7</v>
      </c>
      <c r="O90" s="244">
        <v>131294350</v>
      </c>
      <c r="P90" s="245">
        <v>-1.9239934264585045E-2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45197</v>
      </c>
      <c r="E91" s="38">
        <v>657.75</v>
      </c>
      <c r="F91" s="38">
        <v>653.88333333333333</v>
      </c>
      <c r="G91" s="39">
        <v>648.01666666666665</v>
      </c>
      <c r="H91" s="39">
        <v>638.2833333333333</v>
      </c>
      <c r="I91" s="39">
        <v>632.41666666666663</v>
      </c>
      <c r="J91" s="39">
        <v>663.61666666666667</v>
      </c>
      <c r="K91" s="39">
        <v>669.48333333333323</v>
      </c>
      <c r="L91" s="39">
        <v>679.2166666666667</v>
      </c>
      <c r="M91" s="31">
        <v>659.75</v>
      </c>
      <c r="N91" s="31">
        <v>644.15</v>
      </c>
      <c r="O91" s="244">
        <v>16083100</v>
      </c>
      <c r="P91" s="245">
        <v>-3.9671592775041051E-2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45197</v>
      </c>
      <c r="E92" s="38">
        <v>2977.35</v>
      </c>
      <c r="F92" s="38">
        <v>2965.9333333333329</v>
      </c>
      <c r="G92" s="39">
        <v>2948.6166666666659</v>
      </c>
      <c r="H92" s="39">
        <v>2919.8833333333328</v>
      </c>
      <c r="I92" s="39">
        <v>2902.5666666666657</v>
      </c>
      <c r="J92" s="39">
        <v>2994.6666666666661</v>
      </c>
      <c r="K92" s="39">
        <v>3011.9833333333327</v>
      </c>
      <c r="L92" s="39">
        <v>3040.7166666666662</v>
      </c>
      <c r="M92" s="31">
        <v>2983.25</v>
      </c>
      <c r="N92" s="31">
        <v>2937.2</v>
      </c>
      <c r="O92" s="244">
        <v>3795300</v>
      </c>
      <c r="P92" s="245">
        <v>-3.0500421488236645E-2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45197</v>
      </c>
      <c r="E93" s="38">
        <v>476.8</v>
      </c>
      <c r="F93" s="38">
        <v>477.75</v>
      </c>
      <c r="G93" s="39">
        <v>474.3</v>
      </c>
      <c r="H93" s="39">
        <v>471.8</v>
      </c>
      <c r="I93" s="39">
        <v>468.35</v>
      </c>
      <c r="J93" s="39">
        <v>480.25</v>
      </c>
      <c r="K93" s="39">
        <v>483.70000000000005</v>
      </c>
      <c r="L93" s="39">
        <v>486.2</v>
      </c>
      <c r="M93" s="31">
        <v>481.2</v>
      </c>
      <c r="N93" s="31">
        <v>475.25</v>
      </c>
      <c r="O93" s="244">
        <v>24764600</v>
      </c>
      <c r="P93" s="245">
        <v>2.4855156431054463E-2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45197</v>
      </c>
      <c r="E94" s="38">
        <v>162.30000000000001</v>
      </c>
      <c r="F94" s="38">
        <v>162.86666666666667</v>
      </c>
      <c r="G94" s="39">
        <v>160.73333333333335</v>
      </c>
      <c r="H94" s="39">
        <v>159.16666666666669</v>
      </c>
      <c r="I94" s="39">
        <v>157.03333333333336</v>
      </c>
      <c r="J94" s="39">
        <v>164.43333333333334</v>
      </c>
      <c r="K94" s="39">
        <v>166.56666666666666</v>
      </c>
      <c r="L94" s="39">
        <v>168.13333333333333</v>
      </c>
      <c r="M94" s="31">
        <v>165</v>
      </c>
      <c r="N94" s="31">
        <v>161.30000000000001</v>
      </c>
      <c r="O94" s="244">
        <v>37545200</v>
      </c>
      <c r="P94" s="245">
        <v>-1.5153621576532741E-2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45197</v>
      </c>
      <c r="E95" s="38">
        <v>255.4</v>
      </c>
      <c r="F95" s="38">
        <v>255.9</v>
      </c>
      <c r="G95" s="39">
        <v>253.3</v>
      </c>
      <c r="H95" s="39">
        <v>251.20000000000002</v>
      </c>
      <c r="I95" s="39">
        <v>248.60000000000002</v>
      </c>
      <c r="J95" s="39">
        <v>258</v>
      </c>
      <c r="K95" s="39">
        <v>260.59999999999997</v>
      </c>
      <c r="L95" s="39">
        <v>262.7</v>
      </c>
      <c r="M95" s="31">
        <v>258.5</v>
      </c>
      <c r="N95" s="31">
        <v>253.8</v>
      </c>
      <c r="O95" s="244">
        <v>47109600</v>
      </c>
      <c r="P95" s="245">
        <v>6.6347429758264586E-3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45197</v>
      </c>
      <c r="E96" s="38">
        <v>2520.85</v>
      </c>
      <c r="F96" s="38">
        <v>2521.15</v>
      </c>
      <c r="G96" s="39">
        <v>2512.3000000000002</v>
      </c>
      <c r="H96" s="39">
        <v>2503.75</v>
      </c>
      <c r="I96" s="39">
        <v>2494.9</v>
      </c>
      <c r="J96" s="39">
        <v>2529.7000000000003</v>
      </c>
      <c r="K96" s="39">
        <v>2538.5499999999997</v>
      </c>
      <c r="L96" s="39">
        <v>2547.1000000000004</v>
      </c>
      <c r="M96" s="31">
        <v>2530</v>
      </c>
      <c r="N96" s="31">
        <v>2512.6</v>
      </c>
      <c r="O96" s="244">
        <v>8753400</v>
      </c>
      <c r="P96" s="245">
        <v>3.2082345866789291E-2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45197</v>
      </c>
      <c r="E97" s="38">
        <v>189</v>
      </c>
      <c r="F97" s="38">
        <v>189.36666666666667</v>
      </c>
      <c r="G97" s="39">
        <v>187.68333333333334</v>
      </c>
      <c r="H97" s="39">
        <v>186.36666666666667</v>
      </c>
      <c r="I97" s="39">
        <v>184.68333333333334</v>
      </c>
      <c r="J97" s="39">
        <v>190.68333333333334</v>
      </c>
      <c r="K97" s="39">
        <v>192.36666666666667</v>
      </c>
      <c r="L97" s="39">
        <v>193.68333333333334</v>
      </c>
      <c r="M97" s="31">
        <v>191.05</v>
      </c>
      <c r="N97" s="31">
        <v>188.05</v>
      </c>
      <c r="O97" s="244">
        <v>66621300</v>
      </c>
      <c r="P97" s="245">
        <v>-3.4330180042722001E-3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45197</v>
      </c>
      <c r="E98" s="38">
        <v>969</v>
      </c>
      <c r="F98" s="38">
        <v>966.4</v>
      </c>
      <c r="G98" s="39">
        <v>960.8</v>
      </c>
      <c r="H98" s="39">
        <v>952.6</v>
      </c>
      <c r="I98" s="39">
        <v>947</v>
      </c>
      <c r="J98" s="39">
        <v>974.59999999999991</v>
      </c>
      <c r="K98" s="39">
        <v>980.2</v>
      </c>
      <c r="L98" s="39">
        <v>988.39999999999986</v>
      </c>
      <c r="M98" s="31">
        <v>972</v>
      </c>
      <c r="N98" s="31">
        <v>958.2</v>
      </c>
      <c r="O98" s="244">
        <v>91801500</v>
      </c>
      <c r="P98" s="245">
        <v>-3.1697160324281222E-2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45197</v>
      </c>
      <c r="E99" s="38">
        <v>1355.7</v>
      </c>
      <c r="F99" s="38">
        <v>1353.3</v>
      </c>
      <c r="G99" s="39">
        <v>1345.6</v>
      </c>
      <c r="H99" s="39">
        <v>1335.5</v>
      </c>
      <c r="I99" s="39">
        <v>1327.8</v>
      </c>
      <c r="J99" s="39">
        <v>1363.3999999999999</v>
      </c>
      <c r="K99" s="39">
        <v>1371.1000000000001</v>
      </c>
      <c r="L99" s="39">
        <v>1381.1999999999998</v>
      </c>
      <c r="M99" s="31">
        <v>1361</v>
      </c>
      <c r="N99" s="31">
        <v>1343.2</v>
      </c>
      <c r="O99" s="244">
        <v>3221000</v>
      </c>
      <c r="P99" s="245">
        <v>-5.4037362976686737E-3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45197</v>
      </c>
      <c r="E100" s="38">
        <v>548.20000000000005</v>
      </c>
      <c r="F100" s="38">
        <v>540.41666666666663</v>
      </c>
      <c r="G100" s="39">
        <v>530.0333333333333</v>
      </c>
      <c r="H100" s="39">
        <v>511.86666666666667</v>
      </c>
      <c r="I100" s="39">
        <v>501.48333333333335</v>
      </c>
      <c r="J100" s="39">
        <v>558.58333333333326</v>
      </c>
      <c r="K100" s="39">
        <v>568.9666666666667</v>
      </c>
      <c r="L100" s="39">
        <v>587.13333333333321</v>
      </c>
      <c r="M100" s="31">
        <v>550.79999999999995</v>
      </c>
      <c r="N100" s="31">
        <v>522.25</v>
      </c>
      <c r="O100" s="244">
        <v>7293000</v>
      </c>
      <c r="P100" s="245">
        <v>-0.14144446406498323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45197</v>
      </c>
      <c r="E101" s="38">
        <v>10.55</v>
      </c>
      <c r="F101" s="38">
        <v>10.65</v>
      </c>
      <c r="G101" s="39">
        <v>10.4</v>
      </c>
      <c r="H101" s="39">
        <v>10.25</v>
      </c>
      <c r="I101" s="39">
        <v>10</v>
      </c>
      <c r="J101" s="39">
        <v>10.8</v>
      </c>
      <c r="K101" s="39">
        <v>11.05</v>
      </c>
      <c r="L101" s="39">
        <v>11.200000000000001</v>
      </c>
      <c r="M101" s="31">
        <v>10.9</v>
      </c>
      <c r="N101" s="31">
        <v>10.5</v>
      </c>
      <c r="O101" s="244">
        <v>1086400000</v>
      </c>
      <c r="P101" s="245">
        <v>-1.6939336904589548E-2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45197</v>
      </c>
      <c r="E102" s="38">
        <v>128.5</v>
      </c>
      <c r="F102" s="38">
        <v>128.25</v>
      </c>
      <c r="G102" s="39">
        <v>127.5</v>
      </c>
      <c r="H102" s="39">
        <v>126.5</v>
      </c>
      <c r="I102" s="39">
        <v>125.75</v>
      </c>
      <c r="J102" s="39">
        <v>129.25</v>
      </c>
      <c r="K102" s="39">
        <v>130</v>
      </c>
      <c r="L102" s="39">
        <v>131</v>
      </c>
      <c r="M102" s="31">
        <v>129</v>
      </c>
      <c r="N102" s="31">
        <v>127.25</v>
      </c>
      <c r="O102" s="244">
        <v>105470000</v>
      </c>
      <c r="P102" s="245">
        <v>-2.1614100185528756E-2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45197</v>
      </c>
      <c r="E103" s="38">
        <v>95</v>
      </c>
      <c r="F103" s="38">
        <v>95.033333333333346</v>
      </c>
      <c r="G103" s="39">
        <v>94.366666666666688</v>
      </c>
      <c r="H103" s="39">
        <v>93.733333333333348</v>
      </c>
      <c r="I103" s="39">
        <v>93.066666666666691</v>
      </c>
      <c r="J103" s="39">
        <v>95.666666666666686</v>
      </c>
      <c r="K103" s="39">
        <v>96.333333333333343</v>
      </c>
      <c r="L103" s="39">
        <v>96.966666666666683</v>
      </c>
      <c r="M103" s="31">
        <v>95.7</v>
      </c>
      <c r="N103" s="31">
        <v>94.4</v>
      </c>
      <c r="O103" s="244">
        <v>289500000</v>
      </c>
      <c r="P103" s="245">
        <v>2.7907967618236044E-2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45197</v>
      </c>
      <c r="E104" s="38">
        <v>138.80000000000001</v>
      </c>
      <c r="F104" s="38">
        <v>138.35</v>
      </c>
      <c r="G104" s="39">
        <v>136.85</v>
      </c>
      <c r="H104" s="39">
        <v>134.9</v>
      </c>
      <c r="I104" s="39">
        <v>133.4</v>
      </c>
      <c r="J104" s="39">
        <v>140.29999999999998</v>
      </c>
      <c r="K104" s="39">
        <v>141.79999999999998</v>
      </c>
      <c r="L104" s="39">
        <v>143.74999999999997</v>
      </c>
      <c r="M104" s="31">
        <v>139.85</v>
      </c>
      <c r="N104" s="31">
        <v>136.4</v>
      </c>
      <c r="O104" s="244">
        <v>62253750</v>
      </c>
      <c r="P104" s="245">
        <v>1.2379558482741799E-2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45197</v>
      </c>
      <c r="E105" s="38">
        <v>478.95</v>
      </c>
      <c r="F105" s="38">
        <v>474.31666666666666</v>
      </c>
      <c r="G105" s="39">
        <v>468.33333333333331</v>
      </c>
      <c r="H105" s="39">
        <v>457.71666666666664</v>
      </c>
      <c r="I105" s="39">
        <v>451.73333333333329</v>
      </c>
      <c r="J105" s="39">
        <v>484.93333333333334</v>
      </c>
      <c r="K105" s="39">
        <v>490.91666666666669</v>
      </c>
      <c r="L105" s="39">
        <v>501.53333333333336</v>
      </c>
      <c r="M105" s="31">
        <v>480.3</v>
      </c>
      <c r="N105" s="31">
        <v>463.7</v>
      </c>
      <c r="O105" s="244">
        <v>12042250</v>
      </c>
      <c r="P105" s="245">
        <v>9.1611616602268478E-2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45197</v>
      </c>
      <c r="E106" s="38">
        <v>429.5</v>
      </c>
      <c r="F106" s="38">
        <v>431.34999999999997</v>
      </c>
      <c r="G106" s="39">
        <v>425.19999999999993</v>
      </c>
      <c r="H106" s="39">
        <v>420.9</v>
      </c>
      <c r="I106" s="39">
        <v>414.74999999999994</v>
      </c>
      <c r="J106" s="39">
        <v>435.64999999999992</v>
      </c>
      <c r="K106" s="39">
        <v>441.7999999999999</v>
      </c>
      <c r="L106" s="39">
        <v>446.09999999999991</v>
      </c>
      <c r="M106" s="31">
        <v>437.5</v>
      </c>
      <c r="N106" s="31">
        <v>427.05</v>
      </c>
      <c r="O106" s="244">
        <v>19286000</v>
      </c>
      <c r="P106" s="245">
        <v>5.6314527062258837E-3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45197</v>
      </c>
      <c r="E107" s="38">
        <v>251.85</v>
      </c>
      <c r="F107" s="38">
        <v>252.95000000000002</v>
      </c>
      <c r="G107" s="39">
        <v>249.90000000000003</v>
      </c>
      <c r="H107" s="39">
        <v>247.95000000000002</v>
      </c>
      <c r="I107" s="39">
        <v>244.90000000000003</v>
      </c>
      <c r="J107" s="39">
        <v>254.90000000000003</v>
      </c>
      <c r="K107" s="39">
        <v>257.95000000000005</v>
      </c>
      <c r="L107" s="39">
        <v>259.90000000000003</v>
      </c>
      <c r="M107" s="31">
        <v>256</v>
      </c>
      <c r="N107" s="31">
        <v>251</v>
      </c>
      <c r="O107" s="244">
        <v>25557700</v>
      </c>
      <c r="P107" s="245">
        <v>-8.6614173228346455E-3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45197</v>
      </c>
      <c r="E108" s="38">
        <v>3220.45</v>
      </c>
      <c r="F108" s="38">
        <v>3245.4166666666665</v>
      </c>
      <c r="G108" s="39">
        <v>3190.0333333333328</v>
      </c>
      <c r="H108" s="39">
        <v>3159.6166666666663</v>
      </c>
      <c r="I108" s="39">
        <v>3104.2333333333327</v>
      </c>
      <c r="J108" s="39">
        <v>3275.833333333333</v>
      </c>
      <c r="K108" s="39">
        <v>3331.2166666666672</v>
      </c>
      <c r="L108" s="39">
        <v>3361.6333333333332</v>
      </c>
      <c r="M108" s="31">
        <v>3300.8</v>
      </c>
      <c r="N108" s="31">
        <v>3215</v>
      </c>
      <c r="O108" s="244">
        <v>633900</v>
      </c>
      <c r="P108" s="245">
        <v>3.3238366571699905E-3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45197</v>
      </c>
      <c r="E109" s="38">
        <v>2452</v>
      </c>
      <c r="F109" s="38">
        <v>2459.3166666666666</v>
      </c>
      <c r="G109" s="39">
        <v>2439.6833333333334</v>
      </c>
      <c r="H109" s="39">
        <v>2427.3666666666668</v>
      </c>
      <c r="I109" s="39">
        <v>2407.7333333333336</v>
      </c>
      <c r="J109" s="39">
        <v>2471.6333333333332</v>
      </c>
      <c r="K109" s="39">
        <v>2491.2666666666664</v>
      </c>
      <c r="L109" s="39">
        <v>2503.583333333333</v>
      </c>
      <c r="M109" s="31">
        <v>2478.9499999999998</v>
      </c>
      <c r="N109" s="31">
        <v>2447</v>
      </c>
      <c r="O109" s="244">
        <v>6263100</v>
      </c>
      <c r="P109" s="245">
        <v>-2.3298245614035089E-2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45197</v>
      </c>
      <c r="E110" s="38">
        <v>1447.15</v>
      </c>
      <c r="F110" s="38">
        <v>1434.75</v>
      </c>
      <c r="G110" s="39">
        <v>1418.5</v>
      </c>
      <c r="H110" s="39">
        <v>1389.85</v>
      </c>
      <c r="I110" s="39">
        <v>1373.6</v>
      </c>
      <c r="J110" s="39">
        <v>1463.4</v>
      </c>
      <c r="K110" s="39">
        <v>1479.65</v>
      </c>
      <c r="L110" s="39">
        <v>1508.3000000000002</v>
      </c>
      <c r="M110" s="31">
        <v>1451</v>
      </c>
      <c r="N110" s="31">
        <v>1406.1</v>
      </c>
      <c r="O110" s="244">
        <v>21188500</v>
      </c>
      <c r="P110" s="245">
        <v>4.46175462814603E-2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45197</v>
      </c>
      <c r="E111" s="38">
        <v>184.9</v>
      </c>
      <c r="F111" s="38">
        <v>184.53333333333333</v>
      </c>
      <c r="G111" s="39">
        <v>182.36666666666667</v>
      </c>
      <c r="H111" s="39">
        <v>179.83333333333334</v>
      </c>
      <c r="I111" s="39">
        <v>177.66666666666669</v>
      </c>
      <c r="J111" s="39">
        <v>187.06666666666666</v>
      </c>
      <c r="K111" s="39">
        <v>189.23333333333335</v>
      </c>
      <c r="L111" s="39">
        <v>191.76666666666665</v>
      </c>
      <c r="M111" s="31">
        <v>186.7</v>
      </c>
      <c r="N111" s="31">
        <v>182</v>
      </c>
      <c r="O111" s="244">
        <v>86485800</v>
      </c>
      <c r="P111" s="245">
        <v>-2.1992387250567111E-2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45197</v>
      </c>
      <c r="E112" s="38">
        <v>1473.85</v>
      </c>
      <c r="F112" s="38">
        <v>1474.2333333333336</v>
      </c>
      <c r="G112" s="39">
        <v>1469.5166666666671</v>
      </c>
      <c r="H112" s="39">
        <v>1465.1833333333336</v>
      </c>
      <c r="I112" s="39">
        <v>1460.4666666666672</v>
      </c>
      <c r="J112" s="39">
        <v>1478.5666666666671</v>
      </c>
      <c r="K112" s="39">
        <v>1483.2833333333333</v>
      </c>
      <c r="L112" s="39">
        <v>1487.616666666667</v>
      </c>
      <c r="M112" s="31">
        <v>1478.95</v>
      </c>
      <c r="N112" s="31">
        <v>1469.9</v>
      </c>
      <c r="O112" s="244">
        <v>23262000</v>
      </c>
      <c r="P112" s="245">
        <v>-2.276928247353386E-2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45197</v>
      </c>
      <c r="E113" s="38">
        <v>92.05</v>
      </c>
      <c r="F113" s="38">
        <v>91.916666666666671</v>
      </c>
      <c r="G113" s="39">
        <v>91.583333333333343</v>
      </c>
      <c r="H113" s="39">
        <v>91.116666666666674</v>
      </c>
      <c r="I113" s="39">
        <v>90.783333333333346</v>
      </c>
      <c r="J113" s="39">
        <v>92.38333333333334</v>
      </c>
      <c r="K113" s="39">
        <v>92.716666666666683</v>
      </c>
      <c r="L113" s="39">
        <v>93.183333333333337</v>
      </c>
      <c r="M113" s="31">
        <v>92.25</v>
      </c>
      <c r="N113" s="31">
        <v>91.45</v>
      </c>
      <c r="O113" s="244">
        <v>103593750</v>
      </c>
      <c r="P113" s="245">
        <v>9.412650602409639E-5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45197</v>
      </c>
      <c r="E114" s="38">
        <v>898.7</v>
      </c>
      <c r="F114" s="38">
        <v>900.06666666666661</v>
      </c>
      <c r="G114" s="39">
        <v>893.63333333333321</v>
      </c>
      <c r="H114" s="39">
        <v>888.56666666666661</v>
      </c>
      <c r="I114" s="39">
        <v>882.13333333333321</v>
      </c>
      <c r="J114" s="39">
        <v>905.13333333333321</v>
      </c>
      <c r="K114" s="39">
        <v>911.56666666666661</v>
      </c>
      <c r="L114" s="39">
        <v>916.63333333333321</v>
      </c>
      <c r="M114" s="31">
        <v>906.5</v>
      </c>
      <c r="N114" s="31">
        <v>895</v>
      </c>
      <c r="O114" s="244">
        <v>1620450</v>
      </c>
      <c r="P114" s="245">
        <v>-6.3770426464726986E-3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45197</v>
      </c>
      <c r="E115" s="38">
        <v>711.05</v>
      </c>
      <c r="F115" s="38">
        <v>712.4666666666667</v>
      </c>
      <c r="G115" s="39">
        <v>707.23333333333335</v>
      </c>
      <c r="H115" s="39">
        <v>703.41666666666663</v>
      </c>
      <c r="I115" s="39">
        <v>698.18333333333328</v>
      </c>
      <c r="J115" s="39">
        <v>716.28333333333342</v>
      </c>
      <c r="K115" s="39">
        <v>721.51666666666677</v>
      </c>
      <c r="L115" s="39">
        <v>725.33333333333348</v>
      </c>
      <c r="M115" s="31">
        <v>717.7</v>
      </c>
      <c r="N115" s="31">
        <v>708.65</v>
      </c>
      <c r="O115" s="244">
        <v>14637000</v>
      </c>
      <c r="P115" s="245">
        <v>1.6590701914311758E-2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45197</v>
      </c>
      <c r="E116" s="38">
        <v>447.15</v>
      </c>
      <c r="F116" s="38">
        <v>447.66666666666669</v>
      </c>
      <c r="G116" s="39">
        <v>445.43333333333339</v>
      </c>
      <c r="H116" s="39">
        <v>443.7166666666667</v>
      </c>
      <c r="I116" s="39">
        <v>441.48333333333341</v>
      </c>
      <c r="J116" s="39">
        <v>449.38333333333338</v>
      </c>
      <c r="K116" s="39">
        <v>451.61666666666662</v>
      </c>
      <c r="L116" s="39">
        <v>453.33333333333337</v>
      </c>
      <c r="M116" s="31">
        <v>449.9</v>
      </c>
      <c r="N116" s="31">
        <v>445.95</v>
      </c>
      <c r="O116" s="244">
        <v>67403200</v>
      </c>
      <c r="P116" s="245">
        <v>1.5132894768548641E-2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45197</v>
      </c>
      <c r="E117" s="38">
        <v>705.5</v>
      </c>
      <c r="F117" s="38">
        <v>705.73333333333323</v>
      </c>
      <c r="G117" s="39">
        <v>701.56666666666649</v>
      </c>
      <c r="H117" s="39">
        <v>697.63333333333321</v>
      </c>
      <c r="I117" s="39">
        <v>693.46666666666647</v>
      </c>
      <c r="J117" s="39">
        <v>709.66666666666652</v>
      </c>
      <c r="K117" s="39">
        <v>713.83333333333326</v>
      </c>
      <c r="L117" s="39">
        <v>717.76666666666654</v>
      </c>
      <c r="M117" s="31">
        <v>709.9</v>
      </c>
      <c r="N117" s="31">
        <v>701.8</v>
      </c>
      <c r="O117" s="244">
        <v>24265000</v>
      </c>
      <c r="P117" s="245">
        <v>-1.4369129220614368E-2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45197</v>
      </c>
      <c r="E118" s="38">
        <v>3350.1</v>
      </c>
      <c r="F118" s="38">
        <v>3384.1833333333329</v>
      </c>
      <c r="G118" s="39">
        <v>3308.3166666666657</v>
      </c>
      <c r="H118" s="39">
        <v>3266.5333333333328</v>
      </c>
      <c r="I118" s="39">
        <v>3190.6666666666656</v>
      </c>
      <c r="J118" s="39">
        <v>3425.9666666666658</v>
      </c>
      <c r="K118" s="39">
        <v>3501.8333333333335</v>
      </c>
      <c r="L118" s="39">
        <v>3543.6166666666659</v>
      </c>
      <c r="M118" s="31">
        <v>3460.05</v>
      </c>
      <c r="N118" s="31">
        <v>3342.4</v>
      </c>
      <c r="O118" s="244">
        <v>734000</v>
      </c>
      <c r="P118" s="245">
        <v>2.0507473062217587E-2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45197</v>
      </c>
      <c r="E119" s="38">
        <v>821.3</v>
      </c>
      <c r="F119" s="38">
        <v>818</v>
      </c>
      <c r="G119" s="39">
        <v>812.5</v>
      </c>
      <c r="H119" s="39">
        <v>803.7</v>
      </c>
      <c r="I119" s="39">
        <v>798.2</v>
      </c>
      <c r="J119" s="39">
        <v>826.8</v>
      </c>
      <c r="K119" s="39">
        <v>832.3</v>
      </c>
      <c r="L119" s="39">
        <v>841.09999999999991</v>
      </c>
      <c r="M119" s="31">
        <v>823.5</v>
      </c>
      <c r="N119" s="31">
        <v>809.2</v>
      </c>
      <c r="O119" s="244">
        <v>18384300</v>
      </c>
      <c r="P119" s="245">
        <v>-1.5542543193811899E-2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45197</v>
      </c>
      <c r="E120" s="38">
        <v>532.29999999999995</v>
      </c>
      <c r="F120" s="38">
        <v>533.76666666666665</v>
      </c>
      <c r="G120" s="39">
        <v>528.83333333333326</v>
      </c>
      <c r="H120" s="39">
        <v>525.36666666666656</v>
      </c>
      <c r="I120" s="39">
        <v>520.43333333333317</v>
      </c>
      <c r="J120" s="39">
        <v>537.23333333333335</v>
      </c>
      <c r="K120" s="39">
        <v>542.16666666666674</v>
      </c>
      <c r="L120" s="39">
        <v>545.63333333333344</v>
      </c>
      <c r="M120" s="31">
        <v>538.70000000000005</v>
      </c>
      <c r="N120" s="31">
        <v>530.29999999999995</v>
      </c>
      <c r="O120" s="244">
        <v>16527500</v>
      </c>
      <c r="P120" s="245">
        <v>3.7833594976452119E-2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45197</v>
      </c>
      <c r="E121" s="38">
        <v>1793.7</v>
      </c>
      <c r="F121" s="38">
        <v>1788.4833333333333</v>
      </c>
      <c r="G121" s="39">
        <v>1780.2166666666667</v>
      </c>
      <c r="H121" s="39">
        <v>1766.7333333333333</v>
      </c>
      <c r="I121" s="39">
        <v>1758.4666666666667</v>
      </c>
      <c r="J121" s="39">
        <v>1801.9666666666667</v>
      </c>
      <c r="K121" s="39">
        <v>1810.2333333333336</v>
      </c>
      <c r="L121" s="39">
        <v>1823.7166666666667</v>
      </c>
      <c r="M121" s="31">
        <v>1796.75</v>
      </c>
      <c r="N121" s="31">
        <v>1775</v>
      </c>
      <c r="O121" s="244">
        <v>30068400</v>
      </c>
      <c r="P121" s="245">
        <v>-9.6308397670680623E-3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45197</v>
      </c>
      <c r="E122" s="38">
        <v>129.69999999999999</v>
      </c>
      <c r="F122" s="38">
        <v>129.35</v>
      </c>
      <c r="G122" s="39">
        <v>128.54999999999998</v>
      </c>
      <c r="H122" s="39">
        <v>127.39999999999998</v>
      </c>
      <c r="I122" s="39">
        <v>126.59999999999997</v>
      </c>
      <c r="J122" s="39">
        <v>130.5</v>
      </c>
      <c r="K122" s="39">
        <v>131.30000000000001</v>
      </c>
      <c r="L122" s="39">
        <v>132.45000000000002</v>
      </c>
      <c r="M122" s="31">
        <v>130.15</v>
      </c>
      <c r="N122" s="31">
        <v>128.19999999999999</v>
      </c>
      <c r="O122" s="244">
        <v>67572528</v>
      </c>
      <c r="P122" s="245">
        <v>2.8944150020383204E-2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45197</v>
      </c>
      <c r="E123" s="38">
        <v>2251.75</v>
      </c>
      <c r="F123" s="38">
        <v>2247.4333333333334</v>
      </c>
      <c r="G123" s="39">
        <v>2233.8666666666668</v>
      </c>
      <c r="H123" s="39">
        <v>2215.9833333333336</v>
      </c>
      <c r="I123" s="39">
        <v>2202.416666666667</v>
      </c>
      <c r="J123" s="39">
        <v>2265.3166666666666</v>
      </c>
      <c r="K123" s="39">
        <v>2278.8833333333332</v>
      </c>
      <c r="L123" s="39">
        <v>2296.7666666666664</v>
      </c>
      <c r="M123" s="31">
        <v>2261</v>
      </c>
      <c r="N123" s="31">
        <v>2229.5500000000002</v>
      </c>
      <c r="O123" s="244">
        <v>654000</v>
      </c>
      <c r="P123" s="245">
        <v>7.4950690335305714E-2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45197</v>
      </c>
      <c r="E124" s="38">
        <v>406.5</v>
      </c>
      <c r="F124" s="38">
        <v>407.36666666666662</v>
      </c>
      <c r="G124" s="39">
        <v>404.13333333333321</v>
      </c>
      <c r="H124" s="39">
        <v>401.76666666666659</v>
      </c>
      <c r="I124" s="39">
        <v>398.53333333333319</v>
      </c>
      <c r="J124" s="39">
        <v>409.73333333333323</v>
      </c>
      <c r="K124" s="39">
        <v>412.9666666666667</v>
      </c>
      <c r="L124" s="39">
        <v>415.33333333333326</v>
      </c>
      <c r="M124" s="31">
        <v>410.6</v>
      </c>
      <c r="N124" s="31">
        <v>405</v>
      </c>
      <c r="O124" s="244">
        <v>10852800</v>
      </c>
      <c r="P124" s="245">
        <v>-6.2617407639323729E-4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45197</v>
      </c>
      <c r="E125" s="38">
        <v>453.55</v>
      </c>
      <c r="F125" s="38">
        <v>452.7166666666667</v>
      </c>
      <c r="G125" s="39">
        <v>448.93333333333339</v>
      </c>
      <c r="H125" s="39">
        <v>444.31666666666672</v>
      </c>
      <c r="I125" s="39">
        <v>440.53333333333342</v>
      </c>
      <c r="J125" s="39">
        <v>457.33333333333337</v>
      </c>
      <c r="K125" s="39">
        <v>461.11666666666667</v>
      </c>
      <c r="L125" s="39">
        <v>465.73333333333335</v>
      </c>
      <c r="M125" s="31">
        <v>456.5</v>
      </c>
      <c r="N125" s="31">
        <v>448.1</v>
      </c>
      <c r="O125" s="244">
        <v>20936000</v>
      </c>
      <c r="P125" s="245">
        <v>-8.2425390810042642E-3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45197</v>
      </c>
      <c r="E126" s="38">
        <v>2846.4</v>
      </c>
      <c r="F126" s="38">
        <v>2811.3333333333335</v>
      </c>
      <c r="G126" s="39">
        <v>2768.916666666667</v>
      </c>
      <c r="H126" s="39">
        <v>2691.4333333333334</v>
      </c>
      <c r="I126" s="39">
        <v>2649.0166666666669</v>
      </c>
      <c r="J126" s="39">
        <v>2888.8166666666671</v>
      </c>
      <c r="K126" s="39">
        <v>2931.233333333334</v>
      </c>
      <c r="L126" s="39">
        <v>3008.7166666666672</v>
      </c>
      <c r="M126" s="31">
        <v>2853.75</v>
      </c>
      <c r="N126" s="31">
        <v>2733.85</v>
      </c>
      <c r="O126" s="244">
        <v>7382700</v>
      </c>
      <c r="P126" s="245">
        <v>0.14487090020935101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45197</v>
      </c>
      <c r="E127" s="38">
        <v>5495.8</v>
      </c>
      <c r="F127" s="38">
        <v>5458.1333333333341</v>
      </c>
      <c r="G127" s="39">
        <v>5403.2166666666681</v>
      </c>
      <c r="H127" s="39">
        <v>5310.6333333333341</v>
      </c>
      <c r="I127" s="39">
        <v>5255.7166666666681</v>
      </c>
      <c r="J127" s="39">
        <v>5550.7166666666681</v>
      </c>
      <c r="K127" s="39">
        <v>5605.6333333333341</v>
      </c>
      <c r="L127" s="39">
        <v>5698.2166666666681</v>
      </c>
      <c r="M127" s="31">
        <v>5513.05</v>
      </c>
      <c r="N127" s="31">
        <v>5365.55</v>
      </c>
      <c r="O127" s="244">
        <v>1620000</v>
      </c>
      <c r="P127" s="245">
        <v>3.2504780114722756E-2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45197</v>
      </c>
      <c r="E128" s="38">
        <v>4628.1499999999996</v>
      </c>
      <c r="F128" s="38">
        <v>4628</v>
      </c>
      <c r="G128" s="39">
        <v>4580.2</v>
      </c>
      <c r="H128" s="39">
        <v>4532.25</v>
      </c>
      <c r="I128" s="39">
        <v>4484.45</v>
      </c>
      <c r="J128" s="39">
        <v>4675.95</v>
      </c>
      <c r="K128" s="39">
        <v>4723.7499999999991</v>
      </c>
      <c r="L128" s="39">
        <v>4771.7</v>
      </c>
      <c r="M128" s="31">
        <v>4675.8</v>
      </c>
      <c r="N128" s="31">
        <v>4580.05</v>
      </c>
      <c r="O128" s="244">
        <v>744600</v>
      </c>
      <c r="P128" s="245">
        <v>-1.0892667375132838E-2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45197</v>
      </c>
      <c r="E129" s="38">
        <v>1142.9000000000001</v>
      </c>
      <c r="F129" s="38">
        <v>1143.4666666666667</v>
      </c>
      <c r="G129" s="39">
        <v>1133.9333333333334</v>
      </c>
      <c r="H129" s="39">
        <v>1124.9666666666667</v>
      </c>
      <c r="I129" s="39">
        <v>1115.4333333333334</v>
      </c>
      <c r="J129" s="39">
        <v>1152.4333333333334</v>
      </c>
      <c r="K129" s="39">
        <v>1161.9666666666667</v>
      </c>
      <c r="L129" s="39">
        <v>1170.9333333333334</v>
      </c>
      <c r="M129" s="31">
        <v>1153</v>
      </c>
      <c r="N129" s="31">
        <v>1134.5</v>
      </c>
      <c r="O129" s="244">
        <v>6873950</v>
      </c>
      <c r="P129" s="245">
        <v>-1.9995152690256906E-2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45197</v>
      </c>
      <c r="E130" s="38">
        <v>1572.25</v>
      </c>
      <c r="F130" s="38">
        <v>1573.2666666666667</v>
      </c>
      <c r="G130" s="39">
        <v>1564.9833333333333</v>
      </c>
      <c r="H130" s="39">
        <v>1557.7166666666667</v>
      </c>
      <c r="I130" s="39">
        <v>1549.4333333333334</v>
      </c>
      <c r="J130" s="39">
        <v>1580.5333333333333</v>
      </c>
      <c r="K130" s="39">
        <v>1588.8166666666666</v>
      </c>
      <c r="L130" s="39">
        <v>1596.0833333333333</v>
      </c>
      <c r="M130" s="31">
        <v>1581.55</v>
      </c>
      <c r="N130" s="31">
        <v>1566</v>
      </c>
      <c r="O130" s="244">
        <v>14708400</v>
      </c>
      <c r="P130" s="245">
        <v>1.4190558934260064E-2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45197</v>
      </c>
      <c r="E131" s="38">
        <v>296.14999999999998</v>
      </c>
      <c r="F131" s="38">
        <v>294.13333333333333</v>
      </c>
      <c r="G131" s="39">
        <v>290.86666666666667</v>
      </c>
      <c r="H131" s="39">
        <v>285.58333333333337</v>
      </c>
      <c r="I131" s="39">
        <v>282.31666666666672</v>
      </c>
      <c r="J131" s="39">
        <v>299.41666666666663</v>
      </c>
      <c r="K131" s="39">
        <v>302.68333333333328</v>
      </c>
      <c r="L131" s="39">
        <v>307.96666666666658</v>
      </c>
      <c r="M131" s="31">
        <v>297.39999999999998</v>
      </c>
      <c r="N131" s="31">
        <v>288.85000000000002</v>
      </c>
      <c r="O131" s="244">
        <v>42872000</v>
      </c>
      <c r="P131" s="245">
        <v>-3.6930541827657475E-2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45197</v>
      </c>
      <c r="E132" s="38">
        <v>145.55000000000001</v>
      </c>
      <c r="F132" s="38">
        <v>146.1</v>
      </c>
      <c r="G132" s="39">
        <v>144.5</v>
      </c>
      <c r="H132" s="39">
        <v>143.45000000000002</v>
      </c>
      <c r="I132" s="39">
        <v>141.85000000000002</v>
      </c>
      <c r="J132" s="39">
        <v>147.14999999999998</v>
      </c>
      <c r="K132" s="39">
        <v>148.74999999999994</v>
      </c>
      <c r="L132" s="39">
        <v>149.79999999999995</v>
      </c>
      <c r="M132" s="31">
        <v>147.69999999999999</v>
      </c>
      <c r="N132" s="31">
        <v>145.05000000000001</v>
      </c>
      <c r="O132" s="244">
        <v>81516000</v>
      </c>
      <c r="P132" s="245">
        <v>-9.3335277818287887E-3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45197</v>
      </c>
      <c r="E133" s="38">
        <v>587.45000000000005</v>
      </c>
      <c r="F133" s="38">
        <v>589.0333333333333</v>
      </c>
      <c r="G133" s="39">
        <v>584.76666666666665</v>
      </c>
      <c r="H133" s="39">
        <v>582.08333333333337</v>
      </c>
      <c r="I133" s="39">
        <v>577.81666666666672</v>
      </c>
      <c r="J133" s="39">
        <v>591.71666666666658</v>
      </c>
      <c r="K133" s="39">
        <v>595.98333333333323</v>
      </c>
      <c r="L133" s="39">
        <v>598.66666666666652</v>
      </c>
      <c r="M133" s="31">
        <v>593.29999999999995</v>
      </c>
      <c r="N133" s="31">
        <v>586.35</v>
      </c>
      <c r="O133" s="244">
        <v>11833200</v>
      </c>
      <c r="P133" s="245">
        <v>1.1592121460812474E-2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45197</v>
      </c>
      <c r="E134" s="38">
        <v>10327.549999999999</v>
      </c>
      <c r="F134" s="38">
        <v>10298.766666666668</v>
      </c>
      <c r="G134" s="39">
        <v>10250.933333333336</v>
      </c>
      <c r="H134" s="39">
        <v>10174.316666666668</v>
      </c>
      <c r="I134" s="39">
        <v>10126.483333333335</v>
      </c>
      <c r="J134" s="39">
        <v>10375.383333333337</v>
      </c>
      <c r="K134" s="39">
        <v>10423.216666666669</v>
      </c>
      <c r="L134" s="39">
        <v>10499.833333333338</v>
      </c>
      <c r="M134" s="31">
        <v>10346.6</v>
      </c>
      <c r="N134" s="31">
        <v>10222.15</v>
      </c>
      <c r="O134" s="244">
        <v>2899700</v>
      </c>
      <c r="P134" s="245">
        <v>-1.7450528598536189E-2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45197</v>
      </c>
      <c r="E135" s="38">
        <v>1058.2</v>
      </c>
      <c r="F135" s="38">
        <v>1061.7</v>
      </c>
      <c r="G135" s="39">
        <v>1053.4000000000001</v>
      </c>
      <c r="H135" s="39">
        <v>1048.6000000000001</v>
      </c>
      <c r="I135" s="39">
        <v>1040.3000000000002</v>
      </c>
      <c r="J135" s="39">
        <v>1066.5</v>
      </c>
      <c r="K135" s="39">
        <v>1074.7999999999997</v>
      </c>
      <c r="L135" s="39">
        <v>1079.5999999999999</v>
      </c>
      <c r="M135" s="31">
        <v>1070</v>
      </c>
      <c r="N135" s="31">
        <v>1056.9000000000001</v>
      </c>
      <c r="O135" s="244">
        <v>11025000</v>
      </c>
      <c r="P135" s="245">
        <v>4.5886181021316155E-2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45197</v>
      </c>
      <c r="E136" s="38">
        <v>1778.6</v>
      </c>
      <c r="F136" s="38">
        <v>1772.0666666666666</v>
      </c>
      <c r="G136" s="39">
        <v>1757.7833333333333</v>
      </c>
      <c r="H136" s="39">
        <v>1736.9666666666667</v>
      </c>
      <c r="I136" s="39">
        <v>1722.6833333333334</v>
      </c>
      <c r="J136" s="39">
        <v>1792.8833333333332</v>
      </c>
      <c r="K136" s="39">
        <v>1807.1666666666665</v>
      </c>
      <c r="L136" s="39">
        <v>1827.9833333333331</v>
      </c>
      <c r="M136" s="31">
        <v>1786.35</v>
      </c>
      <c r="N136" s="31">
        <v>1751.25</v>
      </c>
      <c r="O136" s="244">
        <v>3104400</v>
      </c>
      <c r="P136" s="245">
        <v>-2.0570418980312973E-2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45197</v>
      </c>
      <c r="E137" s="38">
        <v>1436.85</v>
      </c>
      <c r="F137" s="38">
        <v>1437.6666666666667</v>
      </c>
      <c r="G137" s="39">
        <v>1424.3333333333335</v>
      </c>
      <c r="H137" s="39">
        <v>1411.8166666666668</v>
      </c>
      <c r="I137" s="39">
        <v>1398.4833333333336</v>
      </c>
      <c r="J137" s="39">
        <v>1450.1833333333334</v>
      </c>
      <c r="K137" s="39">
        <v>1463.5166666666669</v>
      </c>
      <c r="L137" s="39">
        <v>1476.0333333333333</v>
      </c>
      <c r="M137" s="31">
        <v>1451</v>
      </c>
      <c r="N137" s="31">
        <v>1425.15</v>
      </c>
      <c r="O137" s="244">
        <v>1887200</v>
      </c>
      <c r="P137" s="245">
        <v>7.6677316293929709E-2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45197</v>
      </c>
      <c r="E138" s="38">
        <v>942.55</v>
      </c>
      <c r="F138" s="38">
        <v>944.73333333333323</v>
      </c>
      <c r="G138" s="39">
        <v>931.31666666666649</v>
      </c>
      <c r="H138" s="39">
        <v>920.08333333333326</v>
      </c>
      <c r="I138" s="39">
        <v>906.66666666666652</v>
      </c>
      <c r="J138" s="39">
        <v>955.96666666666647</v>
      </c>
      <c r="K138" s="39">
        <v>969.38333333333321</v>
      </c>
      <c r="L138" s="39">
        <v>980.61666666666645</v>
      </c>
      <c r="M138" s="31">
        <v>958.15</v>
      </c>
      <c r="N138" s="31">
        <v>933.5</v>
      </c>
      <c r="O138" s="244">
        <v>6764000</v>
      </c>
      <c r="P138" s="245">
        <v>1.5981735159817351E-2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45197</v>
      </c>
      <c r="E139" s="38">
        <v>1057.25</v>
      </c>
      <c r="F139" s="38">
        <v>1060.2166666666665</v>
      </c>
      <c r="G139" s="39">
        <v>1048.4833333333329</v>
      </c>
      <c r="H139" s="39">
        <v>1039.7166666666665</v>
      </c>
      <c r="I139" s="39">
        <v>1027.9833333333329</v>
      </c>
      <c r="J139" s="39">
        <v>1068.9833333333329</v>
      </c>
      <c r="K139" s="39">
        <v>1080.7166666666665</v>
      </c>
      <c r="L139" s="39">
        <v>1089.4833333333329</v>
      </c>
      <c r="M139" s="31">
        <v>1071.95</v>
      </c>
      <c r="N139" s="31">
        <v>1051.45</v>
      </c>
      <c r="O139" s="244">
        <v>2520800</v>
      </c>
      <c r="P139" s="245">
        <v>-1.6234779893849517E-2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45197</v>
      </c>
      <c r="E140" s="38">
        <v>99.85</v>
      </c>
      <c r="F140" s="38">
        <v>100.13333333333333</v>
      </c>
      <c r="G140" s="39">
        <v>98.816666666666649</v>
      </c>
      <c r="H140" s="39">
        <v>97.783333333333317</v>
      </c>
      <c r="I140" s="39">
        <v>96.46666666666664</v>
      </c>
      <c r="J140" s="39">
        <v>101.16666666666666</v>
      </c>
      <c r="K140" s="39">
        <v>102.48333333333332</v>
      </c>
      <c r="L140" s="39">
        <v>103.51666666666667</v>
      </c>
      <c r="M140" s="31">
        <v>101.45</v>
      </c>
      <c r="N140" s="31">
        <v>99.1</v>
      </c>
      <c r="O140" s="244">
        <v>79733000</v>
      </c>
      <c r="P140" s="245">
        <v>-5.5786770565837245E-3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45197</v>
      </c>
      <c r="E141" s="38">
        <v>2472.5</v>
      </c>
      <c r="F141" s="38">
        <v>2480.6</v>
      </c>
      <c r="G141" s="39">
        <v>2451.1999999999998</v>
      </c>
      <c r="H141" s="39">
        <v>2429.9</v>
      </c>
      <c r="I141" s="39">
        <v>2400.5</v>
      </c>
      <c r="J141" s="39">
        <v>2501.8999999999996</v>
      </c>
      <c r="K141" s="39">
        <v>2531.3000000000002</v>
      </c>
      <c r="L141" s="39">
        <v>2552.5999999999995</v>
      </c>
      <c r="M141" s="31">
        <v>2510</v>
      </c>
      <c r="N141" s="31">
        <v>2459.3000000000002</v>
      </c>
      <c r="O141" s="244">
        <v>2624600</v>
      </c>
      <c r="P141" s="245">
        <v>1.5427173103521652E-2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45197</v>
      </c>
      <c r="E142" s="38">
        <v>109572.7</v>
      </c>
      <c r="F142" s="38">
        <v>109074.58333333333</v>
      </c>
      <c r="G142" s="39">
        <v>107999.16666666666</v>
      </c>
      <c r="H142" s="39">
        <v>106425.63333333333</v>
      </c>
      <c r="I142" s="39">
        <v>105350.21666666666</v>
      </c>
      <c r="J142" s="39">
        <v>110648.11666666665</v>
      </c>
      <c r="K142" s="39">
        <v>111723.53333333331</v>
      </c>
      <c r="L142" s="39">
        <v>113297.06666666665</v>
      </c>
      <c r="M142" s="31">
        <v>110150</v>
      </c>
      <c r="N142" s="31">
        <v>107501.05</v>
      </c>
      <c r="O142" s="244">
        <v>35340</v>
      </c>
      <c r="P142" s="245">
        <v>-4.22654268808115E-3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45197</v>
      </c>
      <c r="E143" s="38">
        <v>1274.75</v>
      </c>
      <c r="F143" s="38">
        <v>1279.1333333333332</v>
      </c>
      <c r="G143" s="39">
        <v>1263.5666666666664</v>
      </c>
      <c r="H143" s="39">
        <v>1252.3833333333332</v>
      </c>
      <c r="I143" s="39">
        <v>1236.8166666666664</v>
      </c>
      <c r="J143" s="39">
        <v>1290.3166666666664</v>
      </c>
      <c r="K143" s="39">
        <v>1305.883333333333</v>
      </c>
      <c r="L143" s="39">
        <v>1317.0666666666664</v>
      </c>
      <c r="M143" s="31">
        <v>1294.7</v>
      </c>
      <c r="N143" s="31">
        <v>1267.95</v>
      </c>
      <c r="O143" s="244">
        <v>6442700</v>
      </c>
      <c r="P143" s="245">
        <v>2.5115953443598495E-2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45197</v>
      </c>
      <c r="E144" s="38">
        <v>99.8</v>
      </c>
      <c r="F144" s="38">
        <v>99.766666666666666</v>
      </c>
      <c r="G144" s="39">
        <v>98.783333333333331</v>
      </c>
      <c r="H144" s="39">
        <v>97.766666666666666</v>
      </c>
      <c r="I144" s="39">
        <v>96.783333333333331</v>
      </c>
      <c r="J144" s="39">
        <v>100.78333333333333</v>
      </c>
      <c r="K144" s="39">
        <v>101.76666666666665</v>
      </c>
      <c r="L144" s="39">
        <v>102.78333333333333</v>
      </c>
      <c r="M144" s="31">
        <v>100.75</v>
      </c>
      <c r="N144" s="31">
        <v>98.75</v>
      </c>
      <c r="O144" s="244">
        <v>70432500</v>
      </c>
      <c r="P144" s="245">
        <v>3.0053745749698366E-2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45197</v>
      </c>
      <c r="E145" s="38">
        <v>4469.75</v>
      </c>
      <c r="F145" s="38">
        <v>4473.5999999999995</v>
      </c>
      <c r="G145" s="39">
        <v>4446.1999999999989</v>
      </c>
      <c r="H145" s="39">
        <v>4422.6499999999996</v>
      </c>
      <c r="I145" s="39">
        <v>4395.2499999999991</v>
      </c>
      <c r="J145" s="39">
        <v>4497.1499999999987</v>
      </c>
      <c r="K145" s="39">
        <v>4524.5499999999984</v>
      </c>
      <c r="L145" s="39">
        <v>4548.0999999999985</v>
      </c>
      <c r="M145" s="31">
        <v>4501</v>
      </c>
      <c r="N145" s="31">
        <v>4450.05</v>
      </c>
      <c r="O145" s="244">
        <v>1529400</v>
      </c>
      <c r="P145" s="245">
        <v>3.8397164517081817E-3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45197</v>
      </c>
      <c r="E146" s="38">
        <v>4696.3999999999996</v>
      </c>
      <c r="F146" s="38">
        <v>4708.25</v>
      </c>
      <c r="G146" s="39">
        <v>4670</v>
      </c>
      <c r="H146" s="39">
        <v>4643.6000000000004</v>
      </c>
      <c r="I146" s="39">
        <v>4605.3500000000004</v>
      </c>
      <c r="J146" s="39">
        <v>4734.6499999999996</v>
      </c>
      <c r="K146" s="39">
        <v>4772.8999999999996</v>
      </c>
      <c r="L146" s="39">
        <v>4799.2999999999993</v>
      </c>
      <c r="M146" s="31">
        <v>4746.5</v>
      </c>
      <c r="N146" s="31">
        <v>4681.8500000000004</v>
      </c>
      <c r="O146" s="244">
        <v>713850</v>
      </c>
      <c r="P146" s="245">
        <v>-2.0378756689995885E-2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45197</v>
      </c>
      <c r="E147" s="38">
        <v>22001.35</v>
      </c>
      <c r="F147" s="38">
        <v>22006.233333333334</v>
      </c>
      <c r="G147" s="39">
        <v>21945.116666666669</v>
      </c>
      <c r="H147" s="39">
        <v>21888.883333333335</v>
      </c>
      <c r="I147" s="39">
        <v>21827.76666666667</v>
      </c>
      <c r="J147" s="39">
        <v>22062.466666666667</v>
      </c>
      <c r="K147" s="39">
        <v>22123.583333333328</v>
      </c>
      <c r="L147" s="39">
        <v>22179.816666666666</v>
      </c>
      <c r="M147" s="31">
        <v>22067.35</v>
      </c>
      <c r="N147" s="31">
        <v>21950</v>
      </c>
      <c r="O147" s="244">
        <v>329000</v>
      </c>
      <c r="P147" s="245">
        <v>6.48556045031816E-3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45197</v>
      </c>
      <c r="E148" s="38">
        <v>143.65</v>
      </c>
      <c r="F148" s="38">
        <v>143.29999999999998</v>
      </c>
      <c r="G148" s="39">
        <v>142.34999999999997</v>
      </c>
      <c r="H148" s="39">
        <v>141.04999999999998</v>
      </c>
      <c r="I148" s="39">
        <v>140.09999999999997</v>
      </c>
      <c r="J148" s="39">
        <v>144.59999999999997</v>
      </c>
      <c r="K148" s="39">
        <v>145.54999999999995</v>
      </c>
      <c r="L148" s="39">
        <v>146.84999999999997</v>
      </c>
      <c r="M148" s="31">
        <v>144.25</v>
      </c>
      <c r="N148" s="31">
        <v>142</v>
      </c>
      <c r="O148" s="244">
        <v>113688000</v>
      </c>
      <c r="P148" s="245">
        <v>1.8240939011816956E-3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45197</v>
      </c>
      <c r="E149" s="38">
        <v>235.5</v>
      </c>
      <c r="F149" s="38">
        <v>234.86666666666665</v>
      </c>
      <c r="G149" s="39">
        <v>231.33333333333329</v>
      </c>
      <c r="H149" s="39">
        <v>227.16666666666663</v>
      </c>
      <c r="I149" s="39">
        <v>223.63333333333327</v>
      </c>
      <c r="J149" s="39">
        <v>239.0333333333333</v>
      </c>
      <c r="K149" s="39">
        <v>242.56666666666666</v>
      </c>
      <c r="L149" s="39">
        <v>246.73333333333332</v>
      </c>
      <c r="M149" s="31">
        <v>238.4</v>
      </c>
      <c r="N149" s="31">
        <v>230.7</v>
      </c>
      <c r="O149" s="244">
        <v>70770000</v>
      </c>
      <c r="P149" s="245">
        <v>0.11457595086227262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45197</v>
      </c>
      <c r="E150" s="38">
        <v>1161.4000000000001</v>
      </c>
      <c r="F150" s="38">
        <v>1151.0999999999999</v>
      </c>
      <c r="G150" s="39">
        <v>1132.6499999999999</v>
      </c>
      <c r="H150" s="39">
        <v>1103.8999999999999</v>
      </c>
      <c r="I150" s="39">
        <v>1085.4499999999998</v>
      </c>
      <c r="J150" s="39">
        <v>1179.8499999999999</v>
      </c>
      <c r="K150" s="39">
        <v>1198.2999999999997</v>
      </c>
      <c r="L150" s="39">
        <v>1227.05</v>
      </c>
      <c r="M150" s="31">
        <v>1169.55</v>
      </c>
      <c r="N150" s="31">
        <v>1122.3499999999999</v>
      </c>
      <c r="O150" s="244">
        <v>6498800</v>
      </c>
      <c r="P150" s="245">
        <v>5.3885116930703738E-4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45197</v>
      </c>
      <c r="E151" s="38">
        <v>4280.95</v>
      </c>
      <c r="F151" s="38">
        <v>4257.1166666666668</v>
      </c>
      <c r="G151" s="39">
        <v>4219.2333333333336</v>
      </c>
      <c r="H151" s="39">
        <v>4157.5166666666664</v>
      </c>
      <c r="I151" s="39">
        <v>4119.6333333333332</v>
      </c>
      <c r="J151" s="39">
        <v>4318.8333333333339</v>
      </c>
      <c r="K151" s="39">
        <v>4356.7166666666672</v>
      </c>
      <c r="L151" s="39">
        <v>4418.4333333333343</v>
      </c>
      <c r="M151" s="31">
        <v>4295</v>
      </c>
      <c r="N151" s="31">
        <v>4195.3999999999996</v>
      </c>
      <c r="O151" s="244">
        <v>267200</v>
      </c>
      <c r="P151" s="245">
        <v>8.0032336297493942E-2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45197</v>
      </c>
      <c r="E152" s="38">
        <v>181.95</v>
      </c>
      <c r="F152" s="38">
        <v>182.68333333333331</v>
      </c>
      <c r="G152" s="39">
        <v>180.11666666666662</v>
      </c>
      <c r="H152" s="39">
        <v>178.2833333333333</v>
      </c>
      <c r="I152" s="39">
        <v>175.71666666666661</v>
      </c>
      <c r="J152" s="39">
        <v>184.51666666666662</v>
      </c>
      <c r="K152" s="39">
        <v>187.08333333333329</v>
      </c>
      <c r="L152" s="39">
        <v>188.91666666666663</v>
      </c>
      <c r="M152" s="31">
        <v>185.25</v>
      </c>
      <c r="N152" s="31">
        <v>180.85</v>
      </c>
      <c r="O152" s="244">
        <v>45383800</v>
      </c>
      <c r="P152" s="245">
        <v>2.104807275877003E-2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45197</v>
      </c>
      <c r="E153" s="38">
        <v>42589.05</v>
      </c>
      <c r="F153" s="38">
        <v>42181.883333333331</v>
      </c>
      <c r="G153" s="39">
        <v>41426.916666666664</v>
      </c>
      <c r="H153" s="39">
        <v>40264.783333333333</v>
      </c>
      <c r="I153" s="39">
        <v>39509.816666666666</v>
      </c>
      <c r="J153" s="39">
        <v>43344.016666666663</v>
      </c>
      <c r="K153" s="39">
        <v>44098.983333333337</v>
      </c>
      <c r="L153" s="39">
        <v>45261.116666666661</v>
      </c>
      <c r="M153" s="31">
        <v>42936.85</v>
      </c>
      <c r="N153" s="31">
        <v>41019.75</v>
      </c>
      <c r="O153" s="244">
        <v>163455</v>
      </c>
      <c r="P153" s="245">
        <v>4.8090795421756274E-2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45197</v>
      </c>
      <c r="E154" s="38">
        <v>1078.45</v>
      </c>
      <c r="F154" s="38">
        <v>1081.6833333333332</v>
      </c>
      <c r="G154" s="39">
        <v>1071.6166666666663</v>
      </c>
      <c r="H154" s="39">
        <v>1064.7833333333331</v>
      </c>
      <c r="I154" s="39">
        <v>1054.7166666666662</v>
      </c>
      <c r="J154" s="39">
        <v>1088.5166666666664</v>
      </c>
      <c r="K154" s="39">
        <v>1098.5833333333335</v>
      </c>
      <c r="L154" s="39">
        <v>1105.4166666666665</v>
      </c>
      <c r="M154" s="31">
        <v>1091.75</v>
      </c>
      <c r="N154" s="31">
        <v>1074.8499999999999</v>
      </c>
      <c r="O154" s="244">
        <v>9714000</v>
      </c>
      <c r="P154" s="245">
        <v>7.5457020614546873E-3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45197</v>
      </c>
      <c r="E155" s="38">
        <v>5941</v>
      </c>
      <c r="F155" s="38">
        <v>5944.4333333333343</v>
      </c>
      <c r="G155" s="39">
        <v>5902.6666666666688</v>
      </c>
      <c r="H155" s="39">
        <v>5864.3333333333348</v>
      </c>
      <c r="I155" s="39">
        <v>5822.5666666666693</v>
      </c>
      <c r="J155" s="39">
        <v>5982.7666666666682</v>
      </c>
      <c r="K155" s="39">
        <v>6024.5333333333347</v>
      </c>
      <c r="L155" s="39">
        <v>6062.8666666666677</v>
      </c>
      <c r="M155" s="31">
        <v>5986.2</v>
      </c>
      <c r="N155" s="31">
        <v>5906.1</v>
      </c>
      <c r="O155" s="244">
        <v>1277850</v>
      </c>
      <c r="P155" s="245">
        <v>-8.5539714867617113E-3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45197</v>
      </c>
      <c r="E156" s="38">
        <v>247.85</v>
      </c>
      <c r="F156" s="38">
        <v>246.2166666666667</v>
      </c>
      <c r="G156" s="39">
        <v>242.93333333333339</v>
      </c>
      <c r="H156" s="39">
        <v>238.01666666666671</v>
      </c>
      <c r="I156" s="39">
        <v>234.73333333333341</v>
      </c>
      <c r="J156" s="39">
        <v>251.13333333333338</v>
      </c>
      <c r="K156" s="39">
        <v>254.41666666666669</v>
      </c>
      <c r="L156" s="39">
        <v>259.33333333333337</v>
      </c>
      <c r="M156" s="31">
        <v>249.5</v>
      </c>
      <c r="N156" s="31">
        <v>241.3</v>
      </c>
      <c r="O156" s="244">
        <v>21099000</v>
      </c>
      <c r="P156" s="245">
        <v>-3.4008785602947429E-3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45197</v>
      </c>
      <c r="E157" s="38">
        <v>272.8</v>
      </c>
      <c r="F157" s="38">
        <v>268.15000000000003</v>
      </c>
      <c r="G157" s="39">
        <v>262.40000000000009</v>
      </c>
      <c r="H157" s="39">
        <v>252.00000000000006</v>
      </c>
      <c r="I157" s="39">
        <v>246.25000000000011</v>
      </c>
      <c r="J157" s="39">
        <v>278.55000000000007</v>
      </c>
      <c r="K157" s="39">
        <v>284.29999999999995</v>
      </c>
      <c r="L157" s="39">
        <v>294.70000000000005</v>
      </c>
      <c r="M157" s="31">
        <v>273.89999999999998</v>
      </c>
      <c r="N157" s="31">
        <v>257.75</v>
      </c>
      <c r="O157" s="244">
        <v>64808600</v>
      </c>
      <c r="P157" s="245">
        <v>8.1010704986016011E-3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45197</v>
      </c>
      <c r="E158" s="38">
        <v>2514.75</v>
      </c>
      <c r="F158" s="38">
        <v>2514.5333333333333</v>
      </c>
      <c r="G158" s="39">
        <v>2503.5666666666666</v>
      </c>
      <c r="H158" s="39">
        <v>2492.3833333333332</v>
      </c>
      <c r="I158" s="39">
        <v>2481.4166666666665</v>
      </c>
      <c r="J158" s="39">
        <v>2525.7166666666667</v>
      </c>
      <c r="K158" s="39">
        <v>2536.6833333333329</v>
      </c>
      <c r="L158" s="39">
        <v>2547.8666666666668</v>
      </c>
      <c r="M158" s="31">
        <v>2525.5</v>
      </c>
      <c r="N158" s="31">
        <v>2503.35</v>
      </c>
      <c r="O158" s="244">
        <v>2670750</v>
      </c>
      <c r="P158" s="245">
        <v>-1.0375173691523853E-2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45197</v>
      </c>
      <c r="E159" s="38">
        <v>3671.45</v>
      </c>
      <c r="F159" s="38">
        <v>3662.3666666666668</v>
      </c>
      <c r="G159" s="39">
        <v>3642.9833333333336</v>
      </c>
      <c r="H159" s="39">
        <v>3614.5166666666669</v>
      </c>
      <c r="I159" s="39">
        <v>3595.1333333333337</v>
      </c>
      <c r="J159" s="39">
        <v>3690.8333333333335</v>
      </c>
      <c r="K159" s="39">
        <v>3710.2166666666667</v>
      </c>
      <c r="L159" s="39">
        <v>3738.6833333333334</v>
      </c>
      <c r="M159" s="31">
        <v>3681.75</v>
      </c>
      <c r="N159" s="31">
        <v>3633.9</v>
      </c>
      <c r="O159" s="244">
        <v>2551000</v>
      </c>
      <c r="P159" s="245">
        <v>5.4192531283870334E-3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45197</v>
      </c>
      <c r="E160" s="38">
        <v>66.849999999999994</v>
      </c>
      <c r="F160" s="38">
        <v>66.766666666666666</v>
      </c>
      <c r="G160" s="39">
        <v>66.033333333333331</v>
      </c>
      <c r="H160" s="39">
        <v>65.216666666666669</v>
      </c>
      <c r="I160" s="39">
        <v>64.483333333333334</v>
      </c>
      <c r="J160" s="39">
        <v>67.583333333333329</v>
      </c>
      <c r="K160" s="39">
        <v>68.316666666666649</v>
      </c>
      <c r="L160" s="39">
        <v>69.133333333333326</v>
      </c>
      <c r="M160" s="31">
        <v>67.5</v>
      </c>
      <c r="N160" s="31">
        <v>65.95</v>
      </c>
      <c r="O160" s="244">
        <v>348128000</v>
      </c>
      <c r="P160" s="245">
        <v>3.0257114446706757E-2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45197</v>
      </c>
      <c r="E161" s="38">
        <v>5210.55</v>
      </c>
      <c r="F161" s="38">
        <v>5239.8499999999995</v>
      </c>
      <c r="G161" s="39">
        <v>5175.6999999999989</v>
      </c>
      <c r="H161" s="39">
        <v>5140.8499999999995</v>
      </c>
      <c r="I161" s="39">
        <v>5076.6999999999989</v>
      </c>
      <c r="J161" s="39">
        <v>5274.6999999999989</v>
      </c>
      <c r="K161" s="39">
        <v>5338.8499999999985</v>
      </c>
      <c r="L161" s="39">
        <v>5373.6999999999989</v>
      </c>
      <c r="M161" s="31">
        <v>5304</v>
      </c>
      <c r="N161" s="31">
        <v>5205</v>
      </c>
      <c r="O161" s="244">
        <v>1707900</v>
      </c>
      <c r="P161" s="245">
        <v>-1.4881467381899983E-2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45197</v>
      </c>
      <c r="E162" s="38">
        <v>258.5</v>
      </c>
      <c r="F162" s="38">
        <v>257</v>
      </c>
      <c r="G162" s="39">
        <v>254.85000000000002</v>
      </c>
      <c r="H162" s="39">
        <v>251.20000000000002</v>
      </c>
      <c r="I162" s="39">
        <v>249.05000000000004</v>
      </c>
      <c r="J162" s="39">
        <v>260.64999999999998</v>
      </c>
      <c r="K162" s="39">
        <v>262.79999999999995</v>
      </c>
      <c r="L162" s="39">
        <v>266.45</v>
      </c>
      <c r="M162" s="31">
        <v>259.14999999999998</v>
      </c>
      <c r="N162" s="31">
        <v>253.35</v>
      </c>
      <c r="O162" s="244">
        <v>45557100</v>
      </c>
      <c r="P162" s="245">
        <v>5.0099576798605924E-2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45197</v>
      </c>
      <c r="E163" s="38">
        <v>1859.3</v>
      </c>
      <c r="F163" s="38">
        <v>1858.0833333333333</v>
      </c>
      <c r="G163" s="39">
        <v>1841.4666666666665</v>
      </c>
      <c r="H163" s="39">
        <v>1823.6333333333332</v>
      </c>
      <c r="I163" s="39">
        <v>1807.0166666666664</v>
      </c>
      <c r="J163" s="39">
        <v>1875.9166666666665</v>
      </c>
      <c r="K163" s="39">
        <v>1892.5333333333333</v>
      </c>
      <c r="L163" s="39">
        <v>1910.3666666666666</v>
      </c>
      <c r="M163" s="31">
        <v>1874.7</v>
      </c>
      <c r="N163" s="31">
        <v>1840.25</v>
      </c>
      <c r="O163" s="244">
        <v>4643870</v>
      </c>
      <c r="P163" s="245">
        <v>3.8972864687670736E-2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45197</v>
      </c>
      <c r="E164" s="38">
        <v>894.6</v>
      </c>
      <c r="F164" s="38">
        <v>900.01666666666677</v>
      </c>
      <c r="G164" s="39">
        <v>887.53333333333353</v>
      </c>
      <c r="H164" s="39">
        <v>880.46666666666681</v>
      </c>
      <c r="I164" s="39">
        <v>867.98333333333358</v>
      </c>
      <c r="J164" s="39">
        <v>907.08333333333348</v>
      </c>
      <c r="K164" s="39">
        <v>919.56666666666683</v>
      </c>
      <c r="L164" s="39">
        <v>926.63333333333344</v>
      </c>
      <c r="M164" s="31">
        <v>912.5</v>
      </c>
      <c r="N164" s="31">
        <v>892.95</v>
      </c>
      <c r="O164" s="244">
        <v>3556400</v>
      </c>
      <c r="P164" s="245">
        <v>7.3370959466393021E-2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45197</v>
      </c>
      <c r="E165" s="38">
        <v>237</v>
      </c>
      <c r="F165" s="38">
        <v>235.70000000000002</v>
      </c>
      <c r="G165" s="39">
        <v>233.90000000000003</v>
      </c>
      <c r="H165" s="39">
        <v>230.8</v>
      </c>
      <c r="I165" s="39">
        <v>229.00000000000003</v>
      </c>
      <c r="J165" s="39">
        <v>238.80000000000004</v>
      </c>
      <c r="K165" s="39">
        <v>240.60000000000005</v>
      </c>
      <c r="L165" s="39">
        <v>243.70000000000005</v>
      </c>
      <c r="M165" s="31">
        <v>237.5</v>
      </c>
      <c r="N165" s="31">
        <v>232.6</v>
      </c>
      <c r="O165" s="244">
        <v>44610000</v>
      </c>
      <c r="P165" s="245">
        <v>4.9560711872043252E-3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45197</v>
      </c>
      <c r="E166" s="38">
        <v>246.65</v>
      </c>
      <c r="F166" s="38">
        <v>243.56666666666669</v>
      </c>
      <c r="G166" s="39">
        <v>239.68333333333339</v>
      </c>
      <c r="H166" s="39">
        <v>232.7166666666667</v>
      </c>
      <c r="I166" s="39">
        <v>228.8333333333334</v>
      </c>
      <c r="J166" s="39">
        <v>250.53333333333339</v>
      </c>
      <c r="K166" s="39">
        <v>254.41666666666666</v>
      </c>
      <c r="L166" s="39">
        <v>261.38333333333338</v>
      </c>
      <c r="M166" s="31">
        <v>247.45</v>
      </c>
      <c r="N166" s="31">
        <v>236.6</v>
      </c>
      <c r="O166" s="244">
        <v>59544000</v>
      </c>
      <c r="P166" s="245">
        <v>-5.4783538214858369E-3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45197</v>
      </c>
      <c r="E167" s="38">
        <v>2444.0500000000002</v>
      </c>
      <c r="F167" s="38">
        <v>2439.7000000000003</v>
      </c>
      <c r="G167" s="39">
        <v>2429.4000000000005</v>
      </c>
      <c r="H167" s="39">
        <v>2414.7500000000005</v>
      </c>
      <c r="I167" s="39">
        <v>2404.4500000000007</v>
      </c>
      <c r="J167" s="39">
        <v>2454.3500000000004</v>
      </c>
      <c r="K167" s="39">
        <v>2464.6500000000005</v>
      </c>
      <c r="L167" s="39">
        <v>2479.3000000000002</v>
      </c>
      <c r="M167" s="31">
        <v>2450</v>
      </c>
      <c r="N167" s="31">
        <v>2425.0500000000002</v>
      </c>
      <c r="O167" s="244">
        <v>44495000</v>
      </c>
      <c r="P167" s="245">
        <v>1.4003942525723271E-2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45197</v>
      </c>
      <c r="E168" s="38">
        <v>99.4</v>
      </c>
      <c r="F168" s="38">
        <v>98.866666666666674</v>
      </c>
      <c r="G168" s="39">
        <v>97.733333333333348</v>
      </c>
      <c r="H168" s="39">
        <v>96.066666666666677</v>
      </c>
      <c r="I168" s="39">
        <v>94.933333333333351</v>
      </c>
      <c r="J168" s="39">
        <v>100.53333333333335</v>
      </c>
      <c r="K168" s="39">
        <v>101.66666666666667</v>
      </c>
      <c r="L168" s="39">
        <v>103.33333333333334</v>
      </c>
      <c r="M168" s="31">
        <v>100</v>
      </c>
      <c r="N168" s="31">
        <v>97.2</v>
      </c>
      <c r="O168" s="244">
        <v>158120000</v>
      </c>
      <c r="P168" s="245">
        <v>-3.9041229093737848E-2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45197</v>
      </c>
      <c r="E169" s="38">
        <v>839.45</v>
      </c>
      <c r="F169" s="38">
        <v>838.7166666666667</v>
      </c>
      <c r="G169" s="39">
        <v>836.58333333333337</v>
      </c>
      <c r="H169" s="39">
        <v>833.7166666666667</v>
      </c>
      <c r="I169" s="39">
        <v>831.58333333333337</v>
      </c>
      <c r="J169" s="39">
        <v>841.58333333333337</v>
      </c>
      <c r="K169" s="39">
        <v>843.71666666666658</v>
      </c>
      <c r="L169" s="39">
        <v>846.58333333333337</v>
      </c>
      <c r="M169" s="31">
        <v>840.85</v>
      </c>
      <c r="N169" s="31">
        <v>835.85</v>
      </c>
      <c r="O169" s="244">
        <v>8104800</v>
      </c>
      <c r="P169" s="245">
        <v>1.6760337213970293E-2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45197</v>
      </c>
      <c r="E170" s="38">
        <v>1351.25</v>
      </c>
      <c r="F170" s="38">
        <v>1341.4166666666667</v>
      </c>
      <c r="G170" s="39">
        <v>1328.1333333333334</v>
      </c>
      <c r="H170" s="39">
        <v>1305.0166666666667</v>
      </c>
      <c r="I170" s="39">
        <v>1291.7333333333333</v>
      </c>
      <c r="J170" s="39">
        <v>1364.5333333333335</v>
      </c>
      <c r="K170" s="39">
        <v>1377.8166666666668</v>
      </c>
      <c r="L170" s="39">
        <v>1400.9333333333336</v>
      </c>
      <c r="M170" s="31">
        <v>1354.7</v>
      </c>
      <c r="N170" s="31">
        <v>1318.3</v>
      </c>
      <c r="O170" s="244">
        <v>10017000</v>
      </c>
      <c r="P170" s="245">
        <v>1.9230769230769232E-2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45197</v>
      </c>
      <c r="E171" s="38">
        <v>582.5</v>
      </c>
      <c r="F171" s="38">
        <v>580.0333333333333</v>
      </c>
      <c r="G171" s="39">
        <v>575.11666666666656</v>
      </c>
      <c r="H171" s="39">
        <v>567.73333333333323</v>
      </c>
      <c r="I171" s="39">
        <v>562.81666666666649</v>
      </c>
      <c r="J171" s="39">
        <v>587.41666666666663</v>
      </c>
      <c r="K171" s="39">
        <v>592.33333333333337</v>
      </c>
      <c r="L171" s="39">
        <v>599.7166666666667</v>
      </c>
      <c r="M171" s="31">
        <v>584.95000000000005</v>
      </c>
      <c r="N171" s="31">
        <v>572.65</v>
      </c>
      <c r="O171" s="244">
        <v>95241000</v>
      </c>
      <c r="P171" s="245">
        <v>-5.565470878695937E-2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45197</v>
      </c>
      <c r="E172" s="38">
        <v>25792.75</v>
      </c>
      <c r="F172" s="38">
        <v>25737.666666666668</v>
      </c>
      <c r="G172" s="39">
        <v>25625.333333333336</v>
      </c>
      <c r="H172" s="39">
        <v>25457.916666666668</v>
      </c>
      <c r="I172" s="39">
        <v>25345.583333333336</v>
      </c>
      <c r="J172" s="39">
        <v>25905.083333333336</v>
      </c>
      <c r="K172" s="39">
        <v>26017.416666666672</v>
      </c>
      <c r="L172" s="39">
        <v>26184.833333333336</v>
      </c>
      <c r="M172" s="31">
        <v>25850</v>
      </c>
      <c r="N172" s="31">
        <v>25570.25</v>
      </c>
      <c r="O172" s="244">
        <v>170525</v>
      </c>
      <c r="P172" s="245">
        <v>-2.025280091927607E-2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45197</v>
      </c>
      <c r="E173" s="38">
        <v>3962.35</v>
      </c>
      <c r="F173" s="38">
        <v>3973.9</v>
      </c>
      <c r="G173" s="39">
        <v>3943.4500000000003</v>
      </c>
      <c r="H173" s="39">
        <v>3924.55</v>
      </c>
      <c r="I173" s="39">
        <v>3894.1000000000004</v>
      </c>
      <c r="J173" s="39">
        <v>3992.8</v>
      </c>
      <c r="K173" s="39">
        <v>4023.25</v>
      </c>
      <c r="L173" s="39">
        <v>4042.15</v>
      </c>
      <c r="M173" s="31">
        <v>4004.35</v>
      </c>
      <c r="N173" s="31">
        <v>3955</v>
      </c>
      <c r="O173" s="244">
        <v>1722600</v>
      </c>
      <c r="P173" s="245">
        <v>-9.4876660341555973E-3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45197</v>
      </c>
      <c r="E174" s="38">
        <v>2468.9499999999998</v>
      </c>
      <c r="F174" s="38">
        <v>2466.3833333333337</v>
      </c>
      <c r="G174" s="39">
        <v>2454.8666666666672</v>
      </c>
      <c r="H174" s="39">
        <v>2440.7833333333338</v>
      </c>
      <c r="I174" s="39">
        <v>2429.2666666666673</v>
      </c>
      <c r="J174" s="39">
        <v>2480.4666666666672</v>
      </c>
      <c r="K174" s="39">
        <v>2491.9833333333336</v>
      </c>
      <c r="L174" s="39">
        <v>2506.0666666666671</v>
      </c>
      <c r="M174" s="31">
        <v>2477.9</v>
      </c>
      <c r="N174" s="31">
        <v>2452.3000000000002</v>
      </c>
      <c r="O174" s="244">
        <v>3200250</v>
      </c>
      <c r="P174" s="245">
        <v>-1.3866420152530621E-2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45197</v>
      </c>
      <c r="E175" s="38">
        <v>1904.6</v>
      </c>
      <c r="F175" s="38">
        <v>1896.3833333333332</v>
      </c>
      <c r="G175" s="39">
        <v>1884.2666666666664</v>
      </c>
      <c r="H175" s="39">
        <v>1863.9333333333332</v>
      </c>
      <c r="I175" s="39">
        <v>1851.8166666666664</v>
      </c>
      <c r="J175" s="39">
        <v>1916.7166666666665</v>
      </c>
      <c r="K175" s="39">
        <v>1928.8333333333333</v>
      </c>
      <c r="L175" s="39">
        <v>1949.1666666666665</v>
      </c>
      <c r="M175" s="31">
        <v>1908.5</v>
      </c>
      <c r="N175" s="31">
        <v>1876.05</v>
      </c>
      <c r="O175" s="244">
        <v>7179000</v>
      </c>
      <c r="P175" s="245">
        <v>-2.5016297262059974E-2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45197</v>
      </c>
      <c r="E176" s="38">
        <v>1139.3</v>
      </c>
      <c r="F176" s="38">
        <v>1139.7666666666667</v>
      </c>
      <c r="G176" s="39">
        <v>1134.5333333333333</v>
      </c>
      <c r="H176" s="39">
        <v>1129.7666666666667</v>
      </c>
      <c r="I176" s="39">
        <v>1124.5333333333333</v>
      </c>
      <c r="J176" s="39">
        <v>1144.5333333333333</v>
      </c>
      <c r="K176" s="39">
        <v>1149.7666666666664</v>
      </c>
      <c r="L176" s="39">
        <v>1154.5333333333333</v>
      </c>
      <c r="M176" s="31">
        <v>1145</v>
      </c>
      <c r="N176" s="31">
        <v>1135</v>
      </c>
      <c r="O176" s="244">
        <v>23643200</v>
      </c>
      <c r="P176" s="245">
        <v>2.0173252640322773E-3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45197</v>
      </c>
      <c r="E177" s="38">
        <v>620.5</v>
      </c>
      <c r="F177" s="38">
        <v>623.0333333333333</v>
      </c>
      <c r="G177" s="39">
        <v>613.01666666666665</v>
      </c>
      <c r="H177" s="39">
        <v>605.5333333333333</v>
      </c>
      <c r="I177" s="39">
        <v>595.51666666666665</v>
      </c>
      <c r="J177" s="39">
        <v>630.51666666666665</v>
      </c>
      <c r="K177" s="39">
        <v>640.5333333333333</v>
      </c>
      <c r="L177" s="39">
        <v>648.01666666666665</v>
      </c>
      <c r="M177" s="31">
        <v>633.04999999999995</v>
      </c>
      <c r="N177" s="31">
        <v>615.54999999999995</v>
      </c>
      <c r="O177" s="244">
        <v>8073000</v>
      </c>
      <c r="P177" s="245">
        <v>1.3559322033898305E-2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45197</v>
      </c>
      <c r="E178" s="38">
        <v>846.9</v>
      </c>
      <c r="F178" s="38">
        <v>847.98333333333323</v>
      </c>
      <c r="G178" s="39">
        <v>832.81666666666649</v>
      </c>
      <c r="H178" s="39">
        <v>818.73333333333323</v>
      </c>
      <c r="I178" s="39">
        <v>803.56666666666649</v>
      </c>
      <c r="J178" s="39">
        <v>862.06666666666649</v>
      </c>
      <c r="K178" s="39">
        <v>877.23333333333323</v>
      </c>
      <c r="L178" s="39">
        <v>891.31666666666649</v>
      </c>
      <c r="M178" s="31">
        <v>863.15</v>
      </c>
      <c r="N178" s="31">
        <v>833.9</v>
      </c>
      <c r="O178" s="244">
        <v>4368000</v>
      </c>
      <c r="P178" s="245">
        <v>0.11060259344012205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45197</v>
      </c>
      <c r="E179" s="38">
        <v>1091.8499999999999</v>
      </c>
      <c r="F179" s="38">
        <v>1091.0166666666667</v>
      </c>
      <c r="G179" s="39">
        <v>1084.8333333333333</v>
      </c>
      <c r="H179" s="39">
        <v>1077.8166666666666</v>
      </c>
      <c r="I179" s="39">
        <v>1071.6333333333332</v>
      </c>
      <c r="J179" s="39">
        <v>1098.0333333333333</v>
      </c>
      <c r="K179" s="39">
        <v>1104.2166666666667</v>
      </c>
      <c r="L179" s="39">
        <v>1111.2333333333333</v>
      </c>
      <c r="M179" s="31">
        <v>1097.2</v>
      </c>
      <c r="N179" s="31">
        <v>1084</v>
      </c>
      <c r="O179" s="244">
        <v>8431500</v>
      </c>
      <c r="P179" s="245">
        <v>-3.7044258139988301E-3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45197</v>
      </c>
      <c r="E180" s="38">
        <v>1895.05</v>
      </c>
      <c r="F180" s="38">
        <v>1893.6833333333334</v>
      </c>
      <c r="G180" s="39">
        <v>1874.0666666666668</v>
      </c>
      <c r="H180" s="39">
        <v>1853.0833333333335</v>
      </c>
      <c r="I180" s="39">
        <v>1833.4666666666669</v>
      </c>
      <c r="J180" s="39">
        <v>1914.6666666666667</v>
      </c>
      <c r="K180" s="39">
        <v>1934.2833333333335</v>
      </c>
      <c r="L180" s="39">
        <v>1955.2666666666667</v>
      </c>
      <c r="M180" s="31">
        <v>1913.3</v>
      </c>
      <c r="N180" s="31">
        <v>1872.7</v>
      </c>
      <c r="O180" s="244">
        <v>6824500</v>
      </c>
      <c r="P180" s="245">
        <v>-1.2873363708685904E-2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45197</v>
      </c>
      <c r="E181" s="38">
        <v>860.8</v>
      </c>
      <c r="F181" s="38">
        <v>863.7833333333333</v>
      </c>
      <c r="G181" s="39">
        <v>853.56666666666661</v>
      </c>
      <c r="H181" s="39">
        <v>846.33333333333326</v>
      </c>
      <c r="I181" s="39">
        <v>836.11666666666656</v>
      </c>
      <c r="J181" s="39">
        <v>871.01666666666665</v>
      </c>
      <c r="K181" s="39">
        <v>881.23333333333335</v>
      </c>
      <c r="L181" s="39">
        <v>888.4666666666667</v>
      </c>
      <c r="M181" s="31">
        <v>874</v>
      </c>
      <c r="N181" s="31">
        <v>856.55</v>
      </c>
      <c r="O181" s="244">
        <v>10365300</v>
      </c>
      <c r="P181" s="245">
        <v>-1.0311936065996391E-2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45197</v>
      </c>
      <c r="E182" s="38">
        <v>618.1</v>
      </c>
      <c r="F182" s="38">
        <v>616.66666666666663</v>
      </c>
      <c r="G182" s="39">
        <v>613.43333333333328</v>
      </c>
      <c r="H182" s="39">
        <v>608.76666666666665</v>
      </c>
      <c r="I182" s="39">
        <v>605.5333333333333</v>
      </c>
      <c r="J182" s="39">
        <v>621.33333333333326</v>
      </c>
      <c r="K182" s="39">
        <v>624.56666666666661</v>
      </c>
      <c r="L182" s="39">
        <v>629.23333333333323</v>
      </c>
      <c r="M182" s="31">
        <v>619.9</v>
      </c>
      <c r="N182" s="31">
        <v>612</v>
      </c>
      <c r="O182" s="244">
        <v>64429950</v>
      </c>
      <c r="P182" s="245">
        <v>-5.3238296374516015E-3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45197</v>
      </c>
      <c r="E183" s="38">
        <v>265.10000000000002</v>
      </c>
      <c r="F183" s="38">
        <v>263.45</v>
      </c>
      <c r="G183" s="39">
        <v>259</v>
      </c>
      <c r="H183" s="39">
        <v>252.90000000000003</v>
      </c>
      <c r="I183" s="39">
        <v>248.45000000000005</v>
      </c>
      <c r="J183" s="39">
        <v>269.54999999999995</v>
      </c>
      <c r="K183" s="39">
        <v>273.99999999999989</v>
      </c>
      <c r="L183" s="39">
        <v>280.09999999999991</v>
      </c>
      <c r="M183" s="31">
        <v>267.89999999999998</v>
      </c>
      <c r="N183" s="31">
        <v>257.35000000000002</v>
      </c>
      <c r="O183" s="244">
        <v>99403875</v>
      </c>
      <c r="P183" s="245">
        <v>3.3692485873723373E-2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45197</v>
      </c>
      <c r="E184" s="38">
        <v>130.55000000000001</v>
      </c>
      <c r="F184" s="38">
        <v>130.30000000000001</v>
      </c>
      <c r="G184" s="39">
        <v>129.30000000000001</v>
      </c>
      <c r="H184" s="39">
        <v>128.05000000000001</v>
      </c>
      <c r="I184" s="39">
        <v>127.05000000000001</v>
      </c>
      <c r="J184" s="39">
        <v>131.55000000000001</v>
      </c>
      <c r="K184" s="39">
        <v>132.55000000000001</v>
      </c>
      <c r="L184" s="39">
        <v>133.80000000000001</v>
      </c>
      <c r="M184" s="31">
        <v>131.30000000000001</v>
      </c>
      <c r="N184" s="31">
        <v>129.05000000000001</v>
      </c>
      <c r="O184" s="244">
        <v>214494500</v>
      </c>
      <c r="P184" s="245">
        <v>-5.6348801631820496E-3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45197</v>
      </c>
      <c r="E185" s="38">
        <v>3469.25</v>
      </c>
      <c r="F185" s="38">
        <v>3459.7666666666664</v>
      </c>
      <c r="G185" s="39">
        <v>3445.5333333333328</v>
      </c>
      <c r="H185" s="39">
        <v>3421.8166666666666</v>
      </c>
      <c r="I185" s="39">
        <v>3407.583333333333</v>
      </c>
      <c r="J185" s="39">
        <v>3483.4833333333327</v>
      </c>
      <c r="K185" s="39">
        <v>3497.7166666666662</v>
      </c>
      <c r="L185" s="39">
        <v>3521.4333333333325</v>
      </c>
      <c r="M185" s="31">
        <v>3474</v>
      </c>
      <c r="N185" s="31">
        <v>3436.05</v>
      </c>
      <c r="O185" s="244">
        <v>10197250</v>
      </c>
      <c r="P185" s="245">
        <v>-8.1702127659574464E-3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45197</v>
      </c>
      <c r="E186" s="38">
        <v>1274.5999999999999</v>
      </c>
      <c r="F186" s="38">
        <v>1266.4166666666667</v>
      </c>
      <c r="G186" s="39">
        <v>1250.8333333333335</v>
      </c>
      <c r="H186" s="39">
        <v>1227.0666666666668</v>
      </c>
      <c r="I186" s="39">
        <v>1211.4833333333336</v>
      </c>
      <c r="J186" s="39">
        <v>1290.1833333333334</v>
      </c>
      <c r="K186" s="39">
        <v>1305.7666666666669</v>
      </c>
      <c r="L186" s="39">
        <v>1329.5333333333333</v>
      </c>
      <c r="M186" s="31">
        <v>1282</v>
      </c>
      <c r="N186" s="31">
        <v>1242.6500000000001</v>
      </c>
      <c r="O186" s="244">
        <v>12447000</v>
      </c>
      <c r="P186" s="245">
        <v>1.4772782859658563E-2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45197</v>
      </c>
      <c r="E187" s="38">
        <v>3177.6</v>
      </c>
      <c r="F187" s="38">
        <v>3174.5833333333335</v>
      </c>
      <c r="G187" s="39">
        <v>3164.0166666666669</v>
      </c>
      <c r="H187" s="39">
        <v>3150.4333333333334</v>
      </c>
      <c r="I187" s="39">
        <v>3139.8666666666668</v>
      </c>
      <c r="J187" s="39">
        <v>3188.166666666667</v>
      </c>
      <c r="K187" s="39">
        <v>3198.7333333333336</v>
      </c>
      <c r="L187" s="39">
        <v>3212.3166666666671</v>
      </c>
      <c r="M187" s="31">
        <v>3185.15</v>
      </c>
      <c r="N187" s="31">
        <v>3161</v>
      </c>
      <c r="O187" s="244">
        <v>4770375</v>
      </c>
      <c r="P187" s="245">
        <v>1.9065929664343506E-2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45197</v>
      </c>
      <c r="E188" s="38">
        <v>1901.05</v>
      </c>
      <c r="F188" s="38">
        <v>1907.8833333333332</v>
      </c>
      <c r="G188" s="39">
        <v>1885.5666666666664</v>
      </c>
      <c r="H188" s="39">
        <v>1870.0833333333333</v>
      </c>
      <c r="I188" s="39">
        <v>1847.7666666666664</v>
      </c>
      <c r="J188" s="39">
        <v>1923.3666666666663</v>
      </c>
      <c r="K188" s="39">
        <v>1945.6833333333329</v>
      </c>
      <c r="L188" s="39">
        <v>1961.1666666666663</v>
      </c>
      <c r="M188" s="31">
        <v>1930.2</v>
      </c>
      <c r="N188" s="31">
        <v>1892.4</v>
      </c>
      <c r="O188" s="244">
        <v>1962500</v>
      </c>
      <c r="P188" s="245">
        <v>6.6683765067966144E-3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45197</v>
      </c>
      <c r="E189" s="38">
        <v>2092.15</v>
      </c>
      <c r="F189" s="38">
        <v>2084.5333333333333</v>
      </c>
      <c r="G189" s="39">
        <v>2073.0666666666666</v>
      </c>
      <c r="H189" s="39">
        <v>2053.9833333333331</v>
      </c>
      <c r="I189" s="39">
        <v>2042.5166666666664</v>
      </c>
      <c r="J189" s="39">
        <v>2103.6166666666668</v>
      </c>
      <c r="K189" s="39">
        <v>2115.083333333333</v>
      </c>
      <c r="L189" s="39">
        <v>2134.166666666667</v>
      </c>
      <c r="M189" s="31">
        <v>2096</v>
      </c>
      <c r="N189" s="31">
        <v>2065.4499999999998</v>
      </c>
      <c r="O189" s="244">
        <v>3619200</v>
      </c>
      <c r="P189" s="245">
        <v>-1.4486439385687834E-2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45197</v>
      </c>
      <c r="E190" s="38">
        <v>1477.7</v>
      </c>
      <c r="F190" s="38">
        <v>1477.8166666666666</v>
      </c>
      <c r="G190" s="39">
        <v>1471.8833333333332</v>
      </c>
      <c r="H190" s="39">
        <v>1466.0666666666666</v>
      </c>
      <c r="I190" s="39">
        <v>1460.1333333333332</v>
      </c>
      <c r="J190" s="39">
        <v>1483.6333333333332</v>
      </c>
      <c r="K190" s="39">
        <v>1489.5666666666666</v>
      </c>
      <c r="L190" s="39">
        <v>1495.3833333333332</v>
      </c>
      <c r="M190" s="31">
        <v>1483.75</v>
      </c>
      <c r="N190" s="31">
        <v>1472</v>
      </c>
      <c r="O190" s="244">
        <v>7315000</v>
      </c>
      <c r="P190" s="245">
        <v>-7.6496462038630714E-4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45197</v>
      </c>
      <c r="E191" s="38">
        <v>1669.75</v>
      </c>
      <c r="F191" s="38">
        <v>1638.5333333333335</v>
      </c>
      <c r="G191" s="39">
        <v>1601.7166666666672</v>
      </c>
      <c r="H191" s="39">
        <v>1533.6833333333336</v>
      </c>
      <c r="I191" s="39">
        <v>1496.8666666666672</v>
      </c>
      <c r="J191" s="39">
        <v>1706.5666666666671</v>
      </c>
      <c r="K191" s="39">
        <v>1743.3833333333332</v>
      </c>
      <c r="L191" s="39">
        <v>1811.416666666667</v>
      </c>
      <c r="M191" s="31">
        <v>1675.35</v>
      </c>
      <c r="N191" s="31">
        <v>1570.5</v>
      </c>
      <c r="O191" s="244">
        <v>2290800</v>
      </c>
      <c r="P191" s="245">
        <v>-5.7291666666666663E-3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45197</v>
      </c>
      <c r="E192" s="38">
        <v>8518.0499999999993</v>
      </c>
      <c r="F192" s="38">
        <v>8530.15</v>
      </c>
      <c r="G192" s="39">
        <v>8462.9</v>
      </c>
      <c r="H192" s="39">
        <v>8407.75</v>
      </c>
      <c r="I192" s="39">
        <v>8340.5</v>
      </c>
      <c r="J192" s="39">
        <v>8585.2999999999993</v>
      </c>
      <c r="K192" s="39">
        <v>8652.5499999999993</v>
      </c>
      <c r="L192" s="39">
        <v>8707.6999999999989</v>
      </c>
      <c r="M192" s="31">
        <v>8597.4</v>
      </c>
      <c r="N192" s="31">
        <v>8475</v>
      </c>
      <c r="O192" s="244">
        <v>1406900</v>
      </c>
      <c r="P192" s="245">
        <v>1.2814052264055863E-2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45197</v>
      </c>
      <c r="E193" s="38">
        <v>615.75</v>
      </c>
      <c r="F193" s="38">
        <v>615.11666666666667</v>
      </c>
      <c r="G193" s="39">
        <v>610.73333333333335</v>
      </c>
      <c r="H193" s="39">
        <v>605.7166666666667</v>
      </c>
      <c r="I193" s="39">
        <v>601.33333333333337</v>
      </c>
      <c r="J193" s="39">
        <v>620.13333333333333</v>
      </c>
      <c r="K193" s="39">
        <v>624.51666666666677</v>
      </c>
      <c r="L193" s="39">
        <v>629.5333333333333</v>
      </c>
      <c r="M193" s="31">
        <v>619.5</v>
      </c>
      <c r="N193" s="31">
        <v>610.1</v>
      </c>
      <c r="O193" s="244">
        <v>38578800</v>
      </c>
      <c r="P193" s="245">
        <v>2.1302956258388683E-2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45197</v>
      </c>
      <c r="E194" s="38">
        <v>239.6</v>
      </c>
      <c r="F194" s="38">
        <v>239.9</v>
      </c>
      <c r="G194" s="39">
        <v>237.65</v>
      </c>
      <c r="H194" s="39">
        <v>235.7</v>
      </c>
      <c r="I194" s="39">
        <v>233.45</v>
      </c>
      <c r="J194" s="39">
        <v>241.85000000000002</v>
      </c>
      <c r="K194" s="39">
        <v>244.10000000000002</v>
      </c>
      <c r="L194" s="39">
        <v>246.05000000000004</v>
      </c>
      <c r="M194" s="31">
        <v>242.15</v>
      </c>
      <c r="N194" s="31">
        <v>237.95</v>
      </c>
      <c r="O194" s="244">
        <v>58454000</v>
      </c>
      <c r="P194" s="245">
        <v>1.54610520464179E-2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45197</v>
      </c>
      <c r="E195" s="38">
        <v>900.95</v>
      </c>
      <c r="F195" s="38">
        <v>898.4</v>
      </c>
      <c r="G195" s="39">
        <v>892.9</v>
      </c>
      <c r="H195" s="39">
        <v>884.85</v>
      </c>
      <c r="I195" s="39">
        <v>879.35</v>
      </c>
      <c r="J195" s="39">
        <v>906.44999999999993</v>
      </c>
      <c r="K195" s="39">
        <v>911.94999999999993</v>
      </c>
      <c r="L195" s="39">
        <v>919.99999999999989</v>
      </c>
      <c r="M195" s="31">
        <v>903.9</v>
      </c>
      <c r="N195" s="31">
        <v>890.35</v>
      </c>
      <c r="O195" s="244">
        <v>6825000</v>
      </c>
      <c r="P195" s="245">
        <v>2.6624548736462094E-2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45197</v>
      </c>
      <c r="E196" s="38">
        <v>434.85</v>
      </c>
      <c r="F196" s="38">
        <v>433.13333333333338</v>
      </c>
      <c r="G196" s="39">
        <v>430.31666666666678</v>
      </c>
      <c r="H196" s="39">
        <v>425.78333333333342</v>
      </c>
      <c r="I196" s="39">
        <v>422.96666666666681</v>
      </c>
      <c r="J196" s="39">
        <v>437.66666666666674</v>
      </c>
      <c r="K196" s="39">
        <v>440.48333333333335</v>
      </c>
      <c r="L196" s="39">
        <v>445.01666666666671</v>
      </c>
      <c r="M196" s="31">
        <v>435.95</v>
      </c>
      <c r="N196" s="31">
        <v>428.6</v>
      </c>
      <c r="O196" s="244">
        <v>36607500</v>
      </c>
      <c r="P196" s="245">
        <v>-1.3094897082293244E-3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45197</v>
      </c>
      <c r="E197" s="38">
        <v>284.89999999999998</v>
      </c>
      <c r="F197" s="38">
        <v>282.3</v>
      </c>
      <c r="G197" s="39">
        <v>278.35000000000002</v>
      </c>
      <c r="H197" s="39">
        <v>271.8</v>
      </c>
      <c r="I197" s="39">
        <v>267.85000000000002</v>
      </c>
      <c r="J197" s="39">
        <v>288.85000000000002</v>
      </c>
      <c r="K197" s="39">
        <v>292.79999999999995</v>
      </c>
      <c r="L197" s="39">
        <v>299.35000000000002</v>
      </c>
      <c r="M197" s="31">
        <v>286.25</v>
      </c>
      <c r="N197" s="31">
        <v>275.75</v>
      </c>
      <c r="O197" s="244">
        <v>94779000</v>
      </c>
      <c r="P197" s="245">
        <v>1.0523285568065506E-2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45197</v>
      </c>
      <c r="E198" s="38">
        <v>634.65</v>
      </c>
      <c r="F198" s="38">
        <v>637.7166666666667</v>
      </c>
      <c r="G198" s="39">
        <v>630.03333333333342</v>
      </c>
      <c r="H198" s="39">
        <v>625.41666666666674</v>
      </c>
      <c r="I198" s="39">
        <v>617.73333333333346</v>
      </c>
      <c r="J198" s="39">
        <v>642.33333333333337</v>
      </c>
      <c r="K198" s="39">
        <v>650.01666666666677</v>
      </c>
      <c r="L198" s="39">
        <v>654.63333333333333</v>
      </c>
      <c r="M198" s="31">
        <v>645.4</v>
      </c>
      <c r="N198" s="31">
        <v>633.1</v>
      </c>
      <c r="O198" s="244">
        <v>7095600</v>
      </c>
      <c r="P198" s="245">
        <v>-5.2176003847078628E-2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45177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03" t="s">
        <v>16</v>
      </c>
      <c r="B8" s="305"/>
      <c r="C8" s="309" t="s">
        <v>20</v>
      </c>
      <c r="D8" s="309" t="s">
        <v>21</v>
      </c>
      <c r="E8" s="300" t="s">
        <v>22</v>
      </c>
      <c r="F8" s="301"/>
      <c r="G8" s="302"/>
      <c r="H8" s="300" t="s">
        <v>23</v>
      </c>
      <c r="I8" s="301"/>
      <c r="J8" s="302"/>
      <c r="K8" s="26"/>
      <c r="L8" s="53"/>
      <c r="M8" s="53"/>
      <c r="N8" s="1"/>
      <c r="O8" s="1"/>
    </row>
    <row r="9" spans="1:15" ht="36" customHeight="1">
      <c r="A9" s="307"/>
      <c r="B9" s="308"/>
      <c r="C9" s="308"/>
      <c r="D9" s="30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19727.05</v>
      </c>
      <c r="D10" s="35">
        <v>19671.366666666669</v>
      </c>
      <c r="E10" s="35">
        <v>19605.733333333337</v>
      </c>
      <c r="F10" s="35">
        <v>19484.416666666668</v>
      </c>
      <c r="G10" s="35">
        <v>19418.783333333336</v>
      </c>
      <c r="H10" s="35">
        <v>19792.683333333338</v>
      </c>
      <c r="I10" s="35">
        <v>19858.316666666669</v>
      </c>
      <c r="J10" s="35">
        <v>19979.633333333339</v>
      </c>
      <c r="K10" s="35">
        <v>19737</v>
      </c>
      <c r="L10" s="35">
        <v>19550.05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44878.35</v>
      </c>
      <c r="D11" s="35">
        <v>44711.69999999999</v>
      </c>
      <c r="E11" s="35">
        <v>44507.849999999977</v>
      </c>
      <c r="F11" s="35">
        <v>44137.349999999984</v>
      </c>
      <c r="G11" s="35">
        <v>43933.499999999971</v>
      </c>
      <c r="H11" s="35">
        <v>45082.199999999983</v>
      </c>
      <c r="I11" s="35">
        <v>45286.05</v>
      </c>
      <c r="J11" s="35">
        <v>45656.549999999988</v>
      </c>
      <c r="K11" s="35">
        <v>44915.55</v>
      </c>
      <c r="L11" s="35">
        <v>44341.2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3760.55</v>
      </c>
      <c r="D12" s="38">
        <v>3737.7833333333333</v>
      </c>
      <c r="E12" s="38">
        <v>3706.0166666666664</v>
      </c>
      <c r="F12" s="38">
        <v>3651.4833333333331</v>
      </c>
      <c r="G12" s="38">
        <v>3619.7166666666662</v>
      </c>
      <c r="H12" s="38">
        <v>3792.3166666666666</v>
      </c>
      <c r="I12" s="38">
        <v>3824.0833333333339</v>
      </c>
      <c r="J12" s="38">
        <v>3878.6166666666668</v>
      </c>
      <c r="K12" s="38">
        <v>3769.55</v>
      </c>
      <c r="L12" s="38">
        <v>3683.25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6158.25</v>
      </c>
      <c r="D13" s="38">
        <v>6138.75</v>
      </c>
      <c r="E13" s="38">
        <v>6114.25</v>
      </c>
      <c r="F13" s="38">
        <v>6070.25</v>
      </c>
      <c r="G13" s="38">
        <v>6045.75</v>
      </c>
      <c r="H13" s="38">
        <v>6182.75</v>
      </c>
      <c r="I13" s="38">
        <v>6207.25</v>
      </c>
      <c r="J13" s="38">
        <v>6251.25</v>
      </c>
      <c r="K13" s="38">
        <v>6163.25</v>
      </c>
      <c r="L13" s="38">
        <v>6094.75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32448.35</v>
      </c>
      <c r="D14" s="38">
        <v>32366.466666666664</v>
      </c>
      <c r="E14" s="38">
        <v>32235.283333333326</v>
      </c>
      <c r="F14" s="38">
        <v>32022.216666666664</v>
      </c>
      <c r="G14" s="38">
        <v>31891.033333333326</v>
      </c>
      <c r="H14" s="38">
        <v>32579.533333333326</v>
      </c>
      <c r="I14" s="38">
        <v>32710.716666666667</v>
      </c>
      <c r="J14" s="38">
        <v>32923.783333333326</v>
      </c>
      <c r="K14" s="38">
        <v>32497.65</v>
      </c>
      <c r="L14" s="38">
        <v>32153.4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5812.8</v>
      </c>
      <c r="D15" s="38">
        <v>5785.6166666666677</v>
      </c>
      <c r="E15" s="38">
        <v>5746.633333333335</v>
      </c>
      <c r="F15" s="38">
        <v>5680.4666666666672</v>
      </c>
      <c r="G15" s="38">
        <v>5641.4833333333345</v>
      </c>
      <c r="H15" s="38">
        <v>5851.7833333333356</v>
      </c>
      <c r="I15" s="38">
        <v>5890.7666666666673</v>
      </c>
      <c r="J15" s="38">
        <v>5956.9333333333361</v>
      </c>
      <c r="K15" s="38">
        <v>5824.6</v>
      </c>
      <c r="L15" s="38">
        <v>5719.45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11520.8</v>
      </c>
      <c r="D16" s="38">
        <v>11503.216666666667</v>
      </c>
      <c r="E16" s="38">
        <v>11475.733333333334</v>
      </c>
      <c r="F16" s="38">
        <v>11430.666666666666</v>
      </c>
      <c r="G16" s="38">
        <v>11403.183333333332</v>
      </c>
      <c r="H16" s="38">
        <v>11548.283333333335</v>
      </c>
      <c r="I16" s="38">
        <v>11575.766666666668</v>
      </c>
      <c r="J16" s="38">
        <v>11620.833333333336</v>
      </c>
      <c r="K16" s="38">
        <v>11530.7</v>
      </c>
      <c r="L16" s="38">
        <v>11458.15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4448.6000000000004</v>
      </c>
      <c r="D17" s="38">
        <v>4466.05</v>
      </c>
      <c r="E17" s="38">
        <v>4425.1000000000004</v>
      </c>
      <c r="F17" s="38">
        <v>4401.6000000000004</v>
      </c>
      <c r="G17" s="38">
        <v>4360.6500000000005</v>
      </c>
      <c r="H17" s="38">
        <v>4489.55</v>
      </c>
      <c r="I17" s="38">
        <v>4530.4999999999991</v>
      </c>
      <c r="J17" s="38">
        <v>4554</v>
      </c>
      <c r="K17" s="31">
        <v>4507</v>
      </c>
      <c r="L17" s="31">
        <v>4442.55</v>
      </c>
      <c r="M17" s="31">
        <v>1.9341600000000001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23029.05</v>
      </c>
      <c r="D18" s="38">
        <v>23053</v>
      </c>
      <c r="E18" s="38">
        <v>22916.1</v>
      </c>
      <c r="F18" s="38">
        <v>22803.149999999998</v>
      </c>
      <c r="G18" s="38">
        <v>22666.249999999996</v>
      </c>
      <c r="H18" s="38">
        <v>23165.95</v>
      </c>
      <c r="I18" s="38">
        <v>23302.850000000002</v>
      </c>
      <c r="J18" s="38">
        <v>23415.800000000003</v>
      </c>
      <c r="K18" s="31">
        <v>23189.9</v>
      </c>
      <c r="L18" s="31">
        <v>22940.05</v>
      </c>
      <c r="M18" s="31">
        <v>0.12869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187.8</v>
      </c>
      <c r="D19" s="38">
        <v>187.5</v>
      </c>
      <c r="E19" s="38">
        <v>186.4</v>
      </c>
      <c r="F19" s="38">
        <v>185</v>
      </c>
      <c r="G19" s="38">
        <v>183.9</v>
      </c>
      <c r="H19" s="38">
        <v>188.9</v>
      </c>
      <c r="I19" s="38">
        <v>190.00000000000003</v>
      </c>
      <c r="J19" s="38">
        <v>191.4</v>
      </c>
      <c r="K19" s="31">
        <v>188.6</v>
      </c>
      <c r="L19" s="31">
        <v>186.1</v>
      </c>
      <c r="M19" s="31">
        <v>21.56035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231.5</v>
      </c>
      <c r="D20" s="38">
        <v>230.44999999999996</v>
      </c>
      <c r="E20" s="38">
        <v>228.49999999999991</v>
      </c>
      <c r="F20" s="38">
        <v>225.49999999999994</v>
      </c>
      <c r="G20" s="38">
        <v>223.5499999999999</v>
      </c>
      <c r="H20" s="38">
        <v>233.44999999999993</v>
      </c>
      <c r="I20" s="38">
        <v>235.39999999999998</v>
      </c>
      <c r="J20" s="38">
        <v>238.39999999999995</v>
      </c>
      <c r="K20" s="31">
        <v>232.4</v>
      </c>
      <c r="L20" s="31">
        <v>227.45</v>
      </c>
      <c r="M20" s="31">
        <v>44.457500000000003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2041.75</v>
      </c>
      <c r="D21" s="38">
        <v>2038.3666666666668</v>
      </c>
      <c r="E21" s="38">
        <v>2025.7333333333336</v>
      </c>
      <c r="F21" s="38">
        <v>2009.7166666666667</v>
      </c>
      <c r="G21" s="38">
        <v>1997.0833333333335</v>
      </c>
      <c r="H21" s="38">
        <v>2054.3833333333337</v>
      </c>
      <c r="I21" s="38">
        <v>2067.0166666666669</v>
      </c>
      <c r="J21" s="38">
        <v>2083.0333333333338</v>
      </c>
      <c r="K21" s="31">
        <v>2051</v>
      </c>
      <c r="L21" s="31">
        <v>2022.35</v>
      </c>
      <c r="M21" s="31">
        <v>6.6919700000000004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2509.5</v>
      </c>
      <c r="D22" s="38">
        <v>2504.8333333333335</v>
      </c>
      <c r="E22" s="38">
        <v>2489.666666666667</v>
      </c>
      <c r="F22" s="38">
        <v>2469.8333333333335</v>
      </c>
      <c r="G22" s="38">
        <v>2454.666666666667</v>
      </c>
      <c r="H22" s="38">
        <v>2524.666666666667</v>
      </c>
      <c r="I22" s="38">
        <v>2539.8333333333339</v>
      </c>
      <c r="J22" s="38">
        <v>2559.666666666667</v>
      </c>
      <c r="K22" s="31">
        <v>2520</v>
      </c>
      <c r="L22" s="31">
        <v>2485</v>
      </c>
      <c r="M22" s="31">
        <v>42.989879999999999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1002.65</v>
      </c>
      <c r="D23" s="38">
        <v>1004.2666666666668</v>
      </c>
      <c r="E23" s="38">
        <v>993.38333333333355</v>
      </c>
      <c r="F23" s="38">
        <v>984.11666666666679</v>
      </c>
      <c r="G23" s="38">
        <v>973.23333333333358</v>
      </c>
      <c r="H23" s="38">
        <v>1013.5333333333335</v>
      </c>
      <c r="I23" s="38">
        <v>1024.4166666666667</v>
      </c>
      <c r="J23" s="38">
        <v>1033.6833333333334</v>
      </c>
      <c r="K23" s="31">
        <v>1015.15</v>
      </c>
      <c r="L23" s="31">
        <v>995</v>
      </c>
      <c r="M23" s="31">
        <v>51.052720000000001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809.9</v>
      </c>
      <c r="D24" s="38">
        <v>809.29999999999984</v>
      </c>
      <c r="E24" s="38">
        <v>805.64999999999964</v>
      </c>
      <c r="F24" s="38">
        <v>801.39999999999975</v>
      </c>
      <c r="G24" s="38">
        <v>797.74999999999955</v>
      </c>
      <c r="H24" s="38">
        <v>813.54999999999973</v>
      </c>
      <c r="I24" s="38">
        <v>817.2</v>
      </c>
      <c r="J24" s="38">
        <v>821.44999999999982</v>
      </c>
      <c r="K24" s="31">
        <v>812.95</v>
      </c>
      <c r="L24" s="31">
        <v>805.05</v>
      </c>
      <c r="M24" s="31">
        <v>97.879390000000001</v>
      </c>
      <c r="N24" s="1"/>
      <c r="O24" s="1"/>
    </row>
    <row r="25" spans="1:15" ht="12.75" customHeight="1">
      <c r="A25" s="56">
        <v>16</v>
      </c>
      <c r="B25" s="58" t="s">
        <v>845</v>
      </c>
      <c r="C25" s="31">
        <v>358.8</v>
      </c>
      <c r="D25" s="38">
        <v>355.36666666666662</v>
      </c>
      <c r="E25" s="38">
        <v>348.53333333333325</v>
      </c>
      <c r="F25" s="38">
        <v>338.26666666666665</v>
      </c>
      <c r="G25" s="38">
        <v>331.43333333333328</v>
      </c>
      <c r="H25" s="38">
        <v>365.63333333333321</v>
      </c>
      <c r="I25" s="38">
        <v>372.46666666666658</v>
      </c>
      <c r="J25" s="38">
        <v>382.73333333333318</v>
      </c>
      <c r="K25" s="31">
        <v>362.2</v>
      </c>
      <c r="L25" s="31">
        <v>345.1</v>
      </c>
      <c r="M25" s="31">
        <v>249.35096999999999</v>
      </c>
      <c r="N25" s="1"/>
      <c r="O25" s="1"/>
    </row>
    <row r="26" spans="1:15" ht="12.75" customHeight="1">
      <c r="A26" s="56">
        <v>17</v>
      </c>
      <c r="B26" s="58" t="s">
        <v>53</v>
      </c>
      <c r="C26" s="31">
        <v>3637.1</v>
      </c>
      <c r="D26" s="38">
        <v>3656.7166666666667</v>
      </c>
      <c r="E26" s="38">
        <v>3612.8833333333332</v>
      </c>
      <c r="F26" s="38">
        <v>3588.6666666666665</v>
      </c>
      <c r="G26" s="38">
        <v>3544.833333333333</v>
      </c>
      <c r="H26" s="38">
        <v>3680.9333333333334</v>
      </c>
      <c r="I26" s="38">
        <v>3724.7666666666664</v>
      </c>
      <c r="J26" s="38">
        <v>3748.9833333333336</v>
      </c>
      <c r="K26" s="31">
        <v>3700.55</v>
      </c>
      <c r="L26" s="31">
        <v>3632.5</v>
      </c>
      <c r="M26" s="31">
        <v>1.8219000000000001</v>
      </c>
      <c r="N26" s="1"/>
      <c r="O26" s="1"/>
    </row>
    <row r="27" spans="1:15" ht="12.75" customHeight="1">
      <c r="A27" s="56">
        <v>18</v>
      </c>
      <c r="B27" s="58" t="s">
        <v>54</v>
      </c>
      <c r="C27" s="31">
        <v>439.45</v>
      </c>
      <c r="D27" s="38">
        <v>438.41666666666669</v>
      </c>
      <c r="E27" s="38">
        <v>436.23333333333335</v>
      </c>
      <c r="F27" s="38">
        <v>433.01666666666665</v>
      </c>
      <c r="G27" s="38">
        <v>430.83333333333331</v>
      </c>
      <c r="H27" s="38">
        <v>441.63333333333338</v>
      </c>
      <c r="I27" s="38">
        <v>443.81666666666666</v>
      </c>
      <c r="J27" s="38">
        <v>447.03333333333342</v>
      </c>
      <c r="K27" s="31">
        <v>440.6</v>
      </c>
      <c r="L27" s="31">
        <v>435.2</v>
      </c>
      <c r="M27" s="31">
        <v>22.113700000000001</v>
      </c>
      <c r="N27" s="1"/>
      <c r="O27" s="1"/>
    </row>
    <row r="28" spans="1:15" ht="12.75" customHeight="1">
      <c r="A28" s="56">
        <v>19</v>
      </c>
      <c r="B28" s="58" t="s">
        <v>55</v>
      </c>
      <c r="C28" s="31">
        <v>5029.05</v>
      </c>
      <c r="D28" s="38">
        <v>5020.3166666666666</v>
      </c>
      <c r="E28" s="38">
        <v>4995.7333333333336</v>
      </c>
      <c r="F28" s="38">
        <v>4962.416666666667</v>
      </c>
      <c r="G28" s="38">
        <v>4937.8333333333339</v>
      </c>
      <c r="H28" s="38">
        <v>5053.6333333333332</v>
      </c>
      <c r="I28" s="38">
        <v>5078.2166666666672</v>
      </c>
      <c r="J28" s="38">
        <v>5111.5333333333328</v>
      </c>
      <c r="K28" s="31">
        <v>5044.8999999999996</v>
      </c>
      <c r="L28" s="31">
        <v>4987</v>
      </c>
      <c r="M28" s="31">
        <v>3.3470900000000001</v>
      </c>
      <c r="N28" s="1"/>
      <c r="O28" s="1"/>
    </row>
    <row r="29" spans="1:15" ht="12.75" customHeight="1">
      <c r="A29" s="56">
        <v>20</v>
      </c>
      <c r="B29" s="58" t="s">
        <v>57</v>
      </c>
      <c r="C29" s="31">
        <v>384.3</v>
      </c>
      <c r="D29" s="38">
        <v>384.03333333333336</v>
      </c>
      <c r="E29" s="38">
        <v>380.4666666666667</v>
      </c>
      <c r="F29" s="38">
        <v>376.63333333333333</v>
      </c>
      <c r="G29" s="38">
        <v>373.06666666666666</v>
      </c>
      <c r="H29" s="38">
        <v>387.86666666666673</v>
      </c>
      <c r="I29" s="38">
        <v>391.43333333333345</v>
      </c>
      <c r="J29" s="38">
        <v>395.26666666666677</v>
      </c>
      <c r="K29" s="31">
        <v>387.6</v>
      </c>
      <c r="L29" s="31">
        <v>380.2</v>
      </c>
      <c r="M29" s="31">
        <v>19.204789999999999</v>
      </c>
      <c r="N29" s="1"/>
      <c r="O29" s="1"/>
    </row>
    <row r="30" spans="1:15" ht="12.75" customHeight="1">
      <c r="A30" s="56">
        <v>21</v>
      </c>
      <c r="B30" s="58" t="s">
        <v>58</v>
      </c>
      <c r="C30" s="31">
        <v>182</v>
      </c>
      <c r="D30" s="38">
        <v>182.31666666666669</v>
      </c>
      <c r="E30" s="38">
        <v>181.08333333333337</v>
      </c>
      <c r="F30" s="38">
        <v>180.16666666666669</v>
      </c>
      <c r="G30" s="38">
        <v>178.93333333333337</v>
      </c>
      <c r="H30" s="38">
        <v>183.23333333333338</v>
      </c>
      <c r="I30" s="38">
        <v>184.46666666666667</v>
      </c>
      <c r="J30" s="38">
        <v>185.38333333333338</v>
      </c>
      <c r="K30" s="31">
        <v>183.55</v>
      </c>
      <c r="L30" s="31">
        <v>181.4</v>
      </c>
      <c r="M30" s="31">
        <v>41.428809999999999</v>
      </c>
      <c r="N30" s="1"/>
      <c r="O30" s="1"/>
    </row>
    <row r="31" spans="1:15" ht="12.75" customHeight="1">
      <c r="A31" s="56">
        <v>22</v>
      </c>
      <c r="B31" s="58" t="s">
        <v>60</v>
      </c>
      <c r="C31" s="31">
        <v>3246.35</v>
      </c>
      <c r="D31" s="38">
        <v>3233.7833333333333</v>
      </c>
      <c r="E31" s="38">
        <v>3213.8166666666666</v>
      </c>
      <c r="F31" s="38">
        <v>3181.2833333333333</v>
      </c>
      <c r="G31" s="38">
        <v>3161.3166666666666</v>
      </c>
      <c r="H31" s="38">
        <v>3266.3166666666666</v>
      </c>
      <c r="I31" s="38">
        <v>3286.2833333333328</v>
      </c>
      <c r="J31" s="38">
        <v>3318.8166666666666</v>
      </c>
      <c r="K31" s="31">
        <v>3253.75</v>
      </c>
      <c r="L31" s="31">
        <v>3201.25</v>
      </c>
      <c r="M31" s="31">
        <v>9.2310800000000004</v>
      </c>
      <c r="N31" s="1"/>
      <c r="O31" s="1"/>
    </row>
    <row r="32" spans="1:15" ht="12.75" customHeight="1">
      <c r="A32" s="56">
        <v>23</v>
      </c>
      <c r="B32" s="58" t="s">
        <v>61</v>
      </c>
      <c r="C32" s="31">
        <v>1900.8</v>
      </c>
      <c r="D32" s="38">
        <v>1899.4166666666667</v>
      </c>
      <c r="E32" s="38">
        <v>1886.3833333333334</v>
      </c>
      <c r="F32" s="38">
        <v>1871.9666666666667</v>
      </c>
      <c r="G32" s="38">
        <v>1858.9333333333334</v>
      </c>
      <c r="H32" s="38">
        <v>1913.8333333333335</v>
      </c>
      <c r="I32" s="38">
        <v>1926.8666666666668</v>
      </c>
      <c r="J32" s="38">
        <v>1941.2833333333335</v>
      </c>
      <c r="K32" s="31">
        <v>1912.45</v>
      </c>
      <c r="L32" s="31">
        <v>1885</v>
      </c>
      <c r="M32" s="31">
        <v>3.53912</v>
      </c>
      <c r="N32" s="1"/>
      <c r="O32" s="1"/>
    </row>
    <row r="33" spans="1:15" ht="12.75" customHeight="1">
      <c r="A33" s="56">
        <v>24</v>
      </c>
      <c r="B33" s="58" t="s">
        <v>267</v>
      </c>
      <c r="C33" s="31">
        <v>646.85</v>
      </c>
      <c r="D33" s="38">
        <v>649.13333333333333</v>
      </c>
      <c r="E33" s="38">
        <v>642.91666666666663</v>
      </c>
      <c r="F33" s="38">
        <v>638.98333333333335</v>
      </c>
      <c r="G33" s="38">
        <v>632.76666666666665</v>
      </c>
      <c r="H33" s="38">
        <v>653.06666666666661</v>
      </c>
      <c r="I33" s="38">
        <v>659.2833333333333</v>
      </c>
      <c r="J33" s="38">
        <v>663.21666666666658</v>
      </c>
      <c r="K33" s="31">
        <v>655.35</v>
      </c>
      <c r="L33" s="31">
        <v>645.20000000000005</v>
      </c>
      <c r="M33" s="31">
        <v>6.2269699999999997</v>
      </c>
      <c r="N33" s="1"/>
      <c r="O33" s="1"/>
    </row>
    <row r="34" spans="1:15" ht="12.75" customHeight="1">
      <c r="A34" s="56">
        <v>25</v>
      </c>
      <c r="B34" s="58" t="s">
        <v>64</v>
      </c>
      <c r="C34" s="31">
        <v>725.35</v>
      </c>
      <c r="D34" s="38">
        <v>724.5333333333333</v>
      </c>
      <c r="E34" s="38">
        <v>721.06666666666661</v>
      </c>
      <c r="F34" s="38">
        <v>716.7833333333333</v>
      </c>
      <c r="G34" s="38">
        <v>713.31666666666661</v>
      </c>
      <c r="H34" s="38">
        <v>728.81666666666661</v>
      </c>
      <c r="I34" s="38">
        <v>732.2833333333333</v>
      </c>
      <c r="J34" s="38">
        <v>736.56666666666661</v>
      </c>
      <c r="K34" s="31">
        <v>728</v>
      </c>
      <c r="L34" s="31">
        <v>720.25</v>
      </c>
      <c r="M34" s="31">
        <v>6.0430999999999999</v>
      </c>
      <c r="N34" s="1"/>
      <c r="O34" s="1"/>
    </row>
    <row r="35" spans="1:15" ht="12.75" customHeight="1">
      <c r="A35" s="56">
        <v>26</v>
      </c>
      <c r="B35" s="58" t="s">
        <v>65</v>
      </c>
      <c r="C35" s="31">
        <v>861.7</v>
      </c>
      <c r="D35" s="38">
        <v>862.16666666666663</v>
      </c>
      <c r="E35" s="38">
        <v>855.73333333333323</v>
      </c>
      <c r="F35" s="38">
        <v>849.76666666666665</v>
      </c>
      <c r="G35" s="38">
        <v>843.33333333333326</v>
      </c>
      <c r="H35" s="38">
        <v>868.13333333333321</v>
      </c>
      <c r="I35" s="38">
        <v>874.56666666666661</v>
      </c>
      <c r="J35" s="38">
        <v>880.53333333333319</v>
      </c>
      <c r="K35" s="31">
        <v>868.6</v>
      </c>
      <c r="L35" s="31">
        <v>856.2</v>
      </c>
      <c r="M35" s="31">
        <v>19.273700000000002</v>
      </c>
      <c r="N35" s="1"/>
      <c r="O35" s="1"/>
    </row>
    <row r="36" spans="1:15" ht="12.75" customHeight="1">
      <c r="A36" s="56">
        <v>27</v>
      </c>
      <c r="B36" s="58" t="s">
        <v>268</v>
      </c>
      <c r="C36" s="31">
        <v>353</v>
      </c>
      <c r="D36" s="38">
        <v>353.59999999999997</v>
      </c>
      <c r="E36" s="38">
        <v>351.69999999999993</v>
      </c>
      <c r="F36" s="38">
        <v>350.4</v>
      </c>
      <c r="G36" s="38">
        <v>348.49999999999994</v>
      </c>
      <c r="H36" s="38">
        <v>354.89999999999992</v>
      </c>
      <c r="I36" s="38">
        <v>356.7999999999999</v>
      </c>
      <c r="J36" s="38">
        <v>358.09999999999991</v>
      </c>
      <c r="K36" s="31">
        <v>355.5</v>
      </c>
      <c r="L36" s="31">
        <v>352.3</v>
      </c>
      <c r="M36" s="31">
        <v>12.678990000000001</v>
      </c>
      <c r="N36" s="1"/>
      <c r="O36" s="1"/>
    </row>
    <row r="37" spans="1:15" ht="12.75" customHeight="1">
      <c r="A37" s="56">
        <v>28</v>
      </c>
      <c r="B37" s="58" t="s">
        <v>66</v>
      </c>
      <c r="C37" s="31">
        <v>978.2</v>
      </c>
      <c r="D37" s="38">
        <v>973.69999999999993</v>
      </c>
      <c r="E37" s="38">
        <v>967.59999999999991</v>
      </c>
      <c r="F37" s="38">
        <v>957</v>
      </c>
      <c r="G37" s="38">
        <v>950.9</v>
      </c>
      <c r="H37" s="38">
        <v>984.29999999999984</v>
      </c>
      <c r="I37" s="38">
        <v>990.4</v>
      </c>
      <c r="J37" s="38">
        <v>1000.9999999999998</v>
      </c>
      <c r="K37" s="31">
        <v>979.8</v>
      </c>
      <c r="L37" s="31">
        <v>963.1</v>
      </c>
      <c r="M37" s="31">
        <v>86.865499999999997</v>
      </c>
      <c r="N37" s="1"/>
      <c r="O37" s="1"/>
    </row>
    <row r="38" spans="1:15" ht="12.75" customHeight="1">
      <c r="A38" s="56">
        <v>29</v>
      </c>
      <c r="B38" s="58" t="s">
        <v>67</v>
      </c>
      <c r="C38" s="31">
        <v>4717.2</v>
      </c>
      <c r="D38" s="38">
        <v>4699.0666666666666</v>
      </c>
      <c r="E38" s="38">
        <v>4673.1333333333332</v>
      </c>
      <c r="F38" s="38">
        <v>4629.0666666666666</v>
      </c>
      <c r="G38" s="38">
        <v>4603.1333333333332</v>
      </c>
      <c r="H38" s="38">
        <v>4743.1333333333332</v>
      </c>
      <c r="I38" s="38">
        <v>4769.0666666666657</v>
      </c>
      <c r="J38" s="38">
        <v>4813.1333333333332</v>
      </c>
      <c r="K38" s="31">
        <v>4725</v>
      </c>
      <c r="L38" s="31">
        <v>4655</v>
      </c>
      <c r="M38" s="31">
        <v>3.1993399999999999</v>
      </c>
      <c r="N38" s="1"/>
      <c r="O38" s="1"/>
    </row>
    <row r="39" spans="1:15" ht="12.75" customHeight="1">
      <c r="A39" s="56">
        <v>30</v>
      </c>
      <c r="B39" s="58" t="s">
        <v>69</v>
      </c>
      <c r="C39" s="31">
        <v>1519.55</v>
      </c>
      <c r="D39" s="38">
        <v>1518.1499999999999</v>
      </c>
      <c r="E39" s="38">
        <v>1511.4999999999998</v>
      </c>
      <c r="F39" s="38">
        <v>1503.4499999999998</v>
      </c>
      <c r="G39" s="38">
        <v>1496.7999999999997</v>
      </c>
      <c r="H39" s="38">
        <v>1526.1999999999998</v>
      </c>
      <c r="I39" s="38">
        <v>1532.85</v>
      </c>
      <c r="J39" s="38">
        <v>1540.8999999999999</v>
      </c>
      <c r="K39" s="31">
        <v>1524.8</v>
      </c>
      <c r="L39" s="31">
        <v>1510.1</v>
      </c>
      <c r="M39" s="31">
        <v>6.4759000000000002</v>
      </c>
      <c r="N39" s="1"/>
      <c r="O39" s="1"/>
    </row>
    <row r="40" spans="1:15" ht="12.75" customHeight="1">
      <c r="A40" s="56">
        <v>31</v>
      </c>
      <c r="B40" s="58" t="s">
        <v>270</v>
      </c>
      <c r="C40" s="31">
        <v>7193.65</v>
      </c>
      <c r="D40" s="38">
        <v>7189.4833333333336</v>
      </c>
      <c r="E40" s="38">
        <v>7138.666666666667</v>
      </c>
      <c r="F40" s="38">
        <v>7083.6833333333334</v>
      </c>
      <c r="G40" s="38">
        <v>7032.8666666666668</v>
      </c>
      <c r="H40" s="38">
        <v>7244.4666666666672</v>
      </c>
      <c r="I40" s="38">
        <v>7295.2833333333328</v>
      </c>
      <c r="J40" s="38">
        <v>7350.2666666666673</v>
      </c>
      <c r="K40" s="31">
        <v>7240.3</v>
      </c>
      <c r="L40" s="31">
        <v>7134.5</v>
      </c>
      <c r="M40" s="31">
        <v>1.4574400000000001</v>
      </c>
      <c r="N40" s="1"/>
      <c r="O40" s="1"/>
    </row>
    <row r="41" spans="1:15" ht="12.75" customHeight="1">
      <c r="A41" s="56">
        <v>32</v>
      </c>
      <c r="B41" s="58" t="s">
        <v>70</v>
      </c>
      <c r="C41" s="31">
        <v>7363.2</v>
      </c>
      <c r="D41" s="38">
        <v>7351.5666666666666</v>
      </c>
      <c r="E41" s="38">
        <v>7315.333333333333</v>
      </c>
      <c r="F41" s="38">
        <v>7267.4666666666662</v>
      </c>
      <c r="G41" s="38">
        <v>7231.2333333333327</v>
      </c>
      <c r="H41" s="38">
        <v>7399.4333333333334</v>
      </c>
      <c r="I41" s="38">
        <v>7435.666666666667</v>
      </c>
      <c r="J41" s="38">
        <v>7483.5333333333338</v>
      </c>
      <c r="K41" s="31">
        <v>7387.8</v>
      </c>
      <c r="L41" s="31">
        <v>7303.7</v>
      </c>
      <c r="M41" s="31">
        <v>5.4962200000000001</v>
      </c>
      <c r="N41" s="1"/>
      <c r="O41" s="1"/>
    </row>
    <row r="42" spans="1:15" ht="12.75" customHeight="1">
      <c r="A42" s="56">
        <v>33</v>
      </c>
      <c r="B42" s="58" t="s">
        <v>71</v>
      </c>
      <c r="C42" s="31">
        <v>2400.15</v>
      </c>
      <c r="D42" s="38">
        <v>2395.9333333333334</v>
      </c>
      <c r="E42" s="38">
        <v>2364.2666666666669</v>
      </c>
      <c r="F42" s="38">
        <v>2328.3833333333337</v>
      </c>
      <c r="G42" s="38">
        <v>2296.7166666666672</v>
      </c>
      <c r="H42" s="38">
        <v>2431.8166666666666</v>
      </c>
      <c r="I42" s="38">
        <v>2463.4833333333327</v>
      </c>
      <c r="J42" s="38">
        <v>2499.3666666666663</v>
      </c>
      <c r="K42" s="31">
        <v>2427.6</v>
      </c>
      <c r="L42" s="31">
        <v>2360.0500000000002</v>
      </c>
      <c r="M42" s="31">
        <v>1.7724599999999999</v>
      </c>
      <c r="N42" s="1"/>
      <c r="O42" s="1"/>
    </row>
    <row r="43" spans="1:15" ht="12.75" customHeight="1">
      <c r="A43" s="56">
        <v>34</v>
      </c>
      <c r="B43" s="58" t="s">
        <v>73</v>
      </c>
      <c r="C43" s="31">
        <v>238.5</v>
      </c>
      <c r="D43" s="38">
        <v>236.68333333333331</v>
      </c>
      <c r="E43" s="38">
        <v>234.21666666666661</v>
      </c>
      <c r="F43" s="38">
        <v>229.93333333333331</v>
      </c>
      <c r="G43" s="38">
        <v>227.46666666666661</v>
      </c>
      <c r="H43" s="38">
        <v>240.96666666666661</v>
      </c>
      <c r="I43" s="38">
        <v>243.43333333333331</v>
      </c>
      <c r="J43" s="38">
        <v>247.71666666666661</v>
      </c>
      <c r="K43" s="31">
        <v>239.15</v>
      </c>
      <c r="L43" s="31">
        <v>232.4</v>
      </c>
      <c r="M43" s="31">
        <v>106.75954</v>
      </c>
      <c r="N43" s="1"/>
      <c r="O43" s="1"/>
    </row>
    <row r="44" spans="1:15" ht="12.75" customHeight="1">
      <c r="A44" s="56">
        <v>35</v>
      </c>
      <c r="B44" s="58" t="s">
        <v>74</v>
      </c>
      <c r="C44" s="31">
        <v>196.25</v>
      </c>
      <c r="D44" s="38">
        <v>195.83333333333334</v>
      </c>
      <c r="E44" s="38">
        <v>194.91666666666669</v>
      </c>
      <c r="F44" s="38">
        <v>193.58333333333334</v>
      </c>
      <c r="G44" s="38">
        <v>192.66666666666669</v>
      </c>
      <c r="H44" s="38">
        <v>197.16666666666669</v>
      </c>
      <c r="I44" s="38">
        <v>198.08333333333337</v>
      </c>
      <c r="J44" s="38">
        <v>199.41666666666669</v>
      </c>
      <c r="K44" s="31">
        <v>196.75</v>
      </c>
      <c r="L44" s="31">
        <v>194.5</v>
      </c>
      <c r="M44" s="31">
        <v>105.35198</v>
      </c>
      <c r="N44" s="1"/>
      <c r="O44" s="1"/>
    </row>
    <row r="45" spans="1:15" ht="12.75" customHeight="1">
      <c r="A45" s="56">
        <v>36</v>
      </c>
      <c r="B45" s="58" t="s">
        <v>271</v>
      </c>
      <c r="C45" s="31">
        <v>93.35</v>
      </c>
      <c r="D45" s="38">
        <v>93.483333333333348</v>
      </c>
      <c r="E45" s="38">
        <v>92.516666666666694</v>
      </c>
      <c r="F45" s="38">
        <v>91.683333333333351</v>
      </c>
      <c r="G45" s="38">
        <v>90.716666666666697</v>
      </c>
      <c r="H45" s="38">
        <v>94.316666666666691</v>
      </c>
      <c r="I45" s="38">
        <v>95.283333333333331</v>
      </c>
      <c r="J45" s="38">
        <v>96.116666666666688</v>
      </c>
      <c r="K45" s="31">
        <v>94.45</v>
      </c>
      <c r="L45" s="31">
        <v>92.65</v>
      </c>
      <c r="M45" s="31">
        <v>103.26143</v>
      </c>
      <c r="N45" s="1"/>
      <c r="O45" s="1"/>
    </row>
    <row r="46" spans="1:15" ht="12.75" customHeight="1">
      <c r="A46" s="56">
        <v>37</v>
      </c>
      <c r="B46" s="58" t="s">
        <v>75</v>
      </c>
      <c r="C46" s="31">
        <v>1731.25</v>
      </c>
      <c r="D46" s="38">
        <v>1721.8</v>
      </c>
      <c r="E46" s="38">
        <v>1694.6499999999999</v>
      </c>
      <c r="F46" s="38">
        <v>1658.05</v>
      </c>
      <c r="G46" s="38">
        <v>1630.8999999999999</v>
      </c>
      <c r="H46" s="38">
        <v>1758.3999999999999</v>
      </c>
      <c r="I46" s="38">
        <v>1785.55</v>
      </c>
      <c r="J46" s="38">
        <v>1822.1499999999999</v>
      </c>
      <c r="K46" s="31">
        <v>1748.95</v>
      </c>
      <c r="L46" s="31">
        <v>1685.2</v>
      </c>
      <c r="M46" s="31">
        <v>9.0245800000000003</v>
      </c>
      <c r="N46" s="1"/>
      <c r="O46" s="1"/>
    </row>
    <row r="47" spans="1:15" ht="12.75" customHeight="1">
      <c r="A47" s="56">
        <v>38</v>
      </c>
      <c r="B47" s="58" t="s">
        <v>76</v>
      </c>
      <c r="C47" s="31">
        <v>139.85</v>
      </c>
      <c r="D47" s="38">
        <v>139.48333333333335</v>
      </c>
      <c r="E47" s="38">
        <v>137.9666666666667</v>
      </c>
      <c r="F47" s="38">
        <v>136.08333333333334</v>
      </c>
      <c r="G47" s="38">
        <v>134.56666666666669</v>
      </c>
      <c r="H47" s="38">
        <v>141.3666666666667</v>
      </c>
      <c r="I47" s="38">
        <v>142.88333333333335</v>
      </c>
      <c r="J47" s="38">
        <v>144.76666666666671</v>
      </c>
      <c r="K47" s="31">
        <v>141</v>
      </c>
      <c r="L47" s="31">
        <v>137.6</v>
      </c>
      <c r="M47" s="31">
        <v>184.38943</v>
      </c>
      <c r="N47" s="1"/>
      <c r="O47" s="1"/>
    </row>
    <row r="48" spans="1:15" ht="12.75" customHeight="1">
      <c r="A48" s="56">
        <v>39</v>
      </c>
      <c r="B48" s="58" t="s">
        <v>77</v>
      </c>
      <c r="C48" s="31">
        <v>711.4</v>
      </c>
      <c r="D48" s="38">
        <v>712.26666666666677</v>
      </c>
      <c r="E48" s="38">
        <v>707.18333333333351</v>
      </c>
      <c r="F48" s="38">
        <v>702.9666666666667</v>
      </c>
      <c r="G48" s="38">
        <v>697.88333333333344</v>
      </c>
      <c r="H48" s="38">
        <v>716.48333333333358</v>
      </c>
      <c r="I48" s="38">
        <v>721.56666666666683</v>
      </c>
      <c r="J48" s="38">
        <v>725.78333333333364</v>
      </c>
      <c r="K48" s="31">
        <v>717.35</v>
      </c>
      <c r="L48" s="31">
        <v>708.05</v>
      </c>
      <c r="M48" s="31">
        <v>9.9299300000000006</v>
      </c>
      <c r="N48" s="1"/>
      <c r="O48" s="1"/>
    </row>
    <row r="49" spans="1:15" ht="12.75" customHeight="1">
      <c r="A49" s="56">
        <v>40</v>
      </c>
      <c r="B49" s="58" t="s">
        <v>78</v>
      </c>
      <c r="C49" s="31">
        <v>1106.3499999999999</v>
      </c>
      <c r="D49" s="38">
        <v>1104.1000000000001</v>
      </c>
      <c r="E49" s="38">
        <v>1096.3000000000002</v>
      </c>
      <c r="F49" s="38">
        <v>1086.25</v>
      </c>
      <c r="G49" s="38">
        <v>1078.45</v>
      </c>
      <c r="H49" s="38">
        <v>1114.1500000000003</v>
      </c>
      <c r="I49" s="38">
        <v>1121.95</v>
      </c>
      <c r="J49" s="38">
        <v>1132.0000000000005</v>
      </c>
      <c r="K49" s="31">
        <v>1111.9000000000001</v>
      </c>
      <c r="L49" s="31">
        <v>1094.05</v>
      </c>
      <c r="M49" s="31">
        <v>7.4687599999999996</v>
      </c>
      <c r="N49" s="1"/>
      <c r="O49" s="1"/>
    </row>
    <row r="50" spans="1:15" ht="12.75" customHeight="1">
      <c r="A50" s="56">
        <v>41</v>
      </c>
      <c r="B50" s="58" t="s">
        <v>80</v>
      </c>
      <c r="C50" s="31">
        <v>875.3</v>
      </c>
      <c r="D50" s="38">
        <v>877.38333333333333</v>
      </c>
      <c r="E50" s="38">
        <v>871.06666666666661</v>
      </c>
      <c r="F50" s="38">
        <v>866.83333333333326</v>
      </c>
      <c r="G50" s="38">
        <v>860.51666666666654</v>
      </c>
      <c r="H50" s="38">
        <v>881.61666666666667</v>
      </c>
      <c r="I50" s="38">
        <v>887.93333333333351</v>
      </c>
      <c r="J50" s="38">
        <v>892.16666666666674</v>
      </c>
      <c r="K50" s="31">
        <v>883.7</v>
      </c>
      <c r="L50" s="31">
        <v>873.15</v>
      </c>
      <c r="M50" s="31">
        <v>45.328339999999997</v>
      </c>
      <c r="N50" s="1"/>
      <c r="O50" s="1"/>
    </row>
    <row r="51" spans="1:15" ht="12.75" customHeight="1">
      <c r="A51" s="56">
        <v>42</v>
      </c>
      <c r="B51" s="58" t="s">
        <v>81</v>
      </c>
      <c r="C51" s="31">
        <v>137.69999999999999</v>
      </c>
      <c r="D51" s="38">
        <v>137.21666666666667</v>
      </c>
      <c r="E51" s="38">
        <v>135.48333333333335</v>
      </c>
      <c r="F51" s="38">
        <v>133.26666666666668</v>
      </c>
      <c r="G51" s="38">
        <v>131.53333333333336</v>
      </c>
      <c r="H51" s="38">
        <v>139.43333333333334</v>
      </c>
      <c r="I51" s="38">
        <v>141.16666666666663</v>
      </c>
      <c r="J51" s="38">
        <v>143.38333333333333</v>
      </c>
      <c r="K51" s="31">
        <v>138.94999999999999</v>
      </c>
      <c r="L51" s="31">
        <v>135</v>
      </c>
      <c r="M51" s="31">
        <v>259.11000999999999</v>
      </c>
      <c r="N51" s="1"/>
      <c r="O51" s="1"/>
    </row>
    <row r="52" spans="1:15" ht="12.75" customHeight="1">
      <c r="A52" s="56">
        <v>43</v>
      </c>
      <c r="B52" s="58" t="s">
        <v>82</v>
      </c>
      <c r="C52" s="31">
        <v>267.60000000000002</v>
      </c>
      <c r="D52" s="38">
        <v>268.51666666666665</v>
      </c>
      <c r="E52" s="38">
        <v>265.2833333333333</v>
      </c>
      <c r="F52" s="38">
        <v>262.96666666666664</v>
      </c>
      <c r="G52" s="38">
        <v>259.73333333333329</v>
      </c>
      <c r="H52" s="38">
        <v>270.83333333333331</v>
      </c>
      <c r="I52" s="38">
        <v>274.06666666666666</v>
      </c>
      <c r="J52" s="38">
        <v>276.38333333333333</v>
      </c>
      <c r="K52" s="31">
        <v>271.75</v>
      </c>
      <c r="L52" s="31">
        <v>266.2</v>
      </c>
      <c r="M52" s="31">
        <v>28.55904</v>
      </c>
      <c r="N52" s="1"/>
      <c r="O52" s="1"/>
    </row>
    <row r="53" spans="1:15" ht="12.75" customHeight="1">
      <c r="A53" s="56">
        <v>44</v>
      </c>
      <c r="B53" s="58" t="s">
        <v>83</v>
      </c>
      <c r="C53" s="31">
        <v>19293</v>
      </c>
      <c r="D53" s="38">
        <v>19286.333333333332</v>
      </c>
      <c r="E53" s="38">
        <v>19177.666666666664</v>
      </c>
      <c r="F53" s="38">
        <v>19062.333333333332</v>
      </c>
      <c r="G53" s="38">
        <v>18953.666666666664</v>
      </c>
      <c r="H53" s="38">
        <v>19401.666666666664</v>
      </c>
      <c r="I53" s="38">
        <v>19510.333333333328</v>
      </c>
      <c r="J53" s="38">
        <v>19625.666666666664</v>
      </c>
      <c r="K53" s="31">
        <v>19395</v>
      </c>
      <c r="L53" s="31">
        <v>19171</v>
      </c>
      <c r="M53" s="31">
        <v>0.11157</v>
      </c>
      <c r="N53" s="1"/>
      <c r="O53" s="1"/>
    </row>
    <row r="54" spans="1:15" ht="12.75" customHeight="1">
      <c r="A54" s="56">
        <v>45</v>
      </c>
      <c r="B54" s="58" t="s">
        <v>85</v>
      </c>
      <c r="C54" s="31">
        <v>354.6</v>
      </c>
      <c r="D54" s="38">
        <v>354.66666666666669</v>
      </c>
      <c r="E54" s="38">
        <v>353.08333333333337</v>
      </c>
      <c r="F54" s="38">
        <v>351.56666666666666</v>
      </c>
      <c r="G54" s="38">
        <v>349.98333333333335</v>
      </c>
      <c r="H54" s="38">
        <v>356.18333333333339</v>
      </c>
      <c r="I54" s="38">
        <v>357.76666666666677</v>
      </c>
      <c r="J54" s="38">
        <v>359.28333333333342</v>
      </c>
      <c r="K54" s="31">
        <v>356.25</v>
      </c>
      <c r="L54" s="31">
        <v>353.15</v>
      </c>
      <c r="M54" s="31">
        <v>36.246729999999999</v>
      </c>
      <c r="N54" s="1"/>
      <c r="O54" s="1"/>
    </row>
    <row r="55" spans="1:15" ht="12.75" customHeight="1">
      <c r="A55" s="56">
        <v>46</v>
      </c>
      <c r="B55" s="58" t="s">
        <v>86</v>
      </c>
      <c r="C55" s="31">
        <v>4530.7</v>
      </c>
      <c r="D55" s="38">
        <v>4547.3666666666659</v>
      </c>
      <c r="E55" s="38">
        <v>4504.3333333333321</v>
      </c>
      <c r="F55" s="38">
        <v>4477.9666666666662</v>
      </c>
      <c r="G55" s="38">
        <v>4434.9333333333325</v>
      </c>
      <c r="H55" s="38">
        <v>4573.7333333333318</v>
      </c>
      <c r="I55" s="38">
        <v>4616.7666666666664</v>
      </c>
      <c r="J55" s="38">
        <v>4643.1333333333314</v>
      </c>
      <c r="K55" s="31">
        <v>4590.3999999999996</v>
      </c>
      <c r="L55" s="31">
        <v>4521</v>
      </c>
      <c r="M55" s="31">
        <v>4.7912400000000002</v>
      </c>
      <c r="N55" s="1"/>
      <c r="O55" s="1"/>
    </row>
    <row r="56" spans="1:15" ht="12.75" customHeight="1">
      <c r="A56" s="56">
        <v>47</v>
      </c>
      <c r="B56" s="58" t="s">
        <v>89</v>
      </c>
      <c r="C56" s="31">
        <v>338.65</v>
      </c>
      <c r="D56" s="38">
        <v>337.25</v>
      </c>
      <c r="E56" s="38">
        <v>335</v>
      </c>
      <c r="F56" s="38">
        <v>331.35</v>
      </c>
      <c r="G56" s="38">
        <v>329.1</v>
      </c>
      <c r="H56" s="38">
        <v>340.9</v>
      </c>
      <c r="I56" s="38">
        <v>343.15</v>
      </c>
      <c r="J56" s="38">
        <v>346.79999999999995</v>
      </c>
      <c r="K56" s="31">
        <v>339.5</v>
      </c>
      <c r="L56" s="31">
        <v>333.6</v>
      </c>
      <c r="M56" s="31">
        <v>57.16713</v>
      </c>
      <c r="N56" s="1"/>
      <c r="O56" s="1"/>
    </row>
    <row r="57" spans="1:15" ht="12.75" customHeight="1">
      <c r="A57" s="56">
        <v>48</v>
      </c>
      <c r="B57" s="58" t="s">
        <v>349</v>
      </c>
      <c r="C57" s="31">
        <v>448.7</v>
      </c>
      <c r="D57" s="38">
        <v>443.88333333333338</v>
      </c>
      <c r="E57" s="38">
        <v>437.81666666666678</v>
      </c>
      <c r="F57" s="38">
        <v>426.93333333333339</v>
      </c>
      <c r="G57" s="38">
        <v>420.86666666666679</v>
      </c>
      <c r="H57" s="38">
        <v>454.76666666666677</v>
      </c>
      <c r="I57" s="38">
        <v>460.83333333333337</v>
      </c>
      <c r="J57" s="38">
        <v>471.71666666666675</v>
      </c>
      <c r="K57" s="31">
        <v>449.95</v>
      </c>
      <c r="L57" s="31">
        <v>433</v>
      </c>
      <c r="M57" s="31">
        <v>24.096879999999999</v>
      </c>
      <c r="N57" s="1"/>
      <c r="O57" s="1"/>
    </row>
    <row r="58" spans="1:15" ht="12.75" customHeight="1">
      <c r="A58" s="56">
        <v>49</v>
      </c>
      <c r="B58" s="58" t="s">
        <v>92</v>
      </c>
      <c r="C58" s="31">
        <v>1129.25</v>
      </c>
      <c r="D58" s="38">
        <v>1120.5333333333333</v>
      </c>
      <c r="E58" s="38">
        <v>1107.0666666666666</v>
      </c>
      <c r="F58" s="38">
        <v>1084.8833333333332</v>
      </c>
      <c r="G58" s="38">
        <v>1071.4166666666665</v>
      </c>
      <c r="H58" s="38">
        <v>1142.7166666666667</v>
      </c>
      <c r="I58" s="38">
        <v>1156.1833333333334</v>
      </c>
      <c r="J58" s="38">
        <v>1178.3666666666668</v>
      </c>
      <c r="K58" s="31">
        <v>1134</v>
      </c>
      <c r="L58" s="31">
        <v>1098.3499999999999</v>
      </c>
      <c r="M58" s="31">
        <v>18.556339999999999</v>
      </c>
      <c r="N58" s="1"/>
      <c r="O58" s="1"/>
    </row>
    <row r="59" spans="1:15" ht="12.75" customHeight="1">
      <c r="A59" s="56">
        <v>50</v>
      </c>
      <c r="B59" s="58" t="s">
        <v>93</v>
      </c>
      <c r="C59" s="31">
        <v>1249.3</v>
      </c>
      <c r="D59" s="38">
        <v>1251.7666666666667</v>
      </c>
      <c r="E59" s="38">
        <v>1242.5333333333333</v>
      </c>
      <c r="F59" s="38">
        <v>1235.7666666666667</v>
      </c>
      <c r="G59" s="38">
        <v>1226.5333333333333</v>
      </c>
      <c r="H59" s="38">
        <v>1258.5333333333333</v>
      </c>
      <c r="I59" s="38">
        <v>1267.7666666666664</v>
      </c>
      <c r="J59" s="38">
        <v>1274.5333333333333</v>
      </c>
      <c r="K59" s="31">
        <v>1261</v>
      </c>
      <c r="L59" s="31">
        <v>1245</v>
      </c>
      <c r="M59" s="31">
        <v>8.4962099999999996</v>
      </c>
      <c r="N59" s="1"/>
      <c r="O59" s="1"/>
    </row>
    <row r="60" spans="1:15" ht="12.75" customHeight="1">
      <c r="A60" s="56">
        <v>51</v>
      </c>
      <c r="B60" s="58" t="s">
        <v>94</v>
      </c>
      <c r="C60" s="31">
        <v>274</v>
      </c>
      <c r="D60" s="38">
        <v>267.84999999999997</v>
      </c>
      <c r="E60" s="38">
        <v>260.94999999999993</v>
      </c>
      <c r="F60" s="38">
        <v>247.89999999999998</v>
      </c>
      <c r="G60" s="38">
        <v>240.99999999999994</v>
      </c>
      <c r="H60" s="38">
        <v>280.89999999999992</v>
      </c>
      <c r="I60" s="38">
        <v>287.7999999999999</v>
      </c>
      <c r="J60" s="38">
        <v>300.84999999999991</v>
      </c>
      <c r="K60" s="31">
        <v>274.75</v>
      </c>
      <c r="L60" s="31">
        <v>254.8</v>
      </c>
      <c r="M60" s="31">
        <v>722.55520999999999</v>
      </c>
      <c r="N60" s="1"/>
      <c r="O60" s="1"/>
    </row>
    <row r="61" spans="1:15" ht="12.75" customHeight="1">
      <c r="A61" s="56">
        <v>52</v>
      </c>
      <c r="B61" s="58" t="s">
        <v>95</v>
      </c>
      <c r="C61" s="31">
        <v>5610.35</v>
      </c>
      <c r="D61" s="38">
        <v>5594.666666666667</v>
      </c>
      <c r="E61" s="38">
        <v>5540.3333333333339</v>
      </c>
      <c r="F61" s="38">
        <v>5470.3166666666666</v>
      </c>
      <c r="G61" s="38">
        <v>5415.9833333333336</v>
      </c>
      <c r="H61" s="38">
        <v>5664.6833333333343</v>
      </c>
      <c r="I61" s="38">
        <v>5719.0166666666682</v>
      </c>
      <c r="J61" s="38">
        <v>5789.0333333333347</v>
      </c>
      <c r="K61" s="31">
        <v>5649</v>
      </c>
      <c r="L61" s="31">
        <v>5524.65</v>
      </c>
      <c r="M61" s="31">
        <v>3.9406500000000002</v>
      </c>
      <c r="N61" s="1"/>
      <c r="O61" s="1"/>
    </row>
    <row r="62" spans="1:15" ht="12.75" customHeight="1">
      <c r="A62" s="56">
        <v>53</v>
      </c>
      <c r="B62" s="58" t="s">
        <v>96</v>
      </c>
      <c r="C62" s="31">
        <v>2015.6</v>
      </c>
      <c r="D62" s="38">
        <v>2019.1499999999999</v>
      </c>
      <c r="E62" s="38">
        <v>2006.4999999999998</v>
      </c>
      <c r="F62" s="38">
        <v>1997.3999999999999</v>
      </c>
      <c r="G62" s="38">
        <v>1984.7499999999998</v>
      </c>
      <c r="H62" s="38">
        <v>2028.2499999999998</v>
      </c>
      <c r="I62" s="38">
        <v>2040.8999999999999</v>
      </c>
      <c r="J62" s="38">
        <v>2050</v>
      </c>
      <c r="K62" s="31">
        <v>2031.8</v>
      </c>
      <c r="L62" s="31">
        <v>2010.05</v>
      </c>
      <c r="M62" s="31">
        <v>3.5363099999999998</v>
      </c>
      <c r="N62" s="1"/>
      <c r="O62" s="1"/>
    </row>
    <row r="63" spans="1:15" ht="12.75" customHeight="1">
      <c r="A63" s="56">
        <v>54</v>
      </c>
      <c r="B63" s="58" t="s">
        <v>97</v>
      </c>
      <c r="C63" s="31">
        <v>690.95</v>
      </c>
      <c r="D63" s="38">
        <v>693.98333333333323</v>
      </c>
      <c r="E63" s="38">
        <v>684.96666666666647</v>
      </c>
      <c r="F63" s="38">
        <v>678.98333333333323</v>
      </c>
      <c r="G63" s="38">
        <v>669.96666666666647</v>
      </c>
      <c r="H63" s="38">
        <v>699.96666666666647</v>
      </c>
      <c r="I63" s="38">
        <v>708.98333333333312</v>
      </c>
      <c r="J63" s="38">
        <v>714.96666666666647</v>
      </c>
      <c r="K63" s="31">
        <v>703</v>
      </c>
      <c r="L63" s="31">
        <v>688</v>
      </c>
      <c r="M63" s="31">
        <v>5.81325</v>
      </c>
      <c r="N63" s="1"/>
      <c r="O63" s="1"/>
    </row>
    <row r="64" spans="1:15" ht="12.75" customHeight="1">
      <c r="A64" s="56">
        <v>55</v>
      </c>
      <c r="B64" s="58" t="s">
        <v>98</v>
      </c>
      <c r="C64" s="31">
        <v>1141.95</v>
      </c>
      <c r="D64" s="38">
        <v>1142.1666666666667</v>
      </c>
      <c r="E64" s="38">
        <v>1131.3833333333334</v>
      </c>
      <c r="F64" s="38">
        <v>1120.8166666666666</v>
      </c>
      <c r="G64" s="38">
        <v>1110.0333333333333</v>
      </c>
      <c r="H64" s="38">
        <v>1152.7333333333336</v>
      </c>
      <c r="I64" s="38">
        <v>1163.5166666666669</v>
      </c>
      <c r="J64" s="38">
        <v>1174.0833333333337</v>
      </c>
      <c r="K64" s="31">
        <v>1152.95</v>
      </c>
      <c r="L64" s="31">
        <v>1131.5999999999999</v>
      </c>
      <c r="M64" s="31">
        <v>2.5859700000000001</v>
      </c>
      <c r="N64" s="1"/>
      <c r="O64" s="1"/>
    </row>
    <row r="65" spans="1:15" ht="12.75" customHeight="1">
      <c r="A65" s="56">
        <v>56</v>
      </c>
      <c r="B65" s="58" t="s">
        <v>99</v>
      </c>
      <c r="C65" s="31">
        <v>313.45</v>
      </c>
      <c r="D65" s="38">
        <v>312.26666666666671</v>
      </c>
      <c r="E65" s="38">
        <v>309.53333333333342</v>
      </c>
      <c r="F65" s="38">
        <v>305.61666666666673</v>
      </c>
      <c r="G65" s="38">
        <v>302.88333333333344</v>
      </c>
      <c r="H65" s="38">
        <v>316.18333333333339</v>
      </c>
      <c r="I65" s="38">
        <v>318.91666666666663</v>
      </c>
      <c r="J65" s="38">
        <v>322.83333333333337</v>
      </c>
      <c r="K65" s="31">
        <v>315</v>
      </c>
      <c r="L65" s="31">
        <v>308.35000000000002</v>
      </c>
      <c r="M65" s="31">
        <v>36.218249999999998</v>
      </c>
      <c r="N65" s="1"/>
      <c r="O65" s="1"/>
    </row>
    <row r="66" spans="1:15" ht="12.75" customHeight="1">
      <c r="A66" s="56">
        <v>57</v>
      </c>
      <c r="B66" s="58" t="s">
        <v>101</v>
      </c>
      <c r="C66" s="31">
        <v>1739.65</v>
      </c>
      <c r="D66" s="38">
        <v>1747.0166666666667</v>
      </c>
      <c r="E66" s="38">
        <v>1729.0333333333333</v>
      </c>
      <c r="F66" s="38">
        <v>1718.4166666666667</v>
      </c>
      <c r="G66" s="38">
        <v>1700.4333333333334</v>
      </c>
      <c r="H66" s="38">
        <v>1757.6333333333332</v>
      </c>
      <c r="I66" s="38">
        <v>1775.6166666666663</v>
      </c>
      <c r="J66" s="38">
        <v>1786.2333333333331</v>
      </c>
      <c r="K66" s="31">
        <v>1765</v>
      </c>
      <c r="L66" s="31">
        <v>1736.4</v>
      </c>
      <c r="M66" s="31">
        <v>6.1111899999999997</v>
      </c>
      <c r="N66" s="1"/>
      <c r="O66" s="1"/>
    </row>
    <row r="67" spans="1:15" ht="12.75" customHeight="1">
      <c r="A67" s="56">
        <v>58</v>
      </c>
      <c r="B67" s="58" t="s">
        <v>102</v>
      </c>
      <c r="C67" s="31">
        <v>566</v>
      </c>
      <c r="D67" s="38">
        <v>565.43333333333328</v>
      </c>
      <c r="E67" s="38">
        <v>562.11666666666656</v>
      </c>
      <c r="F67" s="38">
        <v>558.23333333333323</v>
      </c>
      <c r="G67" s="38">
        <v>554.91666666666652</v>
      </c>
      <c r="H67" s="38">
        <v>569.31666666666661</v>
      </c>
      <c r="I67" s="38">
        <v>572.63333333333344</v>
      </c>
      <c r="J67" s="38">
        <v>576.51666666666665</v>
      </c>
      <c r="K67" s="31">
        <v>568.75</v>
      </c>
      <c r="L67" s="31">
        <v>561.54999999999995</v>
      </c>
      <c r="M67" s="31">
        <v>13.529439999999999</v>
      </c>
      <c r="N67" s="1"/>
      <c r="O67" s="1"/>
    </row>
    <row r="68" spans="1:15" ht="12.75" customHeight="1">
      <c r="A68" s="56">
        <v>59</v>
      </c>
      <c r="B68" s="58" t="s">
        <v>103</v>
      </c>
      <c r="C68" s="31">
        <v>2287.85</v>
      </c>
      <c r="D68" s="38">
        <v>2297.35</v>
      </c>
      <c r="E68" s="38">
        <v>2265.75</v>
      </c>
      <c r="F68" s="38">
        <v>2243.65</v>
      </c>
      <c r="G68" s="38">
        <v>2212.0500000000002</v>
      </c>
      <c r="H68" s="38">
        <v>2319.4499999999998</v>
      </c>
      <c r="I68" s="38">
        <v>2351.0499999999993</v>
      </c>
      <c r="J68" s="38">
        <v>2373.1499999999996</v>
      </c>
      <c r="K68" s="31">
        <v>2328.9499999999998</v>
      </c>
      <c r="L68" s="31">
        <v>2275.25</v>
      </c>
      <c r="M68" s="31">
        <v>3.7734299999999998</v>
      </c>
      <c r="N68" s="1"/>
      <c r="O68" s="1"/>
    </row>
    <row r="69" spans="1:15" ht="12.75" customHeight="1">
      <c r="A69" s="56">
        <v>60</v>
      </c>
      <c r="B69" s="58" t="s">
        <v>104</v>
      </c>
      <c r="C69" s="31">
        <v>2339.65</v>
      </c>
      <c r="D69" s="38">
        <v>2327.6166666666663</v>
      </c>
      <c r="E69" s="38">
        <v>2300.2333333333327</v>
      </c>
      <c r="F69" s="38">
        <v>2260.8166666666662</v>
      </c>
      <c r="G69" s="38">
        <v>2233.4333333333325</v>
      </c>
      <c r="H69" s="38">
        <v>2367.0333333333328</v>
      </c>
      <c r="I69" s="38">
        <v>2394.416666666667</v>
      </c>
      <c r="J69" s="38">
        <v>2433.833333333333</v>
      </c>
      <c r="K69" s="31">
        <v>2355</v>
      </c>
      <c r="L69" s="31">
        <v>2288.1999999999998</v>
      </c>
      <c r="M69" s="31">
        <v>7.5184100000000003</v>
      </c>
      <c r="N69" s="1"/>
      <c r="O69" s="1"/>
    </row>
    <row r="70" spans="1:15" ht="12.75" customHeight="1">
      <c r="A70" s="56">
        <v>61</v>
      </c>
      <c r="B70" s="58" t="s">
        <v>273</v>
      </c>
      <c r="C70" s="31">
        <v>443.4</v>
      </c>
      <c r="D70" s="38">
        <v>441.90000000000003</v>
      </c>
      <c r="E70" s="38">
        <v>436.30000000000007</v>
      </c>
      <c r="F70" s="38">
        <v>429.20000000000005</v>
      </c>
      <c r="G70" s="38">
        <v>423.60000000000008</v>
      </c>
      <c r="H70" s="38">
        <v>449.00000000000006</v>
      </c>
      <c r="I70" s="38">
        <v>454.60000000000008</v>
      </c>
      <c r="J70" s="38">
        <v>461.70000000000005</v>
      </c>
      <c r="K70" s="31">
        <v>447.5</v>
      </c>
      <c r="L70" s="31">
        <v>434.8</v>
      </c>
      <c r="M70" s="31">
        <v>10.4544</v>
      </c>
      <c r="N70" s="1"/>
      <c r="O70" s="1"/>
    </row>
    <row r="71" spans="1:15" ht="12.75" customHeight="1">
      <c r="A71" s="56">
        <v>62</v>
      </c>
      <c r="B71" s="58" t="s">
        <v>371</v>
      </c>
      <c r="C71" s="31">
        <v>224.5</v>
      </c>
      <c r="D71" s="38">
        <v>221.04999999999998</v>
      </c>
      <c r="E71" s="38">
        <v>216.59999999999997</v>
      </c>
      <c r="F71" s="38">
        <v>208.7</v>
      </c>
      <c r="G71" s="38">
        <v>204.24999999999997</v>
      </c>
      <c r="H71" s="38">
        <v>228.94999999999996</v>
      </c>
      <c r="I71" s="38">
        <v>233.39999999999995</v>
      </c>
      <c r="J71" s="38">
        <v>241.29999999999995</v>
      </c>
      <c r="K71" s="31">
        <v>225.5</v>
      </c>
      <c r="L71" s="31">
        <v>213.15</v>
      </c>
      <c r="M71" s="31">
        <v>114.62371</v>
      </c>
      <c r="N71" s="1"/>
      <c r="O71" s="1"/>
    </row>
    <row r="72" spans="1:15" ht="12.75" customHeight="1">
      <c r="A72" s="56">
        <v>63</v>
      </c>
      <c r="B72" s="58" t="s">
        <v>106</v>
      </c>
      <c r="C72" s="31">
        <v>3694</v>
      </c>
      <c r="D72" s="38">
        <v>3695.7999999999997</v>
      </c>
      <c r="E72" s="38">
        <v>3658.8499999999995</v>
      </c>
      <c r="F72" s="38">
        <v>3623.7</v>
      </c>
      <c r="G72" s="38">
        <v>3586.7499999999995</v>
      </c>
      <c r="H72" s="38">
        <v>3730.9499999999994</v>
      </c>
      <c r="I72" s="38">
        <v>3767.8999999999992</v>
      </c>
      <c r="J72" s="38">
        <v>3803.0499999999993</v>
      </c>
      <c r="K72" s="31">
        <v>3732.75</v>
      </c>
      <c r="L72" s="31">
        <v>3660.65</v>
      </c>
      <c r="M72" s="31">
        <v>5.5607899999999999</v>
      </c>
      <c r="N72" s="1"/>
      <c r="O72" s="1"/>
    </row>
    <row r="73" spans="1:15" ht="12.75" customHeight="1">
      <c r="A73" s="56">
        <v>64</v>
      </c>
      <c r="B73" s="58" t="s">
        <v>107</v>
      </c>
      <c r="C73" s="31">
        <v>5084.8</v>
      </c>
      <c r="D73" s="38">
        <v>5051.666666666667</v>
      </c>
      <c r="E73" s="38">
        <v>4998.3333333333339</v>
      </c>
      <c r="F73" s="38">
        <v>4911.8666666666668</v>
      </c>
      <c r="G73" s="38">
        <v>4858.5333333333338</v>
      </c>
      <c r="H73" s="38">
        <v>5138.1333333333341</v>
      </c>
      <c r="I73" s="38">
        <v>5191.4666666666681</v>
      </c>
      <c r="J73" s="38">
        <v>5277.9333333333343</v>
      </c>
      <c r="K73" s="31">
        <v>5105</v>
      </c>
      <c r="L73" s="31">
        <v>4965.2</v>
      </c>
      <c r="M73" s="31">
        <v>4.3239200000000002</v>
      </c>
      <c r="N73" s="1"/>
      <c r="O73" s="1"/>
    </row>
    <row r="74" spans="1:15" ht="12.75" customHeight="1">
      <c r="A74" s="56">
        <v>65</v>
      </c>
      <c r="B74" s="58" t="s">
        <v>109</v>
      </c>
      <c r="C74" s="31">
        <v>530.75</v>
      </c>
      <c r="D74" s="38">
        <v>525.93333333333328</v>
      </c>
      <c r="E74" s="38">
        <v>519.36666666666656</v>
      </c>
      <c r="F74" s="38">
        <v>507.98333333333323</v>
      </c>
      <c r="G74" s="38">
        <v>501.41666666666652</v>
      </c>
      <c r="H74" s="38">
        <v>537.31666666666661</v>
      </c>
      <c r="I74" s="38">
        <v>543.88333333333344</v>
      </c>
      <c r="J74" s="38">
        <v>555.26666666666665</v>
      </c>
      <c r="K74" s="31">
        <v>532.5</v>
      </c>
      <c r="L74" s="31">
        <v>514.54999999999995</v>
      </c>
      <c r="M74" s="31">
        <v>66.619460000000004</v>
      </c>
      <c r="N74" s="1"/>
      <c r="O74" s="1"/>
    </row>
    <row r="75" spans="1:15" ht="12.75" customHeight="1">
      <c r="A75" s="56">
        <v>66</v>
      </c>
      <c r="B75" s="58" t="s">
        <v>269</v>
      </c>
      <c r="C75" s="31">
        <v>3785.1</v>
      </c>
      <c r="D75" s="38">
        <v>3803.9666666666667</v>
      </c>
      <c r="E75" s="38">
        <v>3751.1333333333332</v>
      </c>
      <c r="F75" s="38">
        <v>3717.1666666666665</v>
      </c>
      <c r="G75" s="38">
        <v>3664.333333333333</v>
      </c>
      <c r="H75" s="38">
        <v>3837.9333333333334</v>
      </c>
      <c r="I75" s="38">
        <v>3890.7666666666664</v>
      </c>
      <c r="J75" s="38">
        <v>3924.7333333333336</v>
      </c>
      <c r="K75" s="31">
        <v>3856.8</v>
      </c>
      <c r="L75" s="31">
        <v>3770</v>
      </c>
      <c r="M75" s="31">
        <v>4.4356200000000001</v>
      </c>
      <c r="N75" s="1"/>
      <c r="O75" s="1"/>
    </row>
    <row r="76" spans="1:15" ht="12.75" customHeight="1">
      <c r="A76" s="56">
        <v>67</v>
      </c>
      <c r="B76" s="58" t="s">
        <v>110</v>
      </c>
      <c r="C76" s="31">
        <v>5615.15</v>
      </c>
      <c r="D76" s="38">
        <v>5616.9666666666672</v>
      </c>
      <c r="E76" s="38">
        <v>5579.4333333333343</v>
      </c>
      <c r="F76" s="38">
        <v>5543.7166666666672</v>
      </c>
      <c r="G76" s="38">
        <v>5506.1833333333343</v>
      </c>
      <c r="H76" s="38">
        <v>5652.6833333333343</v>
      </c>
      <c r="I76" s="38">
        <v>5690.2166666666672</v>
      </c>
      <c r="J76" s="38">
        <v>5725.9333333333343</v>
      </c>
      <c r="K76" s="31">
        <v>5654.5</v>
      </c>
      <c r="L76" s="31">
        <v>5581.25</v>
      </c>
      <c r="M76" s="31">
        <v>5.2684300000000004</v>
      </c>
      <c r="N76" s="1"/>
      <c r="O76" s="1"/>
    </row>
    <row r="77" spans="1:15" ht="12.75" customHeight="1">
      <c r="A77" s="56">
        <v>68</v>
      </c>
      <c r="B77" s="58" t="s">
        <v>111</v>
      </c>
      <c r="C77" s="31">
        <v>3402.45</v>
      </c>
      <c r="D77" s="38">
        <v>3396.4666666666667</v>
      </c>
      <c r="E77" s="38">
        <v>3380.9833333333336</v>
      </c>
      <c r="F77" s="38">
        <v>3359.5166666666669</v>
      </c>
      <c r="G77" s="38">
        <v>3344.0333333333338</v>
      </c>
      <c r="H77" s="38">
        <v>3417.9333333333334</v>
      </c>
      <c r="I77" s="38">
        <v>3433.4166666666661</v>
      </c>
      <c r="J77" s="38">
        <v>3454.8833333333332</v>
      </c>
      <c r="K77" s="31">
        <v>3411.95</v>
      </c>
      <c r="L77" s="31">
        <v>3375</v>
      </c>
      <c r="M77" s="31">
        <v>3.347</v>
      </c>
      <c r="N77" s="1"/>
      <c r="O77" s="1"/>
    </row>
    <row r="78" spans="1:15" ht="12.75" customHeight="1">
      <c r="A78" s="56">
        <v>69</v>
      </c>
      <c r="B78" s="58" t="s">
        <v>112</v>
      </c>
      <c r="C78" s="31">
        <v>3144.15</v>
      </c>
      <c r="D78" s="38">
        <v>3151.5666666666671</v>
      </c>
      <c r="E78" s="38">
        <v>3114.1333333333341</v>
      </c>
      <c r="F78" s="38">
        <v>3084.1166666666672</v>
      </c>
      <c r="G78" s="38">
        <v>3046.6833333333343</v>
      </c>
      <c r="H78" s="38">
        <v>3181.5833333333339</v>
      </c>
      <c r="I78" s="38">
        <v>3219.0166666666673</v>
      </c>
      <c r="J78" s="38">
        <v>3249.0333333333338</v>
      </c>
      <c r="K78" s="31">
        <v>3189</v>
      </c>
      <c r="L78" s="31">
        <v>3121.55</v>
      </c>
      <c r="M78" s="31">
        <v>4.18208</v>
      </c>
      <c r="N78" s="1"/>
      <c r="O78" s="1"/>
    </row>
    <row r="79" spans="1:15" ht="12.75" customHeight="1">
      <c r="A79" s="56">
        <v>70</v>
      </c>
      <c r="B79" s="58" t="s">
        <v>114</v>
      </c>
      <c r="C79" s="31">
        <v>145</v>
      </c>
      <c r="D79" s="38">
        <v>145.33333333333334</v>
      </c>
      <c r="E79" s="38">
        <v>143.51666666666668</v>
      </c>
      <c r="F79" s="38">
        <v>142.03333333333333</v>
      </c>
      <c r="G79" s="38">
        <v>140.21666666666667</v>
      </c>
      <c r="H79" s="38">
        <v>146.81666666666669</v>
      </c>
      <c r="I79" s="38">
        <v>148.63333333333335</v>
      </c>
      <c r="J79" s="38">
        <v>150.1166666666667</v>
      </c>
      <c r="K79" s="31">
        <v>147.15</v>
      </c>
      <c r="L79" s="31">
        <v>143.85</v>
      </c>
      <c r="M79" s="31">
        <v>131.31380999999999</v>
      </c>
      <c r="N79" s="1"/>
      <c r="O79" s="1"/>
    </row>
    <row r="80" spans="1:15" ht="12.75" customHeight="1">
      <c r="A80" s="56">
        <v>71</v>
      </c>
      <c r="B80" s="58" t="s">
        <v>402</v>
      </c>
      <c r="C80" s="31">
        <v>3015.5</v>
      </c>
      <c r="D80" s="38">
        <v>3014.0499999999997</v>
      </c>
      <c r="E80" s="38">
        <v>2978.0999999999995</v>
      </c>
      <c r="F80" s="38">
        <v>2940.7</v>
      </c>
      <c r="G80" s="38">
        <v>2904.7499999999995</v>
      </c>
      <c r="H80" s="38">
        <v>3051.4499999999994</v>
      </c>
      <c r="I80" s="38">
        <v>3087.3999999999992</v>
      </c>
      <c r="J80" s="38">
        <v>3124.7999999999993</v>
      </c>
      <c r="K80" s="31">
        <v>3050</v>
      </c>
      <c r="L80" s="31">
        <v>2976.65</v>
      </c>
      <c r="M80" s="31">
        <v>1.01684</v>
      </c>
      <c r="N80" s="1"/>
      <c r="O80" s="1"/>
    </row>
    <row r="81" spans="1:15" ht="12.75" customHeight="1">
      <c r="A81" s="56">
        <v>72</v>
      </c>
      <c r="B81" s="58" t="s">
        <v>276</v>
      </c>
      <c r="C81" s="31">
        <v>336.15</v>
      </c>
      <c r="D81" s="38">
        <v>334.98333333333335</v>
      </c>
      <c r="E81" s="38">
        <v>332.86666666666667</v>
      </c>
      <c r="F81" s="38">
        <v>329.58333333333331</v>
      </c>
      <c r="G81" s="38">
        <v>327.46666666666664</v>
      </c>
      <c r="H81" s="38">
        <v>338.26666666666671</v>
      </c>
      <c r="I81" s="38">
        <v>340.38333333333338</v>
      </c>
      <c r="J81" s="38">
        <v>343.66666666666674</v>
      </c>
      <c r="K81" s="31">
        <v>337.1</v>
      </c>
      <c r="L81" s="31">
        <v>331.7</v>
      </c>
      <c r="M81" s="31">
        <v>7.3231000000000002</v>
      </c>
      <c r="N81" s="1"/>
      <c r="O81" s="1"/>
    </row>
    <row r="82" spans="1:15" ht="12.75" customHeight="1">
      <c r="A82" s="56">
        <v>73</v>
      </c>
      <c r="B82" s="58" t="s">
        <v>115</v>
      </c>
      <c r="C82" s="31">
        <v>126.05</v>
      </c>
      <c r="D82" s="38">
        <v>126.08333333333333</v>
      </c>
      <c r="E82" s="38">
        <v>124.76666666666665</v>
      </c>
      <c r="F82" s="38">
        <v>123.48333333333332</v>
      </c>
      <c r="G82" s="38">
        <v>122.16666666666664</v>
      </c>
      <c r="H82" s="38">
        <v>127.36666666666666</v>
      </c>
      <c r="I82" s="38">
        <v>128.68333333333334</v>
      </c>
      <c r="J82" s="38">
        <v>129.96666666666667</v>
      </c>
      <c r="K82" s="31">
        <v>127.4</v>
      </c>
      <c r="L82" s="31">
        <v>124.8</v>
      </c>
      <c r="M82" s="31">
        <v>198.40679</v>
      </c>
      <c r="N82" s="1"/>
      <c r="O82" s="1"/>
    </row>
    <row r="83" spans="1:15" ht="12.75" customHeight="1">
      <c r="A83" s="56">
        <v>74</v>
      </c>
      <c r="B83" s="58" t="s">
        <v>277</v>
      </c>
      <c r="C83" s="31">
        <v>1699.45</v>
      </c>
      <c r="D83" s="38">
        <v>1696.4666666666665</v>
      </c>
      <c r="E83" s="38">
        <v>1682.9833333333329</v>
      </c>
      <c r="F83" s="38">
        <v>1666.5166666666664</v>
      </c>
      <c r="G83" s="38">
        <v>1653.0333333333328</v>
      </c>
      <c r="H83" s="38">
        <v>1712.9333333333329</v>
      </c>
      <c r="I83" s="38">
        <v>1726.4166666666665</v>
      </c>
      <c r="J83" s="38">
        <v>1742.883333333333</v>
      </c>
      <c r="K83" s="31">
        <v>1709.95</v>
      </c>
      <c r="L83" s="31">
        <v>1680</v>
      </c>
      <c r="M83" s="31">
        <v>3.2932899999999998</v>
      </c>
      <c r="N83" s="1"/>
      <c r="O83" s="1"/>
    </row>
    <row r="84" spans="1:15" ht="12.75" customHeight="1">
      <c r="A84" s="56">
        <v>75</v>
      </c>
      <c r="B84" s="58" t="s">
        <v>120</v>
      </c>
      <c r="C84" s="31">
        <v>1014.35</v>
      </c>
      <c r="D84" s="38">
        <v>1018.65</v>
      </c>
      <c r="E84" s="38">
        <v>1008.3999999999999</v>
      </c>
      <c r="F84" s="38">
        <v>1002.4499999999999</v>
      </c>
      <c r="G84" s="38">
        <v>992.19999999999982</v>
      </c>
      <c r="H84" s="38">
        <v>1024.5999999999999</v>
      </c>
      <c r="I84" s="38">
        <v>1034.8500000000001</v>
      </c>
      <c r="J84" s="38">
        <v>1040.8</v>
      </c>
      <c r="K84" s="31">
        <v>1028.9000000000001</v>
      </c>
      <c r="L84" s="31">
        <v>1012.7</v>
      </c>
      <c r="M84" s="31">
        <v>5.6908700000000003</v>
      </c>
      <c r="N84" s="1"/>
      <c r="O84" s="1"/>
    </row>
    <row r="85" spans="1:15" ht="12.75" customHeight="1">
      <c r="A85" s="56">
        <v>76</v>
      </c>
      <c r="B85" s="58" t="s">
        <v>121</v>
      </c>
      <c r="C85" s="31">
        <v>1656.35</v>
      </c>
      <c r="D85" s="38">
        <v>1653.1333333333332</v>
      </c>
      <c r="E85" s="38">
        <v>1644.2666666666664</v>
      </c>
      <c r="F85" s="38">
        <v>1632.1833333333332</v>
      </c>
      <c r="G85" s="38">
        <v>1623.3166666666664</v>
      </c>
      <c r="H85" s="38">
        <v>1665.2166666666665</v>
      </c>
      <c r="I85" s="38">
        <v>1674.0833333333333</v>
      </c>
      <c r="J85" s="38">
        <v>1686.1666666666665</v>
      </c>
      <c r="K85" s="31">
        <v>1662</v>
      </c>
      <c r="L85" s="31">
        <v>1641.05</v>
      </c>
      <c r="M85" s="31">
        <v>5.1675800000000001</v>
      </c>
      <c r="N85" s="1"/>
      <c r="O85" s="1"/>
    </row>
    <row r="86" spans="1:15" ht="12.75" customHeight="1">
      <c r="A86" s="56">
        <v>77</v>
      </c>
      <c r="B86" s="58" t="s">
        <v>123</v>
      </c>
      <c r="C86" s="31">
        <v>1847.4</v>
      </c>
      <c r="D86" s="38">
        <v>1841.3500000000001</v>
      </c>
      <c r="E86" s="38">
        <v>1831.6000000000004</v>
      </c>
      <c r="F86" s="38">
        <v>1815.8000000000002</v>
      </c>
      <c r="G86" s="38">
        <v>1806.0500000000004</v>
      </c>
      <c r="H86" s="38">
        <v>1857.1500000000003</v>
      </c>
      <c r="I86" s="38">
        <v>1866.8999999999999</v>
      </c>
      <c r="J86" s="38">
        <v>1882.7000000000003</v>
      </c>
      <c r="K86" s="31">
        <v>1851.1</v>
      </c>
      <c r="L86" s="31">
        <v>1825.55</v>
      </c>
      <c r="M86" s="31">
        <v>4.0818700000000003</v>
      </c>
      <c r="N86" s="1"/>
      <c r="O86" s="1"/>
    </row>
    <row r="87" spans="1:15" ht="12.75" customHeight="1">
      <c r="A87" s="56">
        <v>78</v>
      </c>
      <c r="B87" s="58" t="s">
        <v>124</v>
      </c>
      <c r="C87" s="31">
        <v>462.9</v>
      </c>
      <c r="D87" s="38">
        <v>462.68333333333339</v>
      </c>
      <c r="E87" s="38">
        <v>459.06666666666678</v>
      </c>
      <c r="F87" s="38">
        <v>455.23333333333341</v>
      </c>
      <c r="G87" s="38">
        <v>451.61666666666679</v>
      </c>
      <c r="H87" s="38">
        <v>466.51666666666677</v>
      </c>
      <c r="I87" s="38">
        <v>470.13333333333333</v>
      </c>
      <c r="J87" s="38">
        <v>473.96666666666675</v>
      </c>
      <c r="K87" s="31">
        <v>466.3</v>
      </c>
      <c r="L87" s="31">
        <v>458.85</v>
      </c>
      <c r="M87" s="31">
        <v>9.8924400000000006</v>
      </c>
      <c r="N87" s="1"/>
      <c r="O87" s="1"/>
    </row>
    <row r="88" spans="1:15" ht="12.75" customHeight="1">
      <c r="A88" s="56">
        <v>79</v>
      </c>
      <c r="B88" s="58" t="s">
        <v>125</v>
      </c>
      <c r="C88" s="31">
        <v>4040.25</v>
      </c>
      <c r="D88" s="38">
        <v>4035.9666666666667</v>
      </c>
      <c r="E88" s="38">
        <v>4002.0333333333333</v>
      </c>
      <c r="F88" s="38">
        <v>3963.8166666666666</v>
      </c>
      <c r="G88" s="38">
        <v>3929.8833333333332</v>
      </c>
      <c r="H88" s="38">
        <v>4074.1833333333334</v>
      </c>
      <c r="I88" s="38">
        <v>4108.1166666666668</v>
      </c>
      <c r="J88" s="38">
        <v>4146.3333333333339</v>
      </c>
      <c r="K88" s="31">
        <v>4069.9</v>
      </c>
      <c r="L88" s="31">
        <v>3997.75</v>
      </c>
      <c r="M88" s="31">
        <v>13.010579999999999</v>
      </c>
      <c r="N88" s="1"/>
      <c r="O88" s="1"/>
    </row>
    <row r="89" spans="1:15" ht="12.75" customHeight="1">
      <c r="A89" s="56">
        <v>80</v>
      </c>
      <c r="B89" s="58" t="s">
        <v>126</v>
      </c>
      <c r="C89" s="31">
        <v>1370.4</v>
      </c>
      <c r="D89" s="38">
        <v>1364.75</v>
      </c>
      <c r="E89" s="38">
        <v>1357.25</v>
      </c>
      <c r="F89" s="38">
        <v>1344.1</v>
      </c>
      <c r="G89" s="38">
        <v>1336.6</v>
      </c>
      <c r="H89" s="38">
        <v>1377.9</v>
      </c>
      <c r="I89" s="38">
        <v>1385.4</v>
      </c>
      <c r="J89" s="38">
        <v>1398.5500000000002</v>
      </c>
      <c r="K89" s="31">
        <v>1372.25</v>
      </c>
      <c r="L89" s="31">
        <v>1351.6</v>
      </c>
      <c r="M89" s="31">
        <v>7.6571699999999998</v>
      </c>
      <c r="N89" s="1"/>
      <c r="O89" s="1"/>
    </row>
    <row r="90" spans="1:15" ht="12.75" customHeight="1">
      <c r="A90" s="56">
        <v>81</v>
      </c>
      <c r="B90" s="58" t="s">
        <v>127</v>
      </c>
      <c r="C90" s="31">
        <v>1254</v>
      </c>
      <c r="D90" s="38">
        <v>1247.1000000000001</v>
      </c>
      <c r="E90" s="38">
        <v>1237.2000000000003</v>
      </c>
      <c r="F90" s="38">
        <v>1220.4000000000001</v>
      </c>
      <c r="G90" s="38">
        <v>1210.5000000000002</v>
      </c>
      <c r="H90" s="38">
        <v>1263.9000000000003</v>
      </c>
      <c r="I90" s="38">
        <v>1273.8000000000004</v>
      </c>
      <c r="J90" s="38">
        <v>1290.6000000000004</v>
      </c>
      <c r="K90" s="31">
        <v>1257</v>
      </c>
      <c r="L90" s="31">
        <v>1230.3</v>
      </c>
      <c r="M90" s="31">
        <v>25.820039999999999</v>
      </c>
      <c r="N90" s="1"/>
      <c r="O90" s="1"/>
    </row>
    <row r="91" spans="1:15" ht="12.75" customHeight="1">
      <c r="A91" s="56">
        <v>82</v>
      </c>
      <c r="B91" s="58" t="s">
        <v>128</v>
      </c>
      <c r="C91" s="31">
        <v>2522.5500000000002</v>
      </c>
      <c r="D91" s="38">
        <v>2502.5333333333333</v>
      </c>
      <c r="E91" s="38">
        <v>2477.2166666666667</v>
      </c>
      <c r="F91" s="38">
        <v>2431.8833333333332</v>
      </c>
      <c r="G91" s="38">
        <v>2406.5666666666666</v>
      </c>
      <c r="H91" s="38">
        <v>2547.8666666666668</v>
      </c>
      <c r="I91" s="38">
        <v>2573.1833333333334</v>
      </c>
      <c r="J91" s="38">
        <v>2618.5166666666669</v>
      </c>
      <c r="K91" s="31">
        <v>2527.85</v>
      </c>
      <c r="L91" s="31">
        <v>2457.1999999999998</v>
      </c>
      <c r="M91" s="31">
        <v>7.5162199999999997</v>
      </c>
      <c r="N91" s="1"/>
      <c r="O91" s="1"/>
    </row>
    <row r="92" spans="1:15" ht="12.75" customHeight="1">
      <c r="A92" s="56">
        <v>83</v>
      </c>
      <c r="B92" s="58" t="s">
        <v>129</v>
      </c>
      <c r="C92" s="31">
        <v>1610.85</v>
      </c>
      <c r="D92" s="38">
        <v>1604</v>
      </c>
      <c r="E92" s="38">
        <v>1594</v>
      </c>
      <c r="F92" s="38">
        <v>1577.15</v>
      </c>
      <c r="G92" s="38">
        <v>1567.15</v>
      </c>
      <c r="H92" s="38">
        <v>1620.85</v>
      </c>
      <c r="I92" s="38">
        <v>1630.85</v>
      </c>
      <c r="J92" s="38">
        <v>1647.6999999999998</v>
      </c>
      <c r="K92" s="31">
        <v>1614</v>
      </c>
      <c r="L92" s="31">
        <v>1587.15</v>
      </c>
      <c r="M92" s="31">
        <v>171.04170999999999</v>
      </c>
      <c r="N92" s="1"/>
      <c r="O92" s="1"/>
    </row>
    <row r="93" spans="1:15" ht="12.75" customHeight="1">
      <c r="A93" s="56">
        <v>84</v>
      </c>
      <c r="B93" s="58" t="s">
        <v>130</v>
      </c>
      <c r="C93" s="31">
        <v>656.75</v>
      </c>
      <c r="D93" s="38">
        <v>652.51666666666665</v>
      </c>
      <c r="E93" s="38">
        <v>647.2833333333333</v>
      </c>
      <c r="F93" s="38">
        <v>637.81666666666661</v>
      </c>
      <c r="G93" s="38">
        <v>632.58333333333326</v>
      </c>
      <c r="H93" s="38">
        <v>661.98333333333335</v>
      </c>
      <c r="I93" s="38">
        <v>667.2166666666667</v>
      </c>
      <c r="J93" s="38">
        <v>676.68333333333339</v>
      </c>
      <c r="K93" s="31">
        <v>657.75</v>
      </c>
      <c r="L93" s="31">
        <v>643.04999999999995</v>
      </c>
      <c r="M93" s="31">
        <v>23.49089</v>
      </c>
      <c r="N93" s="1"/>
      <c r="O93" s="1"/>
    </row>
    <row r="94" spans="1:15" ht="12.75" customHeight="1">
      <c r="A94" s="56">
        <v>85</v>
      </c>
      <c r="B94" s="58" t="s">
        <v>131</v>
      </c>
      <c r="C94" s="31">
        <v>2960.9</v>
      </c>
      <c r="D94" s="38">
        <v>2953.3166666666671</v>
      </c>
      <c r="E94" s="38">
        <v>2938.1833333333343</v>
      </c>
      <c r="F94" s="38">
        <v>2915.4666666666672</v>
      </c>
      <c r="G94" s="38">
        <v>2900.3333333333344</v>
      </c>
      <c r="H94" s="38">
        <v>2976.0333333333342</v>
      </c>
      <c r="I94" s="38">
        <v>2991.1666666666665</v>
      </c>
      <c r="J94" s="38">
        <v>3013.8833333333341</v>
      </c>
      <c r="K94" s="31">
        <v>2968.45</v>
      </c>
      <c r="L94" s="31">
        <v>2930.6</v>
      </c>
      <c r="M94" s="31">
        <v>2.4200200000000001</v>
      </c>
      <c r="N94" s="1"/>
      <c r="O94" s="1"/>
    </row>
    <row r="95" spans="1:15" ht="12.75" customHeight="1">
      <c r="A95" s="56">
        <v>86</v>
      </c>
      <c r="B95" s="58" t="s">
        <v>133</v>
      </c>
      <c r="C95" s="31">
        <v>475.1</v>
      </c>
      <c r="D95" s="38">
        <v>476.05</v>
      </c>
      <c r="E95" s="38">
        <v>472.6</v>
      </c>
      <c r="F95" s="38">
        <v>470.1</v>
      </c>
      <c r="G95" s="38">
        <v>466.65000000000003</v>
      </c>
      <c r="H95" s="38">
        <v>478.55</v>
      </c>
      <c r="I95" s="38">
        <v>481.99999999999994</v>
      </c>
      <c r="J95" s="38">
        <v>484.5</v>
      </c>
      <c r="K95" s="31">
        <v>479.5</v>
      </c>
      <c r="L95" s="31">
        <v>473.55</v>
      </c>
      <c r="M95" s="31">
        <v>40.556109999999997</v>
      </c>
      <c r="N95" s="1"/>
      <c r="O95" s="1"/>
    </row>
    <row r="96" spans="1:15" ht="12.75" customHeight="1">
      <c r="A96" s="56">
        <v>87</v>
      </c>
      <c r="B96" s="58" t="s">
        <v>135</v>
      </c>
      <c r="C96" s="31">
        <v>254.15</v>
      </c>
      <c r="D96" s="38">
        <v>254.63333333333333</v>
      </c>
      <c r="E96" s="38">
        <v>251.51666666666665</v>
      </c>
      <c r="F96" s="38">
        <v>248.88333333333333</v>
      </c>
      <c r="G96" s="38">
        <v>245.76666666666665</v>
      </c>
      <c r="H96" s="38">
        <v>257.26666666666665</v>
      </c>
      <c r="I96" s="38">
        <v>260.38333333333333</v>
      </c>
      <c r="J96" s="38">
        <v>263.01666666666665</v>
      </c>
      <c r="K96" s="31">
        <v>257.75</v>
      </c>
      <c r="L96" s="31">
        <v>252</v>
      </c>
      <c r="M96" s="31">
        <v>40.994669999999999</v>
      </c>
      <c r="N96" s="1"/>
      <c r="O96" s="1"/>
    </row>
    <row r="97" spans="1:15" ht="12.75" customHeight="1">
      <c r="A97" s="56">
        <v>88</v>
      </c>
      <c r="B97" s="58" t="s">
        <v>136</v>
      </c>
      <c r="C97" s="31">
        <v>2507.4499999999998</v>
      </c>
      <c r="D97" s="38">
        <v>2509.7666666666664</v>
      </c>
      <c r="E97" s="38">
        <v>2497.6833333333329</v>
      </c>
      <c r="F97" s="38">
        <v>2487.9166666666665</v>
      </c>
      <c r="G97" s="38">
        <v>2475.833333333333</v>
      </c>
      <c r="H97" s="38">
        <v>2519.5333333333328</v>
      </c>
      <c r="I97" s="38">
        <v>2531.6166666666668</v>
      </c>
      <c r="J97" s="38">
        <v>2541.3833333333328</v>
      </c>
      <c r="K97" s="31">
        <v>2521.85</v>
      </c>
      <c r="L97" s="31">
        <v>2500</v>
      </c>
      <c r="M97" s="31">
        <v>18.947980000000001</v>
      </c>
      <c r="N97" s="1"/>
      <c r="O97" s="1"/>
    </row>
    <row r="98" spans="1:15" ht="12.75" customHeight="1">
      <c r="A98" s="56">
        <v>89</v>
      </c>
      <c r="B98" s="58" t="s">
        <v>279</v>
      </c>
      <c r="C98" s="31">
        <v>320.89999999999998</v>
      </c>
      <c r="D98" s="38">
        <v>320.95</v>
      </c>
      <c r="E98" s="38">
        <v>318.95</v>
      </c>
      <c r="F98" s="38">
        <v>317</v>
      </c>
      <c r="G98" s="38">
        <v>315</v>
      </c>
      <c r="H98" s="38">
        <v>322.89999999999998</v>
      </c>
      <c r="I98" s="38">
        <v>324.89999999999998</v>
      </c>
      <c r="J98" s="38">
        <v>326.84999999999997</v>
      </c>
      <c r="K98" s="31">
        <v>322.95</v>
      </c>
      <c r="L98" s="31">
        <v>319</v>
      </c>
      <c r="M98" s="31">
        <v>2.6361300000000001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39141.1</v>
      </c>
      <c r="D99" s="38">
        <v>39163.4</v>
      </c>
      <c r="E99" s="38">
        <v>38946.800000000003</v>
      </c>
      <c r="F99" s="38">
        <v>38752.5</v>
      </c>
      <c r="G99" s="38">
        <v>38535.9</v>
      </c>
      <c r="H99" s="38">
        <v>39357.700000000004</v>
      </c>
      <c r="I99" s="38">
        <v>39574.299999999996</v>
      </c>
      <c r="J99" s="38">
        <v>39768.600000000006</v>
      </c>
      <c r="K99" s="31">
        <v>39380</v>
      </c>
      <c r="L99" s="31">
        <v>38969.1</v>
      </c>
      <c r="M99" s="31">
        <v>2.691E-2</v>
      </c>
      <c r="N99" s="1"/>
      <c r="O99" s="1"/>
    </row>
    <row r="100" spans="1:15" ht="12.75" customHeight="1">
      <c r="A100" s="56">
        <v>91</v>
      </c>
      <c r="B100" s="58" t="s">
        <v>138</v>
      </c>
      <c r="C100" s="31">
        <v>965.65</v>
      </c>
      <c r="D100" s="38">
        <v>963.28333333333342</v>
      </c>
      <c r="E100" s="38">
        <v>957.06666666666683</v>
      </c>
      <c r="F100" s="38">
        <v>948.48333333333346</v>
      </c>
      <c r="G100" s="38">
        <v>942.26666666666688</v>
      </c>
      <c r="H100" s="38">
        <v>971.86666666666679</v>
      </c>
      <c r="I100" s="38">
        <v>978.08333333333326</v>
      </c>
      <c r="J100" s="38">
        <v>986.66666666666674</v>
      </c>
      <c r="K100" s="31">
        <v>969.5</v>
      </c>
      <c r="L100" s="31">
        <v>954.7</v>
      </c>
      <c r="M100" s="31">
        <v>134.62347</v>
      </c>
      <c r="N100" s="1"/>
      <c r="O100" s="1"/>
    </row>
    <row r="101" spans="1:15" ht="12.75" customHeight="1">
      <c r="A101" s="56">
        <v>92</v>
      </c>
      <c r="B101" s="58" t="s">
        <v>139</v>
      </c>
      <c r="C101" s="31">
        <v>1350.2</v>
      </c>
      <c r="D101" s="38">
        <v>1349.2333333333333</v>
      </c>
      <c r="E101" s="38">
        <v>1340.4666666666667</v>
      </c>
      <c r="F101" s="38">
        <v>1330.7333333333333</v>
      </c>
      <c r="G101" s="38">
        <v>1321.9666666666667</v>
      </c>
      <c r="H101" s="38">
        <v>1358.9666666666667</v>
      </c>
      <c r="I101" s="38">
        <v>1367.7333333333336</v>
      </c>
      <c r="J101" s="38">
        <v>1377.4666666666667</v>
      </c>
      <c r="K101" s="31">
        <v>1358</v>
      </c>
      <c r="L101" s="31">
        <v>1339.5</v>
      </c>
      <c r="M101" s="31">
        <v>3.7965300000000002</v>
      </c>
      <c r="N101" s="1"/>
      <c r="O101" s="1"/>
    </row>
    <row r="102" spans="1:15" ht="12.75" customHeight="1">
      <c r="A102" s="56">
        <v>93</v>
      </c>
      <c r="B102" s="58" t="s">
        <v>140</v>
      </c>
      <c r="C102" s="31">
        <v>547.15</v>
      </c>
      <c r="D102" s="38">
        <v>539.29999999999995</v>
      </c>
      <c r="E102" s="38">
        <v>529.39999999999986</v>
      </c>
      <c r="F102" s="38">
        <v>511.64999999999986</v>
      </c>
      <c r="G102" s="38">
        <v>501.74999999999977</v>
      </c>
      <c r="H102" s="38">
        <v>557.04999999999995</v>
      </c>
      <c r="I102" s="38">
        <v>566.95000000000005</v>
      </c>
      <c r="J102" s="38">
        <v>584.70000000000005</v>
      </c>
      <c r="K102" s="31">
        <v>549.20000000000005</v>
      </c>
      <c r="L102" s="31">
        <v>521.54999999999995</v>
      </c>
      <c r="M102" s="31">
        <v>29.329450000000001</v>
      </c>
      <c r="N102" s="1"/>
      <c r="O102" s="1"/>
    </row>
    <row r="103" spans="1:15" ht="12.75" customHeight="1">
      <c r="A103" s="56">
        <v>94</v>
      </c>
      <c r="B103" s="58" t="s">
        <v>141</v>
      </c>
      <c r="C103" s="31">
        <v>10.5</v>
      </c>
      <c r="D103" s="38">
        <v>10.583333333333334</v>
      </c>
      <c r="E103" s="38">
        <v>10.316666666666668</v>
      </c>
      <c r="F103" s="38">
        <v>10.133333333333335</v>
      </c>
      <c r="G103" s="38">
        <v>9.8666666666666689</v>
      </c>
      <c r="H103" s="38">
        <v>10.766666666666667</v>
      </c>
      <c r="I103" s="38">
        <v>11.033333333333333</v>
      </c>
      <c r="J103" s="38">
        <v>11.216666666666667</v>
      </c>
      <c r="K103" s="31">
        <v>10.85</v>
      </c>
      <c r="L103" s="31">
        <v>10.4</v>
      </c>
      <c r="M103" s="31">
        <v>2776.4413599999998</v>
      </c>
      <c r="N103" s="1"/>
      <c r="O103" s="1"/>
    </row>
    <row r="104" spans="1:15" ht="12.75" customHeight="1">
      <c r="A104" s="56">
        <v>95</v>
      </c>
      <c r="B104" s="58" t="s">
        <v>143</v>
      </c>
      <c r="C104" s="31">
        <v>95.8</v>
      </c>
      <c r="D104" s="38">
        <v>96.516666666666666</v>
      </c>
      <c r="E104" s="38">
        <v>94.783333333333331</v>
      </c>
      <c r="F104" s="38">
        <v>93.766666666666666</v>
      </c>
      <c r="G104" s="38">
        <v>92.033333333333331</v>
      </c>
      <c r="H104" s="38">
        <v>97.533333333333331</v>
      </c>
      <c r="I104" s="38">
        <v>99.266666666666652</v>
      </c>
      <c r="J104" s="38">
        <v>100.28333333333333</v>
      </c>
      <c r="K104" s="31">
        <v>98.25</v>
      </c>
      <c r="L104" s="31">
        <v>95.5</v>
      </c>
      <c r="M104" s="31">
        <v>381.43880999999999</v>
      </c>
      <c r="N104" s="1"/>
      <c r="O104" s="1"/>
    </row>
    <row r="105" spans="1:15" ht="12.75" customHeight="1">
      <c r="A105" s="56">
        <v>96</v>
      </c>
      <c r="B105" s="58" t="s">
        <v>145</v>
      </c>
      <c r="C105" s="31">
        <v>477.25</v>
      </c>
      <c r="D105" s="38">
        <v>472.40000000000003</v>
      </c>
      <c r="E105" s="38">
        <v>466.40000000000009</v>
      </c>
      <c r="F105" s="38">
        <v>455.55000000000007</v>
      </c>
      <c r="G105" s="38">
        <v>449.55000000000013</v>
      </c>
      <c r="H105" s="38">
        <v>483.25000000000006</v>
      </c>
      <c r="I105" s="38">
        <v>489.24999999999994</v>
      </c>
      <c r="J105" s="38">
        <v>500.1</v>
      </c>
      <c r="K105" s="31">
        <v>478.4</v>
      </c>
      <c r="L105" s="31">
        <v>461.55</v>
      </c>
      <c r="M105" s="31">
        <v>32.406170000000003</v>
      </c>
      <c r="N105" s="1"/>
      <c r="O105" s="1"/>
    </row>
    <row r="106" spans="1:15" ht="12.75" customHeight="1">
      <c r="A106" s="56">
        <v>97</v>
      </c>
      <c r="B106" s="58" t="s">
        <v>146</v>
      </c>
      <c r="C106" s="31">
        <v>427</v>
      </c>
      <c r="D106" s="38">
        <v>429.48333333333335</v>
      </c>
      <c r="E106" s="38">
        <v>422.51666666666671</v>
      </c>
      <c r="F106" s="38">
        <v>418.03333333333336</v>
      </c>
      <c r="G106" s="38">
        <v>411.06666666666672</v>
      </c>
      <c r="H106" s="38">
        <v>433.9666666666667</v>
      </c>
      <c r="I106" s="38">
        <v>440.93333333333339</v>
      </c>
      <c r="J106" s="38">
        <v>445.41666666666669</v>
      </c>
      <c r="K106" s="31">
        <v>436.45</v>
      </c>
      <c r="L106" s="31">
        <v>425</v>
      </c>
      <c r="M106" s="31">
        <v>39.759920000000001</v>
      </c>
      <c r="N106" s="1"/>
      <c r="O106" s="1"/>
    </row>
    <row r="107" spans="1:15" ht="12.75" customHeight="1">
      <c r="A107" s="56">
        <v>98</v>
      </c>
      <c r="B107" s="58" t="s">
        <v>282</v>
      </c>
      <c r="C107" s="31">
        <v>391.25</v>
      </c>
      <c r="D107" s="38">
        <v>390.75</v>
      </c>
      <c r="E107" s="38">
        <v>387.15</v>
      </c>
      <c r="F107" s="38">
        <v>383.04999999999995</v>
      </c>
      <c r="G107" s="38">
        <v>379.44999999999993</v>
      </c>
      <c r="H107" s="38">
        <v>394.85</v>
      </c>
      <c r="I107" s="38">
        <v>398.45000000000005</v>
      </c>
      <c r="J107" s="38">
        <v>402.55000000000007</v>
      </c>
      <c r="K107" s="31">
        <v>394.35</v>
      </c>
      <c r="L107" s="31">
        <v>386.65</v>
      </c>
      <c r="M107" s="31">
        <v>7.1184200000000004</v>
      </c>
      <c r="N107" s="1"/>
      <c r="O107" s="1"/>
    </row>
    <row r="108" spans="1:15" ht="12.75" customHeight="1">
      <c r="A108" s="56">
        <v>99</v>
      </c>
      <c r="B108" s="58" t="s">
        <v>149</v>
      </c>
      <c r="C108" s="31">
        <v>2446.6</v>
      </c>
      <c r="D108" s="38">
        <v>2453.7833333333333</v>
      </c>
      <c r="E108" s="38">
        <v>2433.8166666666666</v>
      </c>
      <c r="F108" s="38">
        <v>2421.0333333333333</v>
      </c>
      <c r="G108" s="38">
        <v>2401.0666666666666</v>
      </c>
      <c r="H108" s="38">
        <v>2466.5666666666666</v>
      </c>
      <c r="I108" s="38">
        <v>2486.5333333333328</v>
      </c>
      <c r="J108" s="38">
        <v>2499.3166666666666</v>
      </c>
      <c r="K108" s="31">
        <v>2473.75</v>
      </c>
      <c r="L108" s="31">
        <v>2441</v>
      </c>
      <c r="M108" s="31">
        <v>3.6869200000000002</v>
      </c>
      <c r="N108" s="1"/>
      <c r="O108" s="1"/>
    </row>
    <row r="109" spans="1:15" ht="12.75" customHeight="1">
      <c r="A109" s="56">
        <v>100</v>
      </c>
      <c r="B109" s="58" t="s">
        <v>150</v>
      </c>
      <c r="C109" s="31">
        <v>1439.6</v>
      </c>
      <c r="D109" s="38">
        <v>1426.9333333333334</v>
      </c>
      <c r="E109" s="38">
        <v>1410.6666666666667</v>
      </c>
      <c r="F109" s="38">
        <v>1381.7333333333333</v>
      </c>
      <c r="G109" s="38">
        <v>1365.4666666666667</v>
      </c>
      <c r="H109" s="38">
        <v>1455.8666666666668</v>
      </c>
      <c r="I109" s="38">
        <v>1472.1333333333332</v>
      </c>
      <c r="J109" s="38">
        <v>1501.0666666666668</v>
      </c>
      <c r="K109" s="31">
        <v>1443.2</v>
      </c>
      <c r="L109" s="31">
        <v>1398</v>
      </c>
      <c r="M109" s="31">
        <v>22.783159999999999</v>
      </c>
      <c r="N109" s="1"/>
      <c r="O109" s="1"/>
    </row>
    <row r="110" spans="1:15" ht="12.75" customHeight="1">
      <c r="A110" s="56">
        <v>101</v>
      </c>
      <c r="B110" s="58" t="s">
        <v>151</v>
      </c>
      <c r="C110" s="31">
        <v>184.15</v>
      </c>
      <c r="D110" s="38">
        <v>183.83333333333334</v>
      </c>
      <c r="E110" s="38">
        <v>181.81666666666669</v>
      </c>
      <c r="F110" s="38">
        <v>179.48333333333335</v>
      </c>
      <c r="G110" s="38">
        <v>177.4666666666667</v>
      </c>
      <c r="H110" s="38">
        <v>186.16666666666669</v>
      </c>
      <c r="I110" s="38">
        <v>188.18333333333334</v>
      </c>
      <c r="J110" s="38">
        <v>190.51666666666668</v>
      </c>
      <c r="K110" s="31">
        <v>185.85</v>
      </c>
      <c r="L110" s="31">
        <v>181.5</v>
      </c>
      <c r="M110" s="31">
        <v>74.277959999999993</v>
      </c>
      <c r="N110" s="1"/>
      <c r="O110" s="1"/>
    </row>
    <row r="111" spans="1:15" ht="12.75" customHeight="1">
      <c r="A111" s="56">
        <v>102</v>
      </c>
      <c r="B111" s="58" t="s">
        <v>152</v>
      </c>
      <c r="C111" s="31">
        <v>1466.2</v>
      </c>
      <c r="D111" s="38">
        <v>1467.2166666666669</v>
      </c>
      <c r="E111" s="38">
        <v>1461.0333333333338</v>
      </c>
      <c r="F111" s="38">
        <v>1455.8666666666668</v>
      </c>
      <c r="G111" s="38">
        <v>1449.6833333333336</v>
      </c>
      <c r="H111" s="38">
        <v>1472.3833333333339</v>
      </c>
      <c r="I111" s="38">
        <v>1478.5666666666668</v>
      </c>
      <c r="J111" s="38">
        <v>1483.733333333334</v>
      </c>
      <c r="K111" s="31">
        <v>1473.4</v>
      </c>
      <c r="L111" s="31">
        <v>1462.05</v>
      </c>
      <c r="M111" s="31">
        <v>44.117429999999999</v>
      </c>
      <c r="N111" s="1"/>
      <c r="O111" s="1"/>
    </row>
    <row r="112" spans="1:15" ht="12.75" customHeight="1">
      <c r="A112" s="56">
        <v>103</v>
      </c>
      <c r="B112" s="58" t="s">
        <v>154</v>
      </c>
      <c r="C112" s="31">
        <v>91.7</v>
      </c>
      <c r="D112" s="38">
        <v>91.550000000000011</v>
      </c>
      <c r="E112" s="38">
        <v>91.200000000000017</v>
      </c>
      <c r="F112" s="38">
        <v>90.7</v>
      </c>
      <c r="G112" s="38">
        <v>90.350000000000009</v>
      </c>
      <c r="H112" s="38">
        <v>92.050000000000026</v>
      </c>
      <c r="I112" s="38">
        <v>92.40000000000002</v>
      </c>
      <c r="J112" s="38">
        <v>92.900000000000034</v>
      </c>
      <c r="K112" s="31">
        <v>91.9</v>
      </c>
      <c r="L112" s="31">
        <v>91.05</v>
      </c>
      <c r="M112" s="31">
        <v>76.971720000000005</v>
      </c>
      <c r="N112" s="1"/>
      <c r="O112" s="1"/>
    </row>
    <row r="113" spans="1:15" ht="12.75" customHeight="1">
      <c r="A113" s="56">
        <v>104</v>
      </c>
      <c r="B113" s="58" t="s">
        <v>155</v>
      </c>
      <c r="C113" s="31">
        <v>897.5</v>
      </c>
      <c r="D113" s="38">
        <v>898.9666666666667</v>
      </c>
      <c r="E113" s="38">
        <v>892.93333333333339</v>
      </c>
      <c r="F113" s="38">
        <v>888.36666666666667</v>
      </c>
      <c r="G113" s="38">
        <v>882.33333333333337</v>
      </c>
      <c r="H113" s="38">
        <v>903.53333333333342</v>
      </c>
      <c r="I113" s="38">
        <v>909.56666666666672</v>
      </c>
      <c r="J113" s="38">
        <v>914.13333333333344</v>
      </c>
      <c r="K113" s="31">
        <v>905</v>
      </c>
      <c r="L113" s="31">
        <v>894.4</v>
      </c>
      <c r="M113" s="31">
        <v>1.99959</v>
      </c>
      <c r="N113" s="1"/>
      <c r="O113" s="1"/>
    </row>
    <row r="114" spans="1:15" ht="12.75" customHeight="1">
      <c r="A114" s="56">
        <v>105</v>
      </c>
      <c r="B114" s="58" t="s">
        <v>156</v>
      </c>
      <c r="C114" s="31">
        <v>707.25</v>
      </c>
      <c r="D114" s="38">
        <v>708.41666666666663</v>
      </c>
      <c r="E114" s="38">
        <v>703.2833333333333</v>
      </c>
      <c r="F114" s="38">
        <v>699.31666666666672</v>
      </c>
      <c r="G114" s="38">
        <v>694.18333333333339</v>
      </c>
      <c r="H114" s="38">
        <v>712.38333333333321</v>
      </c>
      <c r="I114" s="38">
        <v>717.51666666666665</v>
      </c>
      <c r="J114" s="38">
        <v>721.48333333333312</v>
      </c>
      <c r="K114" s="31">
        <v>713.55</v>
      </c>
      <c r="L114" s="31">
        <v>704.45</v>
      </c>
      <c r="M114" s="31">
        <v>18.86439</v>
      </c>
      <c r="N114" s="1"/>
      <c r="O114" s="1"/>
    </row>
    <row r="115" spans="1:15" ht="12.75" customHeight="1">
      <c r="A115" s="56">
        <v>106</v>
      </c>
      <c r="B115" s="58" t="s">
        <v>422</v>
      </c>
      <c r="C115" s="31">
        <v>73.150000000000006</v>
      </c>
      <c r="D115" s="38">
        <v>71.95</v>
      </c>
      <c r="E115" s="38">
        <v>69.400000000000006</v>
      </c>
      <c r="F115" s="38">
        <v>65.650000000000006</v>
      </c>
      <c r="G115" s="38">
        <v>63.100000000000009</v>
      </c>
      <c r="H115" s="38">
        <v>75.7</v>
      </c>
      <c r="I115" s="38">
        <v>78.249999999999986</v>
      </c>
      <c r="J115" s="38">
        <v>82</v>
      </c>
      <c r="K115" s="31">
        <v>74.5</v>
      </c>
      <c r="L115" s="31">
        <v>68.2</v>
      </c>
      <c r="M115" s="31">
        <v>2025.3887400000001</v>
      </c>
      <c r="N115" s="1"/>
      <c r="O115" s="1"/>
    </row>
    <row r="116" spans="1:15" ht="12.75" customHeight="1">
      <c r="A116" s="56">
        <v>107</v>
      </c>
      <c r="B116" s="58" t="s">
        <v>157</v>
      </c>
      <c r="C116" s="31">
        <v>445.9</v>
      </c>
      <c r="D116" s="38">
        <v>446.5</v>
      </c>
      <c r="E116" s="38">
        <v>444</v>
      </c>
      <c r="F116" s="38">
        <v>442.1</v>
      </c>
      <c r="G116" s="38">
        <v>439.6</v>
      </c>
      <c r="H116" s="38">
        <v>448.4</v>
      </c>
      <c r="I116" s="38">
        <v>450.9</v>
      </c>
      <c r="J116" s="38">
        <v>452.79999999999995</v>
      </c>
      <c r="K116" s="31">
        <v>449</v>
      </c>
      <c r="L116" s="31">
        <v>444.6</v>
      </c>
      <c r="M116" s="31">
        <v>80.903689999999997</v>
      </c>
      <c r="N116" s="1"/>
      <c r="O116" s="1"/>
    </row>
    <row r="117" spans="1:15" ht="12.75" customHeight="1">
      <c r="A117" s="56">
        <v>108</v>
      </c>
      <c r="B117" s="58" t="s">
        <v>158</v>
      </c>
      <c r="C117" s="31">
        <v>703.5</v>
      </c>
      <c r="D117" s="38">
        <v>703.4</v>
      </c>
      <c r="E117" s="38">
        <v>699.05</v>
      </c>
      <c r="F117" s="38">
        <v>694.6</v>
      </c>
      <c r="G117" s="38">
        <v>690.25</v>
      </c>
      <c r="H117" s="38">
        <v>707.84999999999991</v>
      </c>
      <c r="I117" s="38">
        <v>712.2</v>
      </c>
      <c r="J117" s="38">
        <v>716.64999999999986</v>
      </c>
      <c r="K117" s="31">
        <v>707.75</v>
      </c>
      <c r="L117" s="31">
        <v>698.95</v>
      </c>
      <c r="M117" s="31">
        <v>12.396610000000001</v>
      </c>
      <c r="N117" s="1"/>
      <c r="O117" s="1"/>
    </row>
    <row r="118" spans="1:15" ht="12.75" customHeight="1">
      <c r="A118" s="56">
        <v>109</v>
      </c>
      <c r="B118" s="58" t="s">
        <v>283</v>
      </c>
      <c r="C118" s="31">
        <v>382.45</v>
      </c>
      <c r="D118" s="38">
        <v>380.45</v>
      </c>
      <c r="E118" s="38">
        <v>374.65</v>
      </c>
      <c r="F118" s="38">
        <v>366.84999999999997</v>
      </c>
      <c r="G118" s="38">
        <v>361.04999999999995</v>
      </c>
      <c r="H118" s="38">
        <v>388.25</v>
      </c>
      <c r="I118" s="38">
        <v>394.05000000000007</v>
      </c>
      <c r="J118" s="38">
        <v>401.85</v>
      </c>
      <c r="K118" s="31">
        <v>386.25</v>
      </c>
      <c r="L118" s="31">
        <v>372.65</v>
      </c>
      <c r="M118" s="31">
        <v>29.47607</v>
      </c>
      <c r="N118" s="1"/>
      <c r="O118" s="1"/>
    </row>
    <row r="119" spans="1:15" ht="12.75" customHeight="1">
      <c r="A119" s="56">
        <v>110</v>
      </c>
      <c r="B119" s="58" t="s">
        <v>160</v>
      </c>
      <c r="C119" s="31">
        <v>819.3</v>
      </c>
      <c r="D119" s="38">
        <v>815.4</v>
      </c>
      <c r="E119" s="38">
        <v>809.4</v>
      </c>
      <c r="F119" s="38">
        <v>799.5</v>
      </c>
      <c r="G119" s="38">
        <v>793.5</v>
      </c>
      <c r="H119" s="38">
        <v>825.3</v>
      </c>
      <c r="I119" s="38">
        <v>831.3</v>
      </c>
      <c r="J119" s="38">
        <v>841.19999999999993</v>
      </c>
      <c r="K119" s="31">
        <v>821.4</v>
      </c>
      <c r="L119" s="31">
        <v>805.5</v>
      </c>
      <c r="M119" s="31">
        <v>26.52562</v>
      </c>
      <c r="N119" s="1"/>
      <c r="O119" s="1"/>
    </row>
    <row r="120" spans="1:15" ht="12.75" customHeight="1">
      <c r="A120" s="56">
        <v>111</v>
      </c>
      <c r="B120" s="58" t="s">
        <v>161</v>
      </c>
      <c r="C120" s="31">
        <v>532.95000000000005</v>
      </c>
      <c r="D120" s="38">
        <v>535.18333333333328</v>
      </c>
      <c r="E120" s="38">
        <v>529.06666666666661</v>
      </c>
      <c r="F120" s="38">
        <v>525.18333333333328</v>
      </c>
      <c r="G120" s="38">
        <v>519.06666666666661</v>
      </c>
      <c r="H120" s="38">
        <v>539.06666666666661</v>
      </c>
      <c r="I120" s="38">
        <v>545.18333333333317</v>
      </c>
      <c r="J120" s="38">
        <v>549.06666666666661</v>
      </c>
      <c r="K120" s="31">
        <v>541.29999999999995</v>
      </c>
      <c r="L120" s="31">
        <v>531.29999999999995</v>
      </c>
      <c r="M120" s="31">
        <v>26.390049999999999</v>
      </c>
      <c r="N120" s="1"/>
      <c r="O120" s="1"/>
    </row>
    <row r="121" spans="1:15" ht="12.75" customHeight="1">
      <c r="A121" s="56">
        <v>112</v>
      </c>
      <c r="B121" s="58" t="s">
        <v>162</v>
      </c>
      <c r="C121" s="31">
        <v>1789</v>
      </c>
      <c r="D121" s="38">
        <v>1782.8833333333332</v>
      </c>
      <c r="E121" s="38">
        <v>1773.4166666666665</v>
      </c>
      <c r="F121" s="38">
        <v>1757.8333333333333</v>
      </c>
      <c r="G121" s="38">
        <v>1748.3666666666666</v>
      </c>
      <c r="H121" s="38">
        <v>1798.4666666666665</v>
      </c>
      <c r="I121" s="38">
        <v>1807.9333333333332</v>
      </c>
      <c r="J121" s="38">
        <v>1823.5166666666664</v>
      </c>
      <c r="K121" s="31">
        <v>1792.35</v>
      </c>
      <c r="L121" s="31">
        <v>1767.3</v>
      </c>
      <c r="M121" s="31">
        <v>22.08089</v>
      </c>
      <c r="N121" s="1"/>
      <c r="O121" s="1"/>
    </row>
    <row r="122" spans="1:15" ht="12.75" customHeight="1">
      <c r="A122" s="56">
        <v>113</v>
      </c>
      <c r="B122" s="58" t="s">
        <v>163</v>
      </c>
      <c r="C122" s="31">
        <v>128.94999999999999</v>
      </c>
      <c r="D122" s="38">
        <v>128.66666666666666</v>
      </c>
      <c r="E122" s="38">
        <v>127.83333333333331</v>
      </c>
      <c r="F122" s="38">
        <v>126.71666666666665</v>
      </c>
      <c r="G122" s="38">
        <v>125.88333333333331</v>
      </c>
      <c r="H122" s="38">
        <v>129.7833333333333</v>
      </c>
      <c r="I122" s="38">
        <v>130.61666666666662</v>
      </c>
      <c r="J122" s="38">
        <v>131.73333333333332</v>
      </c>
      <c r="K122" s="31">
        <v>129.5</v>
      </c>
      <c r="L122" s="31">
        <v>127.55</v>
      </c>
      <c r="M122" s="31">
        <v>29.25563</v>
      </c>
      <c r="N122" s="1"/>
      <c r="O122" s="1"/>
    </row>
    <row r="123" spans="1:15" ht="12.75" customHeight="1">
      <c r="A123" s="56">
        <v>114</v>
      </c>
      <c r="B123" s="58" t="s">
        <v>164</v>
      </c>
      <c r="C123" s="31">
        <v>2240.5</v>
      </c>
      <c r="D123" s="38">
        <v>2238.0166666666669</v>
      </c>
      <c r="E123" s="38">
        <v>2226.9833333333336</v>
      </c>
      <c r="F123" s="38">
        <v>2213.4666666666667</v>
      </c>
      <c r="G123" s="38">
        <v>2202.4333333333334</v>
      </c>
      <c r="H123" s="38">
        <v>2251.5333333333338</v>
      </c>
      <c r="I123" s="38">
        <v>2262.5666666666675</v>
      </c>
      <c r="J123" s="38">
        <v>2276.0833333333339</v>
      </c>
      <c r="K123" s="31">
        <v>2249.0500000000002</v>
      </c>
      <c r="L123" s="31">
        <v>2224.5</v>
      </c>
      <c r="M123" s="31">
        <v>0.72616999999999998</v>
      </c>
      <c r="N123" s="1"/>
      <c r="O123" s="1"/>
    </row>
    <row r="124" spans="1:15" ht="12.75" customHeight="1">
      <c r="A124" s="56">
        <v>115</v>
      </c>
      <c r="B124" s="58" t="s">
        <v>165</v>
      </c>
      <c r="C124" s="31">
        <v>405.2</v>
      </c>
      <c r="D124" s="38">
        <v>406.2166666666667</v>
      </c>
      <c r="E124" s="38">
        <v>402.58333333333337</v>
      </c>
      <c r="F124" s="38">
        <v>399.9666666666667</v>
      </c>
      <c r="G124" s="38">
        <v>396.33333333333337</v>
      </c>
      <c r="H124" s="38">
        <v>408.83333333333337</v>
      </c>
      <c r="I124" s="38">
        <v>412.4666666666667</v>
      </c>
      <c r="J124" s="38">
        <v>415.08333333333337</v>
      </c>
      <c r="K124" s="31">
        <v>409.85</v>
      </c>
      <c r="L124" s="31">
        <v>403.6</v>
      </c>
      <c r="M124" s="31">
        <v>6.84985</v>
      </c>
      <c r="N124" s="1"/>
      <c r="O124" s="1"/>
    </row>
    <row r="125" spans="1:15" ht="12.75" customHeight="1">
      <c r="A125" s="56">
        <v>116</v>
      </c>
      <c r="B125" s="58" t="s">
        <v>166</v>
      </c>
      <c r="C125" s="31">
        <v>451</v>
      </c>
      <c r="D125" s="38">
        <v>450.3</v>
      </c>
      <c r="E125" s="38">
        <v>445.65000000000003</v>
      </c>
      <c r="F125" s="38">
        <v>440.3</v>
      </c>
      <c r="G125" s="38">
        <v>435.65000000000003</v>
      </c>
      <c r="H125" s="38">
        <v>455.65000000000003</v>
      </c>
      <c r="I125" s="38">
        <v>460.3</v>
      </c>
      <c r="J125" s="38">
        <v>465.65000000000003</v>
      </c>
      <c r="K125" s="31">
        <v>454.95</v>
      </c>
      <c r="L125" s="31">
        <v>444.95</v>
      </c>
      <c r="M125" s="31">
        <v>24.130369999999999</v>
      </c>
      <c r="N125" s="1"/>
      <c r="O125" s="1"/>
    </row>
    <row r="126" spans="1:15" ht="12.75" customHeight="1">
      <c r="A126" s="56">
        <v>117</v>
      </c>
      <c r="B126" s="58" t="s">
        <v>284</v>
      </c>
      <c r="C126" s="31">
        <v>676.1</v>
      </c>
      <c r="D126" s="38">
        <v>679.16666666666663</v>
      </c>
      <c r="E126" s="38">
        <v>671.5333333333333</v>
      </c>
      <c r="F126" s="38">
        <v>666.9666666666667</v>
      </c>
      <c r="G126" s="38">
        <v>659.33333333333337</v>
      </c>
      <c r="H126" s="38">
        <v>683.73333333333323</v>
      </c>
      <c r="I126" s="38">
        <v>691.36666666666667</v>
      </c>
      <c r="J126" s="38">
        <v>695.93333333333317</v>
      </c>
      <c r="K126" s="31">
        <v>686.8</v>
      </c>
      <c r="L126" s="31">
        <v>674.6</v>
      </c>
      <c r="M126" s="31">
        <v>16.844639999999998</v>
      </c>
      <c r="N126" s="1"/>
      <c r="O126" s="1"/>
    </row>
    <row r="127" spans="1:15" ht="12.75" customHeight="1">
      <c r="A127" s="56">
        <v>118</v>
      </c>
      <c r="B127" s="58" t="s">
        <v>167</v>
      </c>
      <c r="C127" s="31">
        <v>2846.4</v>
      </c>
      <c r="D127" s="38">
        <v>2810.7833333333333</v>
      </c>
      <c r="E127" s="38">
        <v>2765.6166666666668</v>
      </c>
      <c r="F127" s="38">
        <v>2684.8333333333335</v>
      </c>
      <c r="G127" s="38">
        <v>2639.666666666667</v>
      </c>
      <c r="H127" s="38">
        <v>2891.5666666666666</v>
      </c>
      <c r="I127" s="38">
        <v>2936.7333333333336</v>
      </c>
      <c r="J127" s="38">
        <v>3017.5166666666664</v>
      </c>
      <c r="K127" s="31">
        <v>2855.95</v>
      </c>
      <c r="L127" s="31">
        <v>2730</v>
      </c>
      <c r="M127" s="31">
        <v>41.005189999999999</v>
      </c>
      <c r="N127" s="1"/>
      <c r="O127" s="1"/>
    </row>
    <row r="128" spans="1:15" ht="12.75" customHeight="1">
      <c r="A128" s="56">
        <v>119</v>
      </c>
      <c r="B128" s="58" t="s">
        <v>168</v>
      </c>
      <c r="C128" s="31">
        <v>5485.9</v>
      </c>
      <c r="D128" s="38">
        <v>5445.6166666666659</v>
      </c>
      <c r="E128" s="38">
        <v>5393.2833333333319</v>
      </c>
      <c r="F128" s="38">
        <v>5300.6666666666661</v>
      </c>
      <c r="G128" s="38">
        <v>5248.3333333333321</v>
      </c>
      <c r="H128" s="38">
        <v>5538.2333333333318</v>
      </c>
      <c r="I128" s="38">
        <v>5590.5666666666657</v>
      </c>
      <c r="J128" s="38">
        <v>5683.1833333333316</v>
      </c>
      <c r="K128" s="31">
        <v>5497.95</v>
      </c>
      <c r="L128" s="31">
        <v>5353</v>
      </c>
      <c r="M128" s="31">
        <v>6.0247400000000004</v>
      </c>
      <c r="N128" s="1"/>
      <c r="O128" s="1"/>
    </row>
    <row r="129" spans="1:15" ht="12.75" customHeight="1">
      <c r="A129" s="56">
        <v>120</v>
      </c>
      <c r="B129" s="58" t="s">
        <v>169</v>
      </c>
      <c r="C129" s="31">
        <v>4636.1000000000004</v>
      </c>
      <c r="D129" s="38">
        <v>4635.0333333333338</v>
      </c>
      <c r="E129" s="38">
        <v>4586.0666666666675</v>
      </c>
      <c r="F129" s="38">
        <v>4536.0333333333338</v>
      </c>
      <c r="G129" s="38">
        <v>4487.0666666666675</v>
      </c>
      <c r="H129" s="38">
        <v>4685.0666666666675</v>
      </c>
      <c r="I129" s="38">
        <v>4734.0333333333328</v>
      </c>
      <c r="J129" s="38">
        <v>4784.0666666666675</v>
      </c>
      <c r="K129" s="31">
        <v>4684</v>
      </c>
      <c r="L129" s="31">
        <v>4585</v>
      </c>
      <c r="M129" s="31">
        <v>1.5127200000000001</v>
      </c>
      <c r="N129" s="1"/>
      <c r="O129" s="1"/>
    </row>
    <row r="130" spans="1:15" ht="12.75" customHeight="1">
      <c r="A130" s="56">
        <v>121</v>
      </c>
      <c r="B130" s="58" t="s">
        <v>170</v>
      </c>
      <c r="C130" s="31">
        <v>1136.2</v>
      </c>
      <c r="D130" s="38">
        <v>1137.7</v>
      </c>
      <c r="E130" s="38">
        <v>1126.6500000000001</v>
      </c>
      <c r="F130" s="38">
        <v>1117.1000000000001</v>
      </c>
      <c r="G130" s="38">
        <v>1106.0500000000002</v>
      </c>
      <c r="H130" s="38">
        <v>1147.25</v>
      </c>
      <c r="I130" s="38">
        <v>1158.2999999999997</v>
      </c>
      <c r="J130" s="38">
        <v>1167.8499999999999</v>
      </c>
      <c r="K130" s="31">
        <v>1148.75</v>
      </c>
      <c r="L130" s="31">
        <v>1128.1500000000001</v>
      </c>
      <c r="M130" s="31">
        <v>8.2717200000000002</v>
      </c>
      <c r="N130" s="1"/>
      <c r="O130" s="1"/>
    </row>
    <row r="131" spans="1:15" ht="12.75" customHeight="1">
      <c r="A131" s="56">
        <v>122</v>
      </c>
      <c r="B131" s="58" t="s">
        <v>171</v>
      </c>
      <c r="C131" s="31">
        <v>1565.75</v>
      </c>
      <c r="D131" s="38">
        <v>1567.9666666666665</v>
      </c>
      <c r="E131" s="38">
        <v>1558.0333333333328</v>
      </c>
      <c r="F131" s="38">
        <v>1550.3166666666664</v>
      </c>
      <c r="G131" s="38">
        <v>1540.3833333333328</v>
      </c>
      <c r="H131" s="38">
        <v>1575.6833333333329</v>
      </c>
      <c r="I131" s="38">
        <v>1585.6166666666668</v>
      </c>
      <c r="J131" s="38">
        <v>1593.333333333333</v>
      </c>
      <c r="K131" s="31">
        <v>1577.9</v>
      </c>
      <c r="L131" s="31">
        <v>1560.25</v>
      </c>
      <c r="M131" s="31">
        <v>15.143689999999999</v>
      </c>
      <c r="N131" s="1"/>
      <c r="O131" s="1"/>
    </row>
    <row r="132" spans="1:15" ht="12.75" customHeight="1">
      <c r="A132" s="56">
        <v>123</v>
      </c>
      <c r="B132" s="58" t="s">
        <v>172</v>
      </c>
      <c r="C132" s="31">
        <v>299.89999999999998</v>
      </c>
      <c r="D132" s="38">
        <v>297.81666666666666</v>
      </c>
      <c r="E132" s="38">
        <v>294.63333333333333</v>
      </c>
      <c r="F132" s="38">
        <v>289.36666666666667</v>
      </c>
      <c r="G132" s="38">
        <v>286.18333333333334</v>
      </c>
      <c r="H132" s="38">
        <v>303.08333333333331</v>
      </c>
      <c r="I132" s="38">
        <v>306.26666666666659</v>
      </c>
      <c r="J132" s="38">
        <v>311.5333333333333</v>
      </c>
      <c r="K132" s="31">
        <v>301</v>
      </c>
      <c r="L132" s="31">
        <v>292.55</v>
      </c>
      <c r="M132" s="31">
        <v>33.774360000000001</v>
      </c>
      <c r="N132" s="1"/>
      <c r="O132" s="1"/>
    </row>
    <row r="133" spans="1:15" ht="12.75" customHeight="1">
      <c r="A133" s="56">
        <v>124</v>
      </c>
      <c r="B133" s="58" t="s">
        <v>869</v>
      </c>
      <c r="C133" s="31">
        <v>1779.7</v>
      </c>
      <c r="D133" s="38">
        <v>1784.8666666666668</v>
      </c>
      <c r="E133" s="38">
        <v>1766.2833333333335</v>
      </c>
      <c r="F133" s="38">
        <v>1752.8666666666668</v>
      </c>
      <c r="G133" s="38">
        <v>1734.2833333333335</v>
      </c>
      <c r="H133" s="38">
        <v>1798.2833333333335</v>
      </c>
      <c r="I133" s="38">
        <v>1816.8666666666666</v>
      </c>
      <c r="J133" s="38">
        <v>1830.2833333333335</v>
      </c>
      <c r="K133" s="31">
        <v>1803.45</v>
      </c>
      <c r="L133" s="31">
        <v>1771.45</v>
      </c>
      <c r="M133" s="31">
        <v>1.6827000000000001</v>
      </c>
      <c r="N133" s="1"/>
      <c r="O133" s="1"/>
    </row>
    <row r="134" spans="1:15" ht="12.75" customHeight="1">
      <c r="A134" s="56">
        <v>125</v>
      </c>
      <c r="B134" s="58" t="s">
        <v>174</v>
      </c>
      <c r="C134" s="31">
        <v>584.04999999999995</v>
      </c>
      <c r="D134" s="38">
        <v>586.13333333333333</v>
      </c>
      <c r="E134" s="38">
        <v>581.06666666666661</v>
      </c>
      <c r="F134" s="38">
        <v>578.08333333333326</v>
      </c>
      <c r="G134" s="38">
        <v>573.01666666666654</v>
      </c>
      <c r="H134" s="38">
        <v>589.11666666666667</v>
      </c>
      <c r="I134" s="38">
        <v>594.18333333333351</v>
      </c>
      <c r="J134" s="38">
        <v>597.16666666666674</v>
      </c>
      <c r="K134" s="31">
        <v>591.20000000000005</v>
      </c>
      <c r="L134" s="31">
        <v>583.15</v>
      </c>
      <c r="M134" s="31">
        <v>14.46101</v>
      </c>
      <c r="N134" s="1"/>
      <c r="O134" s="1"/>
    </row>
    <row r="135" spans="1:15" ht="12.75" customHeight="1">
      <c r="A135" s="56">
        <v>126</v>
      </c>
      <c r="B135" s="58" t="s">
        <v>175</v>
      </c>
      <c r="C135" s="31">
        <v>10280.75</v>
      </c>
      <c r="D135" s="38">
        <v>10243.883333333333</v>
      </c>
      <c r="E135" s="38">
        <v>10186.866666666667</v>
      </c>
      <c r="F135" s="38">
        <v>10092.983333333334</v>
      </c>
      <c r="G135" s="38">
        <v>10035.966666666667</v>
      </c>
      <c r="H135" s="38">
        <v>10337.766666666666</v>
      </c>
      <c r="I135" s="38">
        <v>10394.783333333333</v>
      </c>
      <c r="J135" s="38">
        <v>10488.666666666666</v>
      </c>
      <c r="K135" s="31">
        <v>10300.9</v>
      </c>
      <c r="L135" s="31">
        <v>10150</v>
      </c>
      <c r="M135" s="31">
        <v>4.4580500000000001</v>
      </c>
      <c r="N135" s="1"/>
      <c r="O135" s="1"/>
    </row>
    <row r="136" spans="1:15" ht="12.75" customHeight="1">
      <c r="A136" s="56">
        <v>127</v>
      </c>
      <c r="B136" s="58" t="s">
        <v>286</v>
      </c>
      <c r="C136" s="31">
        <v>602.95000000000005</v>
      </c>
      <c r="D136" s="38">
        <v>598.0333333333333</v>
      </c>
      <c r="E136" s="38">
        <v>589.91666666666663</v>
      </c>
      <c r="F136" s="38">
        <v>576.88333333333333</v>
      </c>
      <c r="G136" s="38">
        <v>568.76666666666665</v>
      </c>
      <c r="H136" s="38">
        <v>611.06666666666661</v>
      </c>
      <c r="I136" s="38">
        <v>619.18333333333339</v>
      </c>
      <c r="J136" s="38">
        <v>632.21666666666658</v>
      </c>
      <c r="K136" s="31">
        <v>606.15</v>
      </c>
      <c r="L136" s="31">
        <v>585</v>
      </c>
      <c r="M136" s="31">
        <v>18.556550000000001</v>
      </c>
      <c r="N136" s="1"/>
      <c r="O136" s="1"/>
    </row>
    <row r="137" spans="1:15" ht="12.75" customHeight="1">
      <c r="A137" s="56">
        <v>128</v>
      </c>
      <c r="B137" s="58" t="s">
        <v>176</v>
      </c>
      <c r="C137" s="31">
        <v>1052.2</v>
      </c>
      <c r="D137" s="38">
        <v>1056.05</v>
      </c>
      <c r="E137" s="38">
        <v>1046.1499999999999</v>
      </c>
      <c r="F137" s="38">
        <v>1040.0999999999999</v>
      </c>
      <c r="G137" s="38">
        <v>1030.1999999999998</v>
      </c>
      <c r="H137" s="38">
        <v>1062.0999999999999</v>
      </c>
      <c r="I137" s="38">
        <v>1072</v>
      </c>
      <c r="J137" s="38">
        <v>1078.05</v>
      </c>
      <c r="K137" s="31">
        <v>1065.95</v>
      </c>
      <c r="L137" s="31">
        <v>1050</v>
      </c>
      <c r="M137" s="31">
        <v>10.64869</v>
      </c>
      <c r="N137" s="1"/>
      <c r="O137" s="1"/>
    </row>
    <row r="138" spans="1:15" ht="12.75" customHeight="1">
      <c r="A138" s="56">
        <v>129</v>
      </c>
      <c r="B138" s="58" t="s">
        <v>179</v>
      </c>
      <c r="C138" s="31">
        <v>937.65</v>
      </c>
      <c r="D138" s="38">
        <v>939.61666666666667</v>
      </c>
      <c r="E138" s="38">
        <v>927.0333333333333</v>
      </c>
      <c r="F138" s="38">
        <v>916.41666666666663</v>
      </c>
      <c r="G138" s="38">
        <v>903.83333333333326</v>
      </c>
      <c r="H138" s="38">
        <v>950.23333333333335</v>
      </c>
      <c r="I138" s="38">
        <v>962.81666666666661</v>
      </c>
      <c r="J138" s="38">
        <v>973.43333333333339</v>
      </c>
      <c r="K138" s="31">
        <v>952.2</v>
      </c>
      <c r="L138" s="31">
        <v>929</v>
      </c>
      <c r="M138" s="31">
        <v>7.8647499999999999</v>
      </c>
      <c r="N138" s="1"/>
      <c r="O138" s="1"/>
    </row>
    <row r="139" spans="1:15" ht="12.75" customHeight="1">
      <c r="A139" s="56">
        <v>130</v>
      </c>
      <c r="B139" s="58" t="s">
        <v>181</v>
      </c>
      <c r="C139" s="31">
        <v>99.3</v>
      </c>
      <c r="D139" s="38">
        <v>99.683333333333337</v>
      </c>
      <c r="E139" s="38">
        <v>98.366666666666674</v>
      </c>
      <c r="F139" s="38">
        <v>97.433333333333337</v>
      </c>
      <c r="G139" s="38">
        <v>96.116666666666674</v>
      </c>
      <c r="H139" s="38">
        <v>100.61666666666667</v>
      </c>
      <c r="I139" s="38">
        <v>101.93333333333334</v>
      </c>
      <c r="J139" s="38">
        <v>102.86666666666667</v>
      </c>
      <c r="K139" s="31">
        <v>101</v>
      </c>
      <c r="L139" s="31">
        <v>98.75</v>
      </c>
      <c r="M139" s="31">
        <v>99.686890000000005</v>
      </c>
      <c r="N139" s="1"/>
      <c r="O139" s="1"/>
    </row>
    <row r="140" spans="1:15" ht="12.75" customHeight="1">
      <c r="A140" s="56">
        <v>131</v>
      </c>
      <c r="B140" s="58" t="s">
        <v>182</v>
      </c>
      <c r="C140" s="31">
        <v>2468.4499999999998</v>
      </c>
      <c r="D140" s="38">
        <v>2473.3833333333337</v>
      </c>
      <c r="E140" s="38">
        <v>2447.6166666666672</v>
      </c>
      <c r="F140" s="38">
        <v>2426.7833333333338</v>
      </c>
      <c r="G140" s="38">
        <v>2401.0166666666673</v>
      </c>
      <c r="H140" s="38">
        <v>2494.2166666666672</v>
      </c>
      <c r="I140" s="38">
        <v>2519.9833333333336</v>
      </c>
      <c r="J140" s="38">
        <v>2540.8166666666671</v>
      </c>
      <c r="K140" s="31">
        <v>2499.15</v>
      </c>
      <c r="L140" s="31">
        <v>2452.5500000000002</v>
      </c>
      <c r="M140" s="31">
        <v>2.0777999999999999</v>
      </c>
      <c r="N140" s="1"/>
      <c r="O140" s="1"/>
    </row>
    <row r="141" spans="1:15" ht="12.75" customHeight="1">
      <c r="A141" s="56">
        <v>132</v>
      </c>
      <c r="B141" s="58" t="s">
        <v>183</v>
      </c>
      <c r="C141" s="31">
        <v>109205.15</v>
      </c>
      <c r="D141" s="38">
        <v>109296.51666666666</v>
      </c>
      <c r="E141" s="38">
        <v>108707.43333333332</v>
      </c>
      <c r="F141" s="38">
        <v>108209.71666666666</v>
      </c>
      <c r="G141" s="38">
        <v>107620.63333333332</v>
      </c>
      <c r="H141" s="38">
        <v>109794.23333333332</v>
      </c>
      <c r="I141" s="38">
        <v>110383.31666666667</v>
      </c>
      <c r="J141" s="38">
        <v>110881.03333333333</v>
      </c>
      <c r="K141" s="31">
        <v>109885.6</v>
      </c>
      <c r="L141" s="31">
        <v>108798.8</v>
      </c>
      <c r="M141" s="31">
        <v>2.632E-2</v>
      </c>
      <c r="N141" s="1"/>
      <c r="O141" s="1"/>
    </row>
    <row r="142" spans="1:15" ht="12.75" customHeight="1">
      <c r="A142" s="56">
        <v>133</v>
      </c>
      <c r="B142" s="58" t="s">
        <v>287</v>
      </c>
      <c r="C142" s="31">
        <v>66</v>
      </c>
      <c r="D142" s="38">
        <v>65.86666666666666</v>
      </c>
      <c r="E142" s="38">
        <v>64.783333333333317</v>
      </c>
      <c r="F142" s="38">
        <v>63.566666666666663</v>
      </c>
      <c r="G142" s="38">
        <v>62.48333333333332</v>
      </c>
      <c r="H142" s="38">
        <v>67.083333333333314</v>
      </c>
      <c r="I142" s="38">
        <v>68.166666666666657</v>
      </c>
      <c r="J142" s="38">
        <v>69.383333333333312</v>
      </c>
      <c r="K142" s="31">
        <v>66.95</v>
      </c>
      <c r="L142" s="31">
        <v>64.650000000000006</v>
      </c>
      <c r="M142" s="31">
        <v>63.85622</v>
      </c>
      <c r="N142" s="1"/>
      <c r="O142" s="1"/>
    </row>
    <row r="143" spans="1:15" ht="12.75" customHeight="1">
      <c r="A143" s="56">
        <v>134</v>
      </c>
      <c r="B143" s="58" t="s">
        <v>184</v>
      </c>
      <c r="C143" s="31">
        <v>1276.8499999999999</v>
      </c>
      <c r="D143" s="38">
        <v>1283.8833333333332</v>
      </c>
      <c r="E143" s="38">
        <v>1263.2166666666665</v>
      </c>
      <c r="F143" s="38">
        <v>1249.5833333333333</v>
      </c>
      <c r="G143" s="38">
        <v>1228.9166666666665</v>
      </c>
      <c r="H143" s="38">
        <v>1297.5166666666664</v>
      </c>
      <c r="I143" s="38">
        <v>1318.1833333333334</v>
      </c>
      <c r="J143" s="38">
        <v>1331.8166666666664</v>
      </c>
      <c r="K143" s="31">
        <v>1304.55</v>
      </c>
      <c r="L143" s="31">
        <v>1270.25</v>
      </c>
      <c r="M143" s="31">
        <v>3.4533999999999998</v>
      </c>
      <c r="N143" s="1"/>
      <c r="O143" s="1"/>
    </row>
    <row r="144" spans="1:15" ht="12.75" customHeight="1">
      <c r="A144" s="56">
        <v>135</v>
      </c>
      <c r="B144" s="58" t="s">
        <v>186</v>
      </c>
      <c r="C144" s="31">
        <v>4450.45</v>
      </c>
      <c r="D144" s="38">
        <v>4459.7166666666672</v>
      </c>
      <c r="E144" s="38">
        <v>4426.6833333333343</v>
      </c>
      <c r="F144" s="38">
        <v>4402.916666666667</v>
      </c>
      <c r="G144" s="38">
        <v>4369.8833333333341</v>
      </c>
      <c r="H144" s="38">
        <v>4483.4833333333345</v>
      </c>
      <c r="I144" s="38">
        <v>4516.5166666666673</v>
      </c>
      <c r="J144" s="38">
        <v>4540.2833333333347</v>
      </c>
      <c r="K144" s="31">
        <v>4492.75</v>
      </c>
      <c r="L144" s="31">
        <v>4435.95</v>
      </c>
      <c r="M144" s="31">
        <v>1.14699</v>
      </c>
      <c r="N144" s="1"/>
      <c r="O144" s="1"/>
    </row>
    <row r="145" spans="1:15" ht="12.75" customHeight="1">
      <c r="A145" s="56">
        <v>136</v>
      </c>
      <c r="B145" s="58" t="s">
        <v>187</v>
      </c>
      <c r="C145" s="31">
        <v>4686.3500000000004</v>
      </c>
      <c r="D145" s="38">
        <v>4690.1166666666659</v>
      </c>
      <c r="E145" s="38">
        <v>4657.2833333333319</v>
      </c>
      <c r="F145" s="38">
        <v>4628.2166666666662</v>
      </c>
      <c r="G145" s="38">
        <v>4595.3833333333323</v>
      </c>
      <c r="H145" s="38">
        <v>4719.1833333333316</v>
      </c>
      <c r="I145" s="38">
        <v>4752.0166666666655</v>
      </c>
      <c r="J145" s="38">
        <v>4781.0833333333312</v>
      </c>
      <c r="K145" s="31">
        <v>4722.95</v>
      </c>
      <c r="L145" s="31">
        <v>4661.05</v>
      </c>
      <c r="M145" s="31">
        <v>0.69511999999999996</v>
      </c>
      <c r="N145" s="1"/>
      <c r="O145" s="1"/>
    </row>
    <row r="146" spans="1:15" ht="12.75" customHeight="1">
      <c r="A146" s="56">
        <v>137</v>
      </c>
      <c r="B146" s="58" t="s">
        <v>188</v>
      </c>
      <c r="C146" s="31">
        <v>21896.3</v>
      </c>
      <c r="D146" s="38">
        <v>21934.583333333332</v>
      </c>
      <c r="E146" s="38">
        <v>21784.066666666666</v>
      </c>
      <c r="F146" s="38">
        <v>21671.833333333332</v>
      </c>
      <c r="G146" s="38">
        <v>21521.316666666666</v>
      </c>
      <c r="H146" s="38">
        <v>22046.816666666666</v>
      </c>
      <c r="I146" s="38">
        <v>22197.333333333336</v>
      </c>
      <c r="J146" s="38">
        <v>22309.566666666666</v>
      </c>
      <c r="K146" s="31">
        <v>22085.1</v>
      </c>
      <c r="L146" s="31">
        <v>21822.35</v>
      </c>
      <c r="M146" s="31">
        <v>0.41159000000000001</v>
      </c>
      <c r="N146" s="1"/>
      <c r="O146" s="1"/>
    </row>
    <row r="147" spans="1:15" ht="12.75" customHeight="1">
      <c r="A147" s="56">
        <v>138</v>
      </c>
      <c r="B147" s="58" t="s">
        <v>467</v>
      </c>
      <c r="C147" s="31">
        <v>53.95</v>
      </c>
      <c r="D147" s="38">
        <v>53.766666666666673</v>
      </c>
      <c r="E147" s="38">
        <v>53.183333333333344</v>
      </c>
      <c r="F147" s="38">
        <v>52.416666666666671</v>
      </c>
      <c r="G147" s="38">
        <v>51.833333333333343</v>
      </c>
      <c r="H147" s="38">
        <v>54.533333333333346</v>
      </c>
      <c r="I147" s="38">
        <v>55.116666666666674</v>
      </c>
      <c r="J147" s="38">
        <v>55.883333333333347</v>
      </c>
      <c r="K147" s="31">
        <v>54.35</v>
      </c>
      <c r="L147" s="31">
        <v>53</v>
      </c>
      <c r="M147" s="31">
        <v>340.30394000000001</v>
      </c>
      <c r="N147" s="1"/>
      <c r="O147" s="1"/>
    </row>
    <row r="148" spans="1:15" ht="12.75" customHeight="1">
      <c r="A148" s="56">
        <v>139</v>
      </c>
      <c r="B148" s="58" t="s">
        <v>189</v>
      </c>
      <c r="C148" s="31">
        <v>142.9</v>
      </c>
      <c r="D148" s="38">
        <v>142.56666666666669</v>
      </c>
      <c r="E148" s="38">
        <v>141.43333333333339</v>
      </c>
      <c r="F148" s="38">
        <v>139.9666666666667</v>
      </c>
      <c r="G148" s="38">
        <v>138.8333333333334</v>
      </c>
      <c r="H148" s="38">
        <v>144.03333333333339</v>
      </c>
      <c r="I148" s="38">
        <v>145.16666666666666</v>
      </c>
      <c r="J148" s="38">
        <v>146.63333333333338</v>
      </c>
      <c r="K148" s="31">
        <v>143.69999999999999</v>
      </c>
      <c r="L148" s="31">
        <v>141.1</v>
      </c>
      <c r="M148" s="31">
        <v>101.8724</v>
      </c>
      <c r="N148" s="1"/>
      <c r="O148" s="1"/>
    </row>
    <row r="149" spans="1:15" ht="12.75" customHeight="1">
      <c r="A149" s="56">
        <v>140</v>
      </c>
      <c r="B149" s="58" t="s">
        <v>191</v>
      </c>
      <c r="C149" s="31">
        <v>234.1</v>
      </c>
      <c r="D149" s="38">
        <v>233.81666666666669</v>
      </c>
      <c r="E149" s="38">
        <v>229.63333333333338</v>
      </c>
      <c r="F149" s="38">
        <v>225.16666666666669</v>
      </c>
      <c r="G149" s="38">
        <v>220.98333333333338</v>
      </c>
      <c r="H149" s="38">
        <v>238.28333333333339</v>
      </c>
      <c r="I149" s="38">
        <v>242.46666666666673</v>
      </c>
      <c r="J149" s="38">
        <v>246.93333333333339</v>
      </c>
      <c r="K149" s="31">
        <v>238</v>
      </c>
      <c r="L149" s="31">
        <v>229.35</v>
      </c>
      <c r="M149" s="31">
        <v>303.34730999999999</v>
      </c>
      <c r="N149" s="1"/>
      <c r="O149" s="1"/>
    </row>
    <row r="150" spans="1:15" ht="12.75" customHeight="1">
      <c r="A150" s="56">
        <v>141</v>
      </c>
      <c r="B150" s="58" t="s">
        <v>275</v>
      </c>
      <c r="C150" s="31">
        <v>144.35</v>
      </c>
      <c r="D150" s="38">
        <v>144.1</v>
      </c>
      <c r="E150" s="38">
        <v>142.89999999999998</v>
      </c>
      <c r="F150" s="38">
        <v>141.44999999999999</v>
      </c>
      <c r="G150" s="38">
        <v>140.24999999999997</v>
      </c>
      <c r="H150" s="38">
        <v>145.54999999999998</v>
      </c>
      <c r="I150" s="38">
        <v>146.74999999999997</v>
      </c>
      <c r="J150" s="38">
        <v>148.19999999999999</v>
      </c>
      <c r="K150" s="31">
        <v>145.30000000000001</v>
      </c>
      <c r="L150" s="31">
        <v>142.65</v>
      </c>
      <c r="M150" s="31">
        <v>79.949309999999997</v>
      </c>
      <c r="N150" s="1"/>
      <c r="O150" s="1"/>
    </row>
    <row r="151" spans="1:15" ht="12.75" customHeight="1">
      <c r="A151" s="56">
        <v>142</v>
      </c>
      <c r="B151" s="58" t="s">
        <v>192</v>
      </c>
      <c r="C151" s="31">
        <v>1154.4000000000001</v>
      </c>
      <c r="D151" s="38">
        <v>1151.5</v>
      </c>
      <c r="E151" s="38">
        <v>1138</v>
      </c>
      <c r="F151" s="38">
        <v>1121.5999999999999</v>
      </c>
      <c r="G151" s="38">
        <v>1108.0999999999999</v>
      </c>
      <c r="H151" s="38">
        <v>1167.9000000000001</v>
      </c>
      <c r="I151" s="38">
        <v>1181.4000000000001</v>
      </c>
      <c r="J151" s="38">
        <v>1197.8000000000002</v>
      </c>
      <c r="K151" s="31">
        <v>1165</v>
      </c>
      <c r="L151" s="31">
        <v>1135.0999999999999</v>
      </c>
      <c r="M151" s="31">
        <v>3.4956999999999998</v>
      </c>
      <c r="N151" s="1"/>
      <c r="O151" s="1"/>
    </row>
    <row r="152" spans="1:15" ht="12.75" customHeight="1">
      <c r="A152" s="56">
        <v>143</v>
      </c>
      <c r="B152" s="58" t="s">
        <v>193</v>
      </c>
      <c r="C152" s="31">
        <v>4270.45</v>
      </c>
      <c r="D152" s="38">
        <v>4244.7166666666662</v>
      </c>
      <c r="E152" s="38">
        <v>4202.5333333333328</v>
      </c>
      <c r="F152" s="38">
        <v>4134.6166666666668</v>
      </c>
      <c r="G152" s="38">
        <v>4092.4333333333334</v>
      </c>
      <c r="H152" s="38">
        <v>4312.6333333333323</v>
      </c>
      <c r="I152" s="38">
        <v>4354.8166666666648</v>
      </c>
      <c r="J152" s="38">
        <v>4422.7333333333318</v>
      </c>
      <c r="K152" s="31">
        <v>4286.8999999999996</v>
      </c>
      <c r="L152" s="31">
        <v>4176.8</v>
      </c>
      <c r="M152" s="31">
        <v>1.1306</v>
      </c>
      <c r="N152" s="1"/>
      <c r="O152" s="1"/>
    </row>
    <row r="153" spans="1:15" ht="12.75" customHeight="1">
      <c r="A153" s="56">
        <v>144</v>
      </c>
      <c r="B153" s="58" t="s">
        <v>289</v>
      </c>
      <c r="C153" s="31">
        <v>281.8</v>
      </c>
      <c r="D153" s="38">
        <v>282.21666666666664</v>
      </c>
      <c r="E153" s="38">
        <v>278.23333333333329</v>
      </c>
      <c r="F153" s="38">
        <v>274.66666666666663</v>
      </c>
      <c r="G153" s="38">
        <v>270.68333333333328</v>
      </c>
      <c r="H153" s="38">
        <v>285.7833333333333</v>
      </c>
      <c r="I153" s="38">
        <v>289.76666666666665</v>
      </c>
      <c r="J153" s="38">
        <v>293.33333333333331</v>
      </c>
      <c r="K153" s="31">
        <v>286.2</v>
      </c>
      <c r="L153" s="31">
        <v>278.64999999999998</v>
      </c>
      <c r="M153" s="31">
        <v>7.9385899999999996</v>
      </c>
      <c r="N153" s="1"/>
      <c r="O153" s="1"/>
    </row>
    <row r="154" spans="1:15" ht="12.75" customHeight="1">
      <c r="A154" s="56">
        <v>145</v>
      </c>
      <c r="B154" s="58" t="s">
        <v>194</v>
      </c>
      <c r="C154" s="31">
        <v>181.75</v>
      </c>
      <c r="D154" s="38">
        <v>182.65</v>
      </c>
      <c r="E154" s="38">
        <v>180.10000000000002</v>
      </c>
      <c r="F154" s="38">
        <v>178.45000000000002</v>
      </c>
      <c r="G154" s="38">
        <v>175.90000000000003</v>
      </c>
      <c r="H154" s="38">
        <v>184.3</v>
      </c>
      <c r="I154" s="38">
        <v>186.85000000000002</v>
      </c>
      <c r="J154" s="38">
        <v>188.5</v>
      </c>
      <c r="K154" s="31">
        <v>185.2</v>
      </c>
      <c r="L154" s="31">
        <v>181</v>
      </c>
      <c r="M154" s="31">
        <v>111.37801</v>
      </c>
      <c r="N154" s="1"/>
      <c r="O154" s="1"/>
    </row>
    <row r="155" spans="1:15" ht="12.75" customHeight="1">
      <c r="A155" s="56">
        <v>146</v>
      </c>
      <c r="B155" s="58" t="s">
        <v>195</v>
      </c>
      <c r="C155" s="31">
        <v>42440.75</v>
      </c>
      <c r="D155" s="38">
        <v>41982.916666666664</v>
      </c>
      <c r="E155" s="38">
        <v>41266.833333333328</v>
      </c>
      <c r="F155" s="38">
        <v>40092.916666666664</v>
      </c>
      <c r="G155" s="38">
        <v>39376.833333333328</v>
      </c>
      <c r="H155" s="38">
        <v>43156.833333333328</v>
      </c>
      <c r="I155" s="38">
        <v>43872.916666666657</v>
      </c>
      <c r="J155" s="38">
        <v>45046.833333333328</v>
      </c>
      <c r="K155" s="31">
        <v>42699</v>
      </c>
      <c r="L155" s="31">
        <v>40809</v>
      </c>
      <c r="M155" s="31">
        <v>0.51771</v>
      </c>
      <c r="N155" s="1"/>
      <c r="O155" s="1"/>
    </row>
    <row r="156" spans="1:15" ht="12.75" customHeight="1">
      <c r="A156" s="56">
        <v>147</v>
      </c>
      <c r="B156" s="58" t="s">
        <v>292</v>
      </c>
      <c r="C156" s="31">
        <v>1282.55</v>
      </c>
      <c r="D156" s="38">
        <v>1286.0666666666666</v>
      </c>
      <c r="E156" s="38">
        <v>1272.7333333333331</v>
      </c>
      <c r="F156" s="38">
        <v>1262.9166666666665</v>
      </c>
      <c r="G156" s="38">
        <v>1249.583333333333</v>
      </c>
      <c r="H156" s="38">
        <v>1295.8833333333332</v>
      </c>
      <c r="I156" s="38">
        <v>1309.2166666666667</v>
      </c>
      <c r="J156" s="38">
        <v>1319.0333333333333</v>
      </c>
      <c r="K156" s="31">
        <v>1299.4000000000001</v>
      </c>
      <c r="L156" s="31">
        <v>1276.25</v>
      </c>
      <c r="M156" s="31">
        <v>0.87060999999999999</v>
      </c>
      <c r="N156" s="1"/>
      <c r="O156" s="1"/>
    </row>
    <row r="157" spans="1:15" ht="12.75" customHeight="1">
      <c r="A157" s="56">
        <v>148</v>
      </c>
      <c r="B157" s="58" t="s">
        <v>290</v>
      </c>
      <c r="C157" s="31">
        <v>894.35</v>
      </c>
      <c r="D157" s="38">
        <v>893.23333333333323</v>
      </c>
      <c r="E157" s="38">
        <v>884.11666666666645</v>
      </c>
      <c r="F157" s="38">
        <v>873.88333333333321</v>
      </c>
      <c r="G157" s="38">
        <v>864.76666666666642</v>
      </c>
      <c r="H157" s="38">
        <v>903.46666666666647</v>
      </c>
      <c r="I157" s="38">
        <v>912.58333333333326</v>
      </c>
      <c r="J157" s="38">
        <v>922.81666666666649</v>
      </c>
      <c r="K157" s="31">
        <v>902.35</v>
      </c>
      <c r="L157" s="31">
        <v>883</v>
      </c>
      <c r="M157" s="31">
        <v>22.035769999999999</v>
      </c>
      <c r="N157" s="1"/>
      <c r="O157" s="1"/>
    </row>
    <row r="158" spans="1:15" ht="12.75" customHeight="1">
      <c r="A158" s="56">
        <v>149</v>
      </c>
      <c r="B158" s="58" t="s">
        <v>196</v>
      </c>
      <c r="C158" s="31">
        <v>1072.25</v>
      </c>
      <c r="D158" s="38">
        <v>1078.55</v>
      </c>
      <c r="E158" s="38">
        <v>1064.0999999999999</v>
      </c>
      <c r="F158" s="38">
        <v>1055.95</v>
      </c>
      <c r="G158" s="38">
        <v>1041.5</v>
      </c>
      <c r="H158" s="38">
        <v>1086.6999999999998</v>
      </c>
      <c r="I158" s="38">
        <v>1101.1500000000001</v>
      </c>
      <c r="J158" s="38">
        <v>1109.2999999999997</v>
      </c>
      <c r="K158" s="31">
        <v>1093</v>
      </c>
      <c r="L158" s="31">
        <v>1070.4000000000001</v>
      </c>
      <c r="M158" s="31">
        <v>10.693709999999999</v>
      </c>
      <c r="N158" s="1"/>
      <c r="O158" s="1"/>
    </row>
    <row r="159" spans="1:15" ht="12.75" customHeight="1">
      <c r="A159" s="56">
        <v>150</v>
      </c>
      <c r="B159" s="58" t="s">
        <v>197</v>
      </c>
      <c r="C159" s="31">
        <v>5939.8</v>
      </c>
      <c r="D159" s="38">
        <v>5947.7333333333336</v>
      </c>
      <c r="E159" s="38">
        <v>5906.3666666666668</v>
      </c>
      <c r="F159" s="38">
        <v>5872.9333333333334</v>
      </c>
      <c r="G159" s="38">
        <v>5831.5666666666666</v>
      </c>
      <c r="H159" s="38">
        <v>5981.166666666667</v>
      </c>
      <c r="I159" s="38">
        <v>6022.5333333333338</v>
      </c>
      <c r="J159" s="38">
        <v>6055.9666666666672</v>
      </c>
      <c r="K159" s="31">
        <v>5989.1</v>
      </c>
      <c r="L159" s="31">
        <v>5914.3</v>
      </c>
      <c r="M159" s="31">
        <v>2.88015</v>
      </c>
      <c r="N159" s="1"/>
      <c r="O159" s="1"/>
    </row>
    <row r="160" spans="1:15" ht="12.75" customHeight="1">
      <c r="A160" s="56">
        <v>151</v>
      </c>
      <c r="B160" s="58" t="s">
        <v>198</v>
      </c>
      <c r="C160" s="31">
        <v>246.5</v>
      </c>
      <c r="D160" s="38">
        <v>245.1</v>
      </c>
      <c r="E160" s="38">
        <v>241.75</v>
      </c>
      <c r="F160" s="38">
        <v>237</v>
      </c>
      <c r="G160" s="38">
        <v>233.65</v>
      </c>
      <c r="H160" s="38">
        <v>249.85</v>
      </c>
      <c r="I160" s="38">
        <v>253.19999999999996</v>
      </c>
      <c r="J160" s="38">
        <v>257.95</v>
      </c>
      <c r="K160" s="31">
        <v>248.45</v>
      </c>
      <c r="L160" s="31">
        <v>240.35</v>
      </c>
      <c r="M160" s="31">
        <v>83.243499999999997</v>
      </c>
      <c r="N160" s="1"/>
      <c r="O160" s="1"/>
    </row>
    <row r="161" spans="1:15" ht="12.75" customHeight="1">
      <c r="A161" s="56">
        <v>152</v>
      </c>
      <c r="B161" s="58" t="s">
        <v>199</v>
      </c>
      <c r="C161" s="31">
        <v>271.85000000000002</v>
      </c>
      <c r="D161" s="38">
        <v>267.28333333333336</v>
      </c>
      <c r="E161" s="38">
        <v>261.56666666666672</v>
      </c>
      <c r="F161" s="38">
        <v>251.28333333333336</v>
      </c>
      <c r="G161" s="38">
        <v>245.56666666666672</v>
      </c>
      <c r="H161" s="38">
        <v>277.56666666666672</v>
      </c>
      <c r="I161" s="38">
        <v>283.2833333333333</v>
      </c>
      <c r="J161" s="38">
        <v>293.56666666666672</v>
      </c>
      <c r="K161" s="31">
        <v>273</v>
      </c>
      <c r="L161" s="31">
        <v>257</v>
      </c>
      <c r="M161" s="31">
        <v>192.45292000000001</v>
      </c>
      <c r="N161" s="1"/>
      <c r="O161" s="1"/>
    </row>
    <row r="162" spans="1:15" ht="12.75" customHeight="1">
      <c r="A162" s="56">
        <v>153</v>
      </c>
      <c r="B162" s="58" t="s">
        <v>295</v>
      </c>
      <c r="C162" s="31">
        <v>16808</v>
      </c>
      <c r="D162" s="38">
        <v>16651.5</v>
      </c>
      <c r="E162" s="38">
        <v>16307.5</v>
      </c>
      <c r="F162" s="38">
        <v>15807</v>
      </c>
      <c r="G162" s="38">
        <v>15463</v>
      </c>
      <c r="H162" s="38">
        <v>17152</v>
      </c>
      <c r="I162" s="38">
        <v>17496</v>
      </c>
      <c r="J162" s="38">
        <v>17996.5</v>
      </c>
      <c r="K162" s="31">
        <v>16995.5</v>
      </c>
      <c r="L162" s="31">
        <v>16151</v>
      </c>
      <c r="M162" s="31">
        <v>0.15132000000000001</v>
      </c>
      <c r="N162" s="1"/>
      <c r="O162" s="1"/>
    </row>
    <row r="163" spans="1:15" ht="12.75" customHeight="1">
      <c r="A163" s="56">
        <v>154</v>
      </c>
      <c r="B163" s="58" t="s">
        <v>200</v>
      </c>
      <c r="C163" s="31">
        <v>2507.4</v>
      </c>
      <c r="D163" s="38">
        <v>2505.8333333333335</v>
      </c>
      <c r="E163" s="38">
        <v>2495.666666666667</v>
      </c>
      <c r="F163" s="38">
        <v>2483.9333333333334</v>
      </c>
      <c r="G163" s="38">
        <v>2473.7666666666669</v>
      </c>
      <c r="H163" s="38">
        <v>2517.5666666666671</v>
      </c>
      <c r="I163" s="38">
        <v>2527.733333333334</v>
      </c>
      <c r="J163" s="38">
        <v>2539.4666666666672</v>
      </c>
      <c r="K163" s="31">
        <v>2516</v>
      </c>
      <c r="L163" s="31">
        <v>2494.1</v>
      </c>
      <c r="M163" s="31">
        <v>2.1090499999999999</v>
      </c>
      <c r="N163" s="1"/>
      <c r="O163" s="1"/>
    </row>
    <row r="164" spans="1:15" ht="12.75" customHeight="1">
      <c r="A164" s="56">
        <v>155</v>
      </c>
      <c r="B164" s="58" t="s">
        <v>201</v>
      </c>
      <c r="C164" s="31">
        <v>3648.9</v>
      </c>
      <c r="D164" s="38">
        <v>3645.0833333333335</v>
      </c>
      <c r="E164" s="38">
        <v>3620.166666666667</v>
      </c>
      <c r="F164" s="38">
        <v>3591.4333333333334</v>
      </c>
      <c r="G164" s="38">
        <v>3566.5166666666669</v>
      </c>
      <c r="H164" s="38">
        <v>3673.8166666666671</v>
      </c>
      <c r="I164" s="38">
        <v>3698.733333333334</v>
      </c>
      <c r="J164" s="38">
        <v>3727.4666666666672</v>
      </c>
      <c r="K164" s="31">
        <v>3670</v>
      </c>
      <c r="L164" s="31">
        <v>3616.35</v>
      </c>
      <c r="M164" s="31">
        <v>4.1746100000000004</v>
      </c>
      <c r="N164" s="1"/>
      <c r="O164" s="1"/>
    </row>
    <row r="165" spans="1:15" ht="12.75" customHeight="1">
      <c r="A165" s="56">
        <v>156</v>
      </c>
      <c r="B165" s="58" t="s">
        <v>202</v>
      </c>
      <c r="C165" s="31">
        <v>66.599999999999994</v>
      </c>
      <c r="D165" s="38">
        <v>66.483333333333334</v>
      </c>
      <c r="E165" s="38">
        <v>65.816666666666663</v>
      </c>
      <c r="F165" s="38">
        <v>65.033333333333331</v>
      </c>
      <c r="G165" s="38">
        <v>64.36666666666666</v>
      </c>
      <c r="H165" s="38">
        <v>67.266666666666666</v>
      </c>
      <c r="I165" s="38">
        <v>67.933333333333323</v>
      </c>
      <c r="J165" s="38">
        <v>68.716666666666669</v>
      </c>
      <c r="K165" s="31">
        <v>67.150000000000006</v>
      </c>
      <c r="L165" s="31">
        <v>65.7</v>
      </c>
      <c r="M165" s="31">
        <v>399.14470999999998</v>
      </c>
      <c r="N165" s="1"/>
      <c r="O165" s="1"/>
    </row>
    <row r="166" spans="1:15" ht="12.75" customHeight="1">
      <c r="A166" s="56">
        <v>157</v>
      </c>
      <c r="B166" s="58" t="s">
        <v>291</v>
      </c>
      <c r="C166" s="31">
        <v>772.05</v>
      </c>
      <c r="D166" s="38">
        <v>781.79999999999984</v>
      </c>
      <c r="E166" s="38">
        <v>756.6999999999997</v>
      </c>
      <c r="F166" s="38">
        <v>741.34999999999991</v>
      </c>
      <c r="G166" s="38">
        <v>716.24999999999977</v>
      </c>
      <c r="H166" s="38">
        <v>797.14999999999964</v>
      </c>
      <c r="I166" s="38">
        <v>822.24999999999977</v>
      </c>
      <c r="J166" s="38">
        <v>837.59999999999957</v>
      </c>
      <c r="K166" s="31">
        <v>806.9</v>
      </c>
      <c r="L166" s="31">
        <v>766.45</v>
      </c>
      <c r="M166" s="31">
        <v>13.88593</v>
      </c>
      <c r="N166" s="1"/>
      <c r="O166" s="1"/>
    </row>
    <row r="167" spans="1:15" ht="12.75" customHeight="1">
      <c r="A167" s="56">
        <v>158</v>
      </c>
      <c r="B167" s="58" t="s">
        <v>203</v>
      </c>
      <c r="C167" s="31">
        <v>5185.3999999999996</v>
      </c>
      <c r="D167" s="38">
        <v>5224.2</v>
      </c>
      <c r="E167" s="38">
        <v>5133.3999999999996</v>
      </c>
      <c r="F167" s="38">
        <v>5081.3999999999996</v>
      </c>
      <c r="G167" s="38">
        <v>4990.5999999999995</v>
      </c>
      <c r="H167" s="38">
        <v>5276.2</v>
      </c>
      <c r="I167" s="38">
        <v>5367.0000000000009</v>
      </c>
      <c r="J167" s="38">
        <v>5419</v>
      </c>
      <c r="K167" s="31">
        <v>5315</v>
      </c>
      <c r="L167" s="31">
        <v>5172.2</v>
      </c>
      <c r="M167" s="31">
        <v>5.1556899999999999</v>
      </c>
      <c r="N167" s="1"/>
      <c r="O167" s="1"/>
    </row>
    <row r="168" spans="1:15" ht="12.75" customHeight="1">
      <c r="A168" s="56">
        <v>159</v>
      </c>
      <c r="B168" s="58" t="s">
        <v>293</v>
      </c>
      <c r="C168" s="31">
        <v>388.65</v>
      </c>
      <c r="D168" s="38">
        <v>393.84999999999997</v>
      </c>
      <c r="E168" s="38">
        <v>382.79999999999995</v>
      </c>
      <c r="F168" s="38">
        <v>376.95</v>
      </c>
      <c r="G168" s="38">
        <v>365.9</v>
      </c>
      <c r="H168" s="38">
        <v>399.69999999999993</v>
      </c>
      <c r="I168" s="38">
        <v>410.75</v>
      </c>
      <c r="J168" s="38">
        <v>416.59999999999991</v>
      </c>
      <c r="K168" s="31">
        <v>404.9</v>
      </c>
      <c r="L168" s="31">
        <v>388</v>
      </c>
      <c r="M168" s="31">
        <v>35.269770000000001</v>
      </c>
      <c r="N168" s="1"/>
      <c r="O168" s="1"/>
    </row>
    <row r="169" spans="1:15" ht="12.75" customHeight="1">
      <c r="A169" s="56">
        <v>160</v>
      </c>
      <c r="B169" s="58" t="s">
        <v>204</v>
      </c>
      <c r="C169" s="31">
        <v>257</v>
      </c>
      <c r="D169" s="38">
        <v>255.61666666666667</v>
      </c>
      <c r="E169" s="38">
        <v>253.53333333333336</v>
      </c>
      <c r="F169" s="38">
        <v>250.06666666666669</v>
      </c>
      <c r="G169" s="38">
        <v>247.98333333333338</v>
      </c>
      <c r="H169" s="38">
        <v>259.08333333333337</v>
      </c>
      <c r="I169" s="38">
        <v>261.16666666666663</v>
      </c>
      <c r="J169" s="38">
        <v>264.63333333333333</v>
      </c>
      <c r="K169" s="31">
        <v>257.7</v>
      </c>
      <c r="L169" s="31">
        <v>252.15</v>
      </c>
      <c r="M169" s="31">
        <v>103.2034</v>
      </c>
      <c r="N169" s="1"/>
      <c r="O169" s="1"/>
    </row>
    <row r="170" spans="1:15" ht="12.75" customHeight="1">
      <c r="A170" s="56">
        <v>161</v>
      </c>
      <c r="B170" s="58" t="s">
        <v>294</v>
      </c>
      <c r="C170" s="31">
        <v>632.4</v>
      </c>
      <c r="D170" s="38">
        <v>633.2833333333333</v>
      </c>
      <c r="E170" s="38">
        <v>627.11666666666656</v>
      </c>
      <c r="F170" s="38">
        <v>621.83333333333326</v>
      </c>
      <c r="G170" s="38">
        <v>615.66666666666652</v>
      </c>
      <c r="H170" s="38">
        <v>638.56666666666661</v>
      </c>
      <c r="I170" s="38">
        <v>644.73333333333335</v>
      </c>
      <c r="J170" s="38">
        <v>650.01666666666665</v>
      </c>
      <c r="K170" s="31">
        <v>639.45000000000005</v>
      </c>
      <c r="L170" s="31">
        <v>628</v>
      </c>
      <c r="M170" s="31">
        <v>1.5066600000000001</v>
      </c>
      <c r="N170" s="1"/>
      <c r="O170" s="1"/>
    </row>
    <row r="171" spans="1:15" ht="12.75" customHeight="1">
      <c r="A171" s="56">
        <v>162</v>
      </c>
      <c r="B171" s="58" t="s">
        <v>208</v>
      </c>
      <c r="C171" s="31">
        <v>901.65</v>
      </c>
      <c r="D171" s="38">
        <v>903.38333333333321</v>
      </c>
      <c r="E171" s="38">
        <v>892.56666666666638</v>
      </c>
      <c r="F171" s="38">
        <v>883.48333333333312</v>
      </c>
      <c r="G171" s="38">
        <v>872.66666666666629</v>
      </c>
      <c r="H171" s="38">
        <v>912.46666666666647</v>
      </c>
      <c r="I171" s="38">
        <v>923.2833333333333</v>
      </c>
      <c r="J171" s="38">
        <v>932.36666666666656</v>
      </c>
      <c r="K171" s="31">
        <v>914.2</v>
      </c>
      <c r="L171" s="31">
        <v>894.3</v>
      </c>
      <c r="M171" s="31">
        <v>4.8572800000000003</v>
      </c>
      <c r="N171" s="1"/>
      <c r="O171" s="1"/>
    </row>
    <row r="172" spans="1:15" ht="12.75" customHeight="1">
      <c r="A172" s="56">
        <v>163</v>
      </c>
      <c r="B172" s="58" t="s">
        <v>210</v>
      </c>
      <c r="C172" s="31">
        <v>245.55</v>
      </c>
      <c r="D172" s="38">
        <v>242.53333333333333</v>
      </c>
      <c r="E172" s="38">
        <v>238.56666666666666</v>
      </c>
      <c r="F172" s="38">
        <v>231.58333333333334</v>
      </c>
      <c r="G172" s="38">
        <v>227.61666666666667</v>
      </c>
      <c r="H172" s="38">
        <v>249.51666666666665</v>
      </c>
      <c r="I172" s="38">
        <v>253.48333333333329</v>
      </c>
      <c r="J172" s="38">
        <v>260.46666666666664</v>
      </c>
      <c r="K172" s="31">
        <v>246.5</v>
      </c>
      <c r="L172" s="31">
        <v>235.55</v>
      </c>
      <c r="M172" s="31">
        <v>213.84056000000001</v>
      </c>
      <c r="N172" s="1"/>
      <c r="O172" s="1"/>
    </row>
    <row r="173" spans="1:15" ht="12.75" customHeight="1">
      <c r="A173" s="56">
        <v>164</v>
      </c>
      <c r="B173" s="58" t="s">
        <v>211</v>
      </c>
      <c r="C173" s="31">
        <v>2432</v>
      </c>
      <c r="D173" s="38">
        <v>2427.0833333333335</v>
      </c>
      <c r="E173" s="38">
        <v>2415.916666666667</v>
      </c>
      <c r="F173" s="38">
        <v>2399.8333333333335</v>
      </c>
      <c r="G173" s="38">
        <v>2388.666666666667</v>
      </c>
      <c r="H173" s="38">
        <v>2443.166666666667</v>
      </c>
      <c r="I173" s="38">
        <v>2454.3333333333339</v>
      </c>
      <c r="J173" s="38">
        <v>2470.416666666667</v>
      </c>
      <c r="K173" s="31">
        <v>2438.25</v>
      </c>
      <c r="L173" s="31">
        <v>2411</v>
      </c>
      <c r="M173" s="31">
        <v>68.262860000000003</v>
      </c>
      <c r="N173" s="1"/>
      <c r="O173" s="1"/>
    </row>
    <row r="174" spans="1:15" ht="12.75" customHeight="1">
      <c r="A174" s="56">
        <v>165</v>
      </c>
      <c r="B174" s="58" t="s">
        <v>212</v>
      </c>
      <c r="C174" s="31">
        <v>99.55</v>
      </c>
      <c r="D174" s="38">
        <v>99.183333333333337</v>
      </c>
      <c r="E174" s="38">
        <v>97.816666666666677</v>
      </c>
      <c r="F174" s="38">
        <v>96.083333333333343</v>
      </c>
      <c r="G174" s="38">
        <v>94.716666666666683</v>
      </c>
      <c r="H174" s="38">
        <v>100.91666666666667</v>
      </c>
      <c r="I174" s="38">
        <v>102.28333333333335</v>
      </c>
      <c r="J174" s="38">
        <v>104.01666666666667</v>
      </c>
      <c r="K174" s="31">
        <v>100.55</v>
      </c>
      <c r="L174" s="31">
        <v>97.45</v>
      </c>
      <c r="M174" s="31">
        <v>203.24016</v>
      </c>
      <c r="N174" s="1"/>
      <c r="O174" s="1"/>
    </row>
    <row r="175" spans="1:15" ht="12.75" customHeight="1">
      <c r="A175" s="56">
        <v>166</v>
      </c>
      <c r="B175" t="s">
        <v>213</v>
      </c>
      <c r="C175" s="31">
        <v>834.65</v>
      </c>
      <c r="D175" s="38">
        <v>834.88333333333333</v>
      </c>
      <c r="E175" s="38">
        <v>832.11666666666667</v>
      </c>
      <c r="F175" s="38">
        <v>829.58333333333337</v>
      </c>
      <c r="G175" s="38">
        <v>826.81666666666672</v>
      </c>
      <c r="H175" s="38">
        <v>837.41666666666663</v>
      </c>
      <c r="I175" s="38">
        <v>840.18333333333328</v>
      </c>
      <c r="J175" s="38">
        <v>842.71666666666658</v>
      </c>
      <c r="K175" s="31">
        <v>837.65</v>
      </c>
      <c r="L175" s="31">
        <v>832.35</v>
      </c>
      <c r="M175" s="31">
        <v>7.5324499999999999</v>
      </c>
      <c r="N175" s="1"/>
      <c r="O175" s="1"/>
    </row>
    <row r="176" spans="1:15" ht="12.75" customHeight="1">
      <c r="A176" s="56">
        <v>167</v>
      </c>
      <c r="B176" s="58" t="s">
        <v>214</v>
      </c>
      <c r="C176" s="31">
        <v>1347.5</v>
      </c>
      <c r="D176" s="38">
        <v>1336.75</v>
      </c>
      <c r="E176" s="38">
        <v>1322.2</v>
      </c>
      <c r="F176" s="38">
        <v>1296.9000000000001</v>
      </c>
      <c r="G176" s="38">
        <v>1282.3500000000001</v>
      </c>
      <c r="H176" s="38">
        <v>1362.05</v>
      </c>
      <c r="I176" s="38">
        <v>1376.6000000000001</v>
      </c>
      <c r="J176" s="38">
        <v>1401.8999999999999</v>
      </c>
      <c r="K176" s="31">
        <v>1351.3</v>
      </c>
      <c r="L176" s="31">
        <v>1311.45</v>
      </c>
      <c r="M176" s="31">
        <v>14.68196</v>
      </c>
      <c r="N176" s="1"/>
      <c r="O176" s="1"/>
    </row>
    <row r="177" spans="1:15" ht="12.75" customHeight="1">
      <c r="A177" s="56">
        <v>168</v>
      </c>
      <c r="B177" s="58" t="s">
        <v>215</v>
      </c>
      <c r="C177" s="31">
        <v>579.04999999999995</v>
      </c>
      <c r="D177" s="38">
        <v>576.01666666666665</v>
      </c>
      <c r="E177" s="38">
        <v>571.0333333333333</v>
      </c>
      <c r="F177" s="38">
        <v>563.01666666666665</v>
      </c>
      <c r="G177" s="38">
        <v>558.0333333333333</v>
      </c>
      <c r="H177" s="38">
        <v>584.0333333333333</v>
      </c>
      <c r="I177" s="38">
        <v>589.01666666666665</v>
      </c>
      <c r="J177" s="38">
        <v>597.0333333333333</v>
      </c>
      <c r="K177" s="31">
        <v>581</v>
      </c>
      <c r="L177" s="31">
        <v>568</v>
      </c>
      <c r="M177" s="31">
        <v>123.90597</v>
      </c>
      <c r="N177" s="1"/>
      <c r="O177" s="1"/>
    </row>
    <row r="178" spans="1:15" ht="12.75" customHeight="1">
      <c r="A178" s="56">
        <v>169</v>
      </c>
      <c r="B178" s="58" t="s">
        <v>216</v>
      </c>
      <c r="C178" s="31">
        <v>25738.799999999999</v>
      </c>
      <c r="D178" s="38">
        <v>25675.95</v>
      </c>
      <c r="E178" s="38">
        <v>25556.9</v>
      </c>
      <c r="F178" s="38">
        <v>25375</v>
      </c>
      <c r="G178" s="38">
        <v>25255.95</v>
      </c>
      <c r="H178" s="38">
        <v>25857.850000000002</v>
      </c>
      <c r="I178" s="38">
        <v>25976.899999999998</v>
      </c>
      <c r="J178" s="38">
        <v>26158.800000000003</v>
      </c>
      <c r="K178" s="31">
        <v>25795</v>
      </c>
      <c r="L178" s="31">
        <v>25494.05</v>
      </c>
      <c r="M178" s="31">
        <v>0.22670000000000001</v>
      </c>
      <c r="N178" s="1"/>
      <c r="O178" s="1"/>
    </row>
    <row r="179" spans="1:15" ht="12.75" customHeight="1">
      <c r="A179" s="56">
        <v>170</v>
      </c>
      <c r="B179" s="58" t="s">
        <v>219</v>
      </c>
      <c r="C179" s="31">
        <v>1893.7</v>
      </c>
      <c r="D179" s="38">
        <v>1888.3833333333332</v>
      </c>
      <c r="E179" s="38">
        <v>1875.9666666666665</v>
      </c>
      <c r="F179" s="38">
        <v>1858.2333333333333</v>
      </c>
      <c r="G179" s="38">
        <v>1845.8166666666666</v>
      </c>
      <c r="H179" s="38">
        <v>1906.1166666666663</v>
      </c>
      <c r="I179" s="38">
        <v>1918.5333333333333</v>
      </c>
      <c r="J179" s="38">
        <v>1936.2666666666662</v>
      </c>
      <c r="K179" s="31">
        <v>1900.8</v>
      </c>
      <c r="L179" s="31">
        <v>1870.65</v>
      </c>
      <c r="M179" s="31">
        <v>12.07095</v>
      </c>
      <c r="N179" s="1"/>
      <c r="O179" s="1"/>
    </row>
    <row r="180" spans="1:15" ht="12.75" customHeight="1">
      <c r="A180" s="56">
        <v>171</v>
      </c>
      <c r="B180" s="58" t="s">
        <v>217</v>
      </c>
      <c r="C180" s="31">
        <v>3939.95</v>
      </c>
      <c r="D180" s="38">
        <v>3950.4500000000003</v>
      </c>
      <c r="E180" s="38">
        <v>3919.5000000000005</v>
      </c>
      <c r="F180" s="38">
        <v>3899.05</v>
      </c>
      <c r="G180" s="38">
        <v>3868.1000000000004</v>
      </c>
      <c r="H180" s="38">
        <v>3970.9000000000005</v>
      </c>
      <c r="I180" s="38">
        <v>4001.8500000000004</v>
      </c>
      <c r="J180" s="38">
        <v>4022.3000000000006</v>
      </c>
      <c r="K180" s="31">
        <v>3981.4</v>
      </c>
      <c r="L180" s="31">
        <v>3930</v>
      </c>
      <c r="M180" s="31">
        <v>2.1706699999999999</v>
      </c>
      <c r="N180" s="1"/>
      <c r="O180" s="1"/>
    </row>
    <row r="181" spans="1:15" ht="12.75" customHeight="1">
      <c r="A181" s="56">
        <v>172</v>
      </c>
      <c r="B181" s="58" t="s">
        <v>296</v>
      </c>
      <c r="C181" s="31">
        <v>583.65</v>
      </c>
      <c r="D181" s="38">
        <v>584.26666666666665</v>
      </c>
      <c r="E181" s="38">
        <v>574.88333333333333</v>
      </c>
      <c r="F181" s="38">
        <v>566.11666666666667</v>
      </c>
      <c r="G181" s="38">
        <v>556.73333333333335</v>
      </c>
      <c r="H181" s="38">
        <v>593.0333333333333</v>
      </c>
      <c r="I181" s="38">
        <v>602.41666666666652</v>
      </c>
      <c r="J181" s="38">
        <v>611.18333333333328</v>
      </c>
      <c r="K181" s="31">
        <v>593.65</v>
      </c>
      <c r="L181" s="31">
        <v>575.5</v>
      </c>
      <c r="M181" s="31">
        <v>11.82455</v>
      </c>
      <c r="N181" s="1"/>
      <c r="O181" s="1"/>
    </row>
    <row r="182" spans="1:15" ht="12.75" customHeight="1">
      <c r="A182" s="56">
        <v>173</v>
      </c>
      <c r="B182" s="58" t="s">
        <v>218</v>
      </c>
      <c r="C182" s="31">
        <v>2463.0500000000002</v>
      </c>
      <c r="D182" s="38">
        <v>2461.3666666666668</v>
      </c>
      <c r="E182" s="38">
        <v>2450.2333333333336</v>
      </c>
      <c r="F182" s="38">
        <v>2437.416666666667</v>
      </c>
      <c r="G182" s="38">
        <v>2426.2833333333338</v>
      </c>
      <c r="H182" s="38">
        <v>2474.1833333333334</v>
      </c>
      <c r="I182" s="38">
        <v>2485.3166666666666</v>
      </c>
      <c r="J182" s="38">
        <v>2498.1333333333332</v>
      </c>
      <c r="K182" s="31">
        <v>2472.5</v>
      </c>
      <c r="L182" s="31">
        <v>2448.5500000000002</v>
      </c>
      <c r="M182" s="31">
        <v>3.0991399999999998</v>
      </c>
      <c r="N182" s="1"/>
      <c r="O182" s="1"/>
    </row>
    <row r="183" spans="1:15" ht="12.75" customHeight="1">
      <c r="A183" s="56">
        <v>174</v>
      </c>
      <c r="B183" s="58" t="s">
        <v>220</v>
      </c>
      <c r="C183" s="31">
        <v>1133.05</v>
      </c>
      <c r="D183" s="38">
        <v>1134.3666666666666</v>
      </c>
      <c r="E183" s="38">
        <v>1127.2833333333331</v>
      </c>
      <c r="F183" s="38">
        <v>1121.5166666666664</v>
      </c>
      <c r="G183" s="38">
        <v>1114.4333333333329</v>
      </c>
      <c r="H183" s="38">
        <v>1140.1333333333332</v>
      </c>
      <c r="I183" s="38">
        <v>1147.2166666666667</v>
      </c>
      <c r="J183" s="38">
        <v>1152.9833333333333</v>
      </c>
      <c r="K183" s="31">
        <v>1141.45</v>
      </c>
      <c r="L183" s="31">
        <v>1128.5999999999999</v>
      </c>
      <c r="M183" s="31">
        <v>18.638369999999998</v>
      </c>
      <c r="N183" s="1"/>
      <c r="O183" s="1"/>
    </row>
    <row r="184" spans="1:15" ht="12.75" customHeight="1">
      <c r="A184" s="56">
        <v>175</v>
      </c>
      <c r="B184" s="58" t="s">
        <v>221</v>
      </c>
      <c r="C184" s="31">
        <v>617.35</v>
      </c>
      <c r="D184" s="38">
        <v>617.94999999999993</v>
      </c>
      <c r="E184" s="38">
        <v>611.99999999999989</v>
      </c>
      <c r="F184" s="38">
        <v>606.65</v>
      </c>
      <c r="G184" s="38">
        <v>600.69999999999993</v>
      </c>
      <c r="H184" s="38">
        <v>623.29999999999984</v>
      </c>
      <c r="I184" s="38">
        <v>629.24999999999989</v>
      </c>
      <c r="J184" s="38">
        <v>634.5999999999998</v>
      </c>
      <c r="K184" s="31">
        <v>623.9</v>
      </c>
      <c r="L184" s="31">
        <v>612.6</v>
      </c>
      <c r="M184" s="31">
        <v>8.28308</v>
      </c>
      <c r="N184" s="1"/>
      <c r="O184" s="1"/>
    </row>
    <row r="185" spans="1:15" ht="12.75" customHeight="1">
      <c r="A185" s="56">
        <v>176</v>
      </c>
      <c r="B185" s="58" t="s">
        <v>222</v>
      </c>
      <c r="C185" s="31">
        <v>843.55</v>
      </c>
      <c r="D185" s="38">
        <v>845.0333333333333</v>
      </c>
      <c r="E185" s="38">
        <v>829.81666666666661</v>
      </c>
      <c r="F185" s="38">
        <v>816.08333333333326</v>
      </c>
      <c r="G185" s="38">
        <v>800.86666666666656</v>
      </c>
      <c r="H185" s="38">
        <v>858.76666666666665</v>
      </c>
      <c r="I185" s="38">
        <v>873.98333333333335</v>
      </c>
      <c r="J185" s="38">
        <v>887.7166666666667</v>
      </c>
      <c r="K185" s="31">
        <v>860.25</v>
      </c>
      <c r="L185" s="31">
        <v>831.3</v>
      </c>
      <c r="M185" s="31">
        <v>14.161350000000001</v>
      </c>
      <c r="N185" s="1"/>
      <c r="O185" s="1"/>
    </row>
    <row r="186" spans="1:15" ht="12.75" customHeight="1">
      <c r="A186" s="56">
        <v>177</v>
      </c>
      <c r="B186" s="58" t="s">
        <v>223</v>
      </c>
      <c r="C186" s="31">
        <v>1086.1500000000001</v>
      </c>
      <c r="D186" s="38">
        <v>1086.8500000000001</v>
      </c>
      <c r="E186" s="38">
        <v>1077.5000000000002</v>
      </c>
      <c r="F186" s="38">
        <v>1068.8500000000001</v>
      </c>
      <c r="G186" s="38">
        <v>1059.5000000000002</v>
      </c>
      <c r="H186" s="38">
        <v>1095.5000000000002</v>
      </c>
      <c r="I186" s="38">
        <v>1104.8500000000001</v>
      </c>
      <c r="J186" s="38">
        <v>1113.5000000000002</v>
      </c>
      <c r="K186" s="31">
        <v>1096.2</v>
      </c>
      <c r="L186" s="31">
        <v>1078.2</v>
      </c>
      <c r="M186" s="31">
        <v>6.6526199999999998</v>
      </c>
      <c r="N186" s="1"/>
      <c r="O186" s="1"/>
    </row>
    <row r="187" spans="1:15" ht="12.75" customHeight="1">
      <c r="A187" s="56">
        <v>178</v>
      </c>
      <c r="B187" s="58" t="s">
        <v>224</v>
      </c>
      <c r="C187" s="31">
        <v>1889.8</v>
      </c>
      <c r="D187" s="38">
        <v>1887.2833333333335</v>
      </c>
      <c r="E187" s="38">
        <v>1866.5666666666671</v>
      </c>
      <c r="F187" s="38">
        <v>1843.3333333333335</v>
      </c>
      <c r="G187" s="38">
        <v>1822.616666666667</v>
      </c>
      <c r="H187" s="38">
        <v>1910.5166666666671</v>
      </c>
      <c r="I187" s="38">
        <v>1931.2333333333338</v>
      </c>
      <c r="J187" s="38">
        <v>1954.4666666666672</v>
      </c>
      <c r="K187" s="31">
        <v>1908</v>
      </c>
      <c r="L187" s="31">
        <v>1864.05</v>
      </c>
      <c r="M187" s="31">
        <v>8.4267800000000008</v>
      </c>
      <c r="N187" s="1"/>
      <c r="O187" s="1"/>
    </row>
    <row r="188" spans="1:15" ht="12.75" customHeight="1">
      <c r="A188" s="56">
        <v>179</v>
      </c>
      <c r="B188" s="58" t="s">
        <v>225</v>
      </c>
      <c r="C188" s="31">
        <v>858.7</v>
      </c>
      <c r="D188" s="38">
        <v>859.88333333333333</v>
      </c>
      <c r="E188" s="38">
        <v>852.81666666666661</v>
      </c>
      <c r="F188" s="38">
        <v>846.93333333333328</v>
      </c>
      <c r="G188" s="38">
        <v>839.86666666666656</v>
      </c>
      <c r="H188" s="38">
        <v>865.76666666666665</v>
      </c>
      <c r="I188" s="38">
        <v>872.83333333333348</v>
      </c>
      <c r="J188" s="38">
        <v>878.7166666666667</v>
      </c>
      <c r="K188" s="31">
        <v>866.95</v>
      </c>
      <c r="L188" s="31">
        <v>854</v>
      </c>
      <c r="M188" s="31">
        <v>34.589300000000001</v>
      </c>
      <c r="N188" s="1"/>
      <c r="O188" s="1"/>
    </row>
    <row r="189" spans="1:15" ht="12.75" customHeight="1">
      <c r="A189" s="56">
        <v>180</v>
      </c>
      <c r="B189" s="58" t="s">
        <v>297</v>
      </c>
      <c r="C189" s="31">
        <v>7399.05</v>
      </c>
      <c r="D189" s="38">
        <v>7387.0333333333328</v>
      </c>
      <c r="E189" s="38">
        <v>7332.0666666666657</v>
      </c>
      <c r="F189" s="38">
        <v>7265.083333333333</v>
      </c>
      <c r="G189" s="38">
        <v>7210.1166666666659</v>
      </c>
      <c r="H189" s="38">
        <v>7454.0166666666655</v>
      </c>
      <c r="I189" s="38">
        <v>7508.9833333333327</v>
      </c>
      <c r="J189" s="38">
        <v>7575.9666666666653</v>
      </c>
      <c r="K189" s="31">
        <v>7442</v>
      </c>
      <c r="L189" s="31">
        <v>7320.05</v>
      </c>
      <c r="M189" s="31">
        <v>1.3774200000000001</v>
      </c>
      <c r="N189" s="1"/>
      <c r="O189" s="1"/>
    </row>
    <row r="190" spans="1:15" ht="12.75" customHeight="1">
      <c r="A190" s="56">
        <v>181</v>
      </c>
      <c r="B190" s="58" t="s">
        <v>226</v>
      </c>
      <c r="C190" s="31">
        <v>614.9</v>
      </c>
      <c r="D190" s="38">
        <v>613.48333333333335</v>
      </c>
      <c r="E190" s="38">
        <v>610.4666666666667</v>
      </c>
      <c r="F190" s="38">
        <v>606.0333333333333</v>
      </c>
      <c r="G190" s="38">
        <v>603.01666666666665</v>
      </c>
      <c r="H190" s="38">
        <v>617.91666666666674</v>
      </c>
      <c r="I190" s="38">
        <v>620.93333333333339</v>
      </c>
      <c r="J190" s="38">
        <v>625.36666666666679</v>
      </c>
      <c r="K190" s="31">
        <v>616.5</v>
      </c>
      <c r="L190" s="31">
        <v>609.04999999999995</v>
      </c>
      <c r="M190" s="31">
        <v>65.202929999999995</v>
      </c>
      <c r="N190" s="1"/>
      <c r="O190" s="1"/>
    </row>
    <row r="191" spans="1:15" ht="12.75" customHeight="1">
      <c r="A191" s="56">
        <v>182</v>
      </c>
      <c r="B191" s="58" t="s">
        <v>227</v>
      </c>
      <c r="C191" s="31">
        <v>263.7</v>
      </c>
      <c r="D191" s="38">
        <v>262.11666666666662</v>
      </c>
      <c r="E191" s="38">
        <v>257.88333333333321</v>
      </c>
      <c r="F191" s="38">
        <v>252.06666666666661</v>
      </c>
      <c r="G191" s="38">
        <v>247.8333333333332</v>
      </c>
      <c r="H191" s="38">
        <v>267.93333333333322</v>
      </c>
      <c r="I191" s="38">
        <v>272.16666666666669</v>
      </c>
      <c r="J191" s="38">
        <v>277.98333333333323</v>
      </c>
      <c r="K191" s="31">
        <v>266.35000000000002</v>
      </c>
      <c r="L191" s="31">
        <v>256.3</v>
      </c>
      <c r="M191" s="31">
        <v>177.03149999999999</v>
      </c>
      <c r="N191" s="1"/>
      <c r="O191" s="1"/>
    </row>
    <row r="192" spans="1:15" ht="12.75" customHeight="1">
      <c r="A192" s="56">
        <v>183</v>
      </c>
      <c r="B192" s="58" t="s">
        <v>228</v>
      </c>
      <c r="C192" s="31">
        <v>130.15</v>
      </c>
      <c r="D192" s="38">
        <v>129.85000000000002</v>
      </c>
      <c r="E192" s="38">
        <v>128.90000000000003</v>
      </c>
      <c r="F192" s="38">
        <v>127.65</v>
      </c>
      <c r="G192" s="38">
        <v>126.70000000000002</v>
      </c>
      <c r="H192" s="38">
        <v>131.10000000000005</v>
      </c>
      <c r="I192" s="38">
        <v>132.05000000000004</v>
      </c>
      <c r="J192" s="38">
        <v>133.30000000000007</v>
      </c>
      <c r="K192" s="31">
        <v>130.80000000000001</v>
      </c>
      <c r="L192" s="31">
        <v>128.6</v>
      </c>
      <c r="M192" s="31">
        <v>302.68234999999999</v>
      </c>
      <c r="N192" s="1"/>
      <c r="O192" s="1"/>
    </row>
    <row r="193" spans="1:15" ht="12.75" customHeight="1">
      <c r="A193" s="56">
        <v>184</v>
      </c>
      <c r="B193" s="58" t="s">
        <v>229</v>
      </c>
      <c r="C193" s="31">
        <v>3455.25</v>
      </c>
      <c r="D193" s="38">
        <v>3445.85</v>
      </c>
      <c r="E193" s="38">
        <v>3431.7</v>
      </c>
      <c r="F193" s="38">
        <v>3408.15</v>
      </c>
      <c r="G193" s="38">
        <v>3394</v>
      </c>
      <c r="H193" s="38">
        <v>3469.3999999999996</v>
      </c>
      <c r="I193" s="38">
        <v>3483.55</v>
      </c>
      <c r="J193" s="38">
        <v>3507.0999999999995</v>
      </c>
      <c r="K193" s="31">
        <v>3460</v>
      </c>
      <c r="L193" s="31">
        <v>3422.3</v>
      </c>
      <c r="M193" s="31">
        <v>18.850919999999999</v>
      </c>
      <c r="N193" s="1"/>
      <c r="O193" s="1"/>
    </row>
    <row r="194" spans="1:15" ht="12.75" customHeight="1">
      <c r="A194" s="56">
        <v>185</v>
      </c>
      <c r="B194" s="58" t="s">
        <v>230</v>
      </c>
      <c r="C194" s="31">
        <v>1269.25</v>
      </c>
      <c r="D194" s="38">
        <v>1260.9166666666667</v>
      </c>
      <c r="E194" s="38">
        <v>1246.9833333333336</v>
      </c>
      <c r="F194" s="38">
        <v>1224.7166666666669</v>
      </c>
      <c r="G194" s="38">
        <v>1210.7833333333338</v>
      </c>
      <c r="H194" s="38">
        <v>1283.1833333333334</v>
      </c>
      <c r="I194" s="38">
        <v>1297.1166666666663</v>
      </c>
      <c r="J194" s="38">
        <v>1319.3833333333332</v>
      </c>
      <c r="K194" s="31">
        <v>1274.8499999999999</v>
      </c>
      <c r="L194" s="31">
        <v>1238.6500000000001</v>
      </c>
      <c r="M194" s="31">
        <v>25.548839999999998</v>
      </c>
      <c r="N194" s="1"/>
      <c r="O194" s="1"/>
    </row>
    <row r="195" spans="1:15" ht="12.75" customHeight="1">
      <c r="A195" s="56">
        <v>186</v>
      </c>
      <c r="B195" s="58" t="s">
        <v>301</v>
      </c>
      <c r="C195" s="31">
        <v>3246.85</v>
      </c>
      <c r="D195" s="38">
        <v>3213.6333333333337</v>
      </c>
      <c r="E195" s="38">
        <v>3169.2666666666673</v>
      </c>
      <c r="F195" s="38">
        <v>3091.6833333333338</v>
      </c>
      <c r="G195" s="38">
        <v>3047.3166666666675</v>
      </c>
      <c r="H195" s="38">
        <v>3291.2166666666672</v>
      </c>
      <c r="I195" s="38">
        <v>3335.583333333333</v>
      </c>
      <c r="J195" s="38">
        <v>3413.166666666667</v>
      </c>
      <c r="K195" s="31">
        <v>3258</v>
      </c>
      <c r="L195" s="31">
        <v>3136.05</v>
      </c>
      <c r="M195" s="31">
        <v>1.78444</v>
      </c>
      <c r="N195" s="1"/>
      <c r="O195" s="1"/>
    </row>
    <row r="196" spans="1:15" ht="12.75" customHeight="1">
      <c r="A196" s="56">
        <v>187</v>
      </c>
      <c r="B196" s="58" t="s">
        <v>231</v>
      </c>
      <c r="C196" s="31">
        <v>3172.8</v>
      </c>
      <c r="D196" s="38">
        <v>3169.25</v>
      </c>
      <c r="E196" s="38">
        <v>3155.55</v>
      </c>
      <c r="F196" s="38">
        <v>3138.3</v>
      </c>
      <c r="G196" s="38">
        <v>3124.6000000000004</v>
      </c>
      <c r="H196" s="38">
        <v>3186.5</v>
      </c>
      <c r="I196" s="38">
        <v>3200.2</v>
      </c>
      <c r="J196" s="38">
        <v>3217.45</v>
      </c>
      <c r="K196" s="31">
        <v>3182.95</v>
      </c>
      <c r="L196" s="31">
        <v>3152</v>
      </c>
      <c r="M196" s="31">
        <v>8.0529499999999992</v>
      </c>
      <c r="N196" s="1"/>
      <c r="O196" s="1"/>
    </row>
    <row r="197" spans="1:15" ht="12.75" customHeight="1">
      <c r="A197" s="56">
        <v>188</v>
      </c>
      <c r="B197" s="58" t="s">
        <v>232</v>
      </c>
      <c r="C197" s="31">
        <v>1891.5</v>
      </c>
      <c r="D197" s="38">
        <v>1901.1833333333334</v>
      </c>
      <c r="E197" s="38">
        <v>1874.5666666666668</v>
      </c>
      <c r="F197" s="38">
        <v>1857.6333333333334</v>
      </c>
      <c r="G197" s="38">
        <v>1831.0166666666669</v>
      </c>
      <c r="H197" s="38">
        <v>1918.1166666666668</v>
      </c>
      <c r="I197" s="38">
        <v>1944.7333333333336</v>
      </c>
      <c r="J197" s="38">
        <v>1961.6666666666667</v>
      </c>
      <c r="K197" s="31">
        <v>1927.8</v>
      </c>
      <c r="L197" s="31">
        <v>1884.25</v>
      </c>
      <c r="M197" s="31">
        <v>5.2854299999999999</v>
      </c>
      <c r="N197" s="1"/>
      <c r="O197" s="1"/>
    </row>
    <row r="198" spans="1:15" ht="12.75" customHeight="1">
      <c r="A198" s="56">
        <v>189</v>
      </c>
      <c r="B198" s="58" t="s">
        <v>299</v>
      </c>
      <c r="C198" s="31">
        <v>719.95</v>
      </c>
      <c r="D198" s="38">
        <v>713.93333333333339</v>
      </c>
      <c r="E198" s="38">
        <v>703.36666666666679</v>
      </c>
      <c r="F198" s="38">
        <v>686.78333333333342</v>
      </c>
      <c r="G198" s="38">
        <v>676.21666666666681</v>
      </c>
      <c r="H198" s="38">
        <v>730.51666666666677</v>
      </c>
      <c r="I198" s="38">
        <v>741.08333333333337</v>
      </c>
      <c r="J198" s="38">
        <v>757.66666666666674</v>
      </c>
      <c r="K198" s="31">
        <v>724.5</v>
      </c>
      <c r="L198" s="31">
        <v>697.35</v>
      </c>
      <c r="M198" s="31">
        <v>7.7243399999999998</v>
      </c>
      <c r="N198" s="1"/>
      <c r="O198" s="1"/>
    </row>
    <row r="199" spans="1:15" ht="12.75" customHeight="1">
      <c r="A199" s="56">
        <v>190</v>
      </c>
      <c r="B199" s="58" t="s">
        <v>233</v>
      </c>
      <c r="C199" s="31">
        <v>2087.75</v>
      </c>
      <c r="D199" s="38">
        <v>2078.8166666666666</v>
      </c>
      <c r="E199" s="38">
        <v>2064.6333333333332</v>
      </c>
      <c r="F199" s="38">
        <v>2041.5166666666664</v>
      </c>
      <c r="G199" s="38">
        <v>2027.333333333333</v>
      </c>
      <c r="H199" s="38">
        <v>2101.9333333333334</v>
      </c>
      <c r="I199" s="38">
        <v>2116.1166666666668</v>
      </c>
      <c r="J199" s="38">
        <v>2139.2333333333336</v>
      </c>
      <c r="K199" s="31">
        <v>2093</v>
      </c>
      <c r="L199" s="31">
        <v>2055.6999999999998</v>
      </c>
      <c r="M199" s="31">
        <v>3.0343</v>
      </c>
      <c r="N199" s="1"/>
      <c r="O199" s="1"/>
    </row>
    <row r="200" spans="1:15" ht="12.75" customHeight="1">
      <c r="A200" s="56">
        <v>191</v>
      </c>
      <c r="B200" s="58" t="s">
        <v>300</v>
      </c>
      <c r="C200" s="31">
        <v>41.05</v>
      </c>
      <c r="D200" s="38">
        <v>41.283333333333331</v>
      </c>
      <c r="E200" s="38">
        <v>40.61666666666666</v>
      </c>
      <c r="F200" s="38">
        <v>40.18333333333333</v>
      </c>
      <c r="G200" s="38">
        <v>39.516666666666659</v>
      </c>
      <c r="H200" s="38">
        <v>41.716666666666661</v>
      </c>
      <c r="I200" s="38">
        <v>42.383333333333333</v>
      </c>
      <c r="J200" s="38">
        <v>42.816666666666663</v>
      </c>
      <c r="K200" s="31">
        <v>41.95</v>
      </c>
      <c r="L200" s="31">
        <v>40.85</v>
      </c>
      <c r="M200" s="31">
        <v>212.88058000000001</v>
      </c>
      <c r="N200" s="1"/>
      <c r="O200" s="1"/>
    </row>
    <row r="201" spans="1:15" ht="12.75" customHeight="1">
      <c r="A201" s="56">
        <v>192</v>
      </c>
      <c r="B201" s="58" t="s">
        <v>298</v>
      </c>
      <c r="C201" s="31">
        <v>94.25</v>
      </c>
      <c r="D201" s="38">
        <v>94.083333333333329</v>
      </c>
      <c r="E201" s="38">
        <v>91.466666666666654</v>
      </c>
      <c r="F201" s="38">
        <v>88.683333333333323</v>
      </c>
      <c r="G201" s="38">
        <v>86.066666666666649</v>
      </c>
      <c r="H201" s="38">
        <v>96.86666666666666</v>
      </c>
      <c r="I201" s="38">
        <v>99.483333333333334</v>
      </c>
      <c r="J201" s="38">
        <v>102.26666666666667</v>
      </c>
      <c r="K201" s="31">
        <v>96.7</v>
      </c>
      <c r="L201" s="31">
        <v>91.3</v>
      </c>
      <c r="M201" s="31">
        <v>237.93698000000001</v>
      </c>
      <c r="N201" s="1"/>
      <c r="O201" s="1"/>
    </row>
    <row r="202" spans="1:15" ht="12.75" customHeight="1">
      <c r="A202" s="56">
        <v>193</v>
      </c>
      <c r="B202" s="58" t="s">
        <v>234</v>
      </c>
      <c r="C202" s="31">
        <v>1479.8</v>
      </c>
      <c r="D202" s="38">
        <v>1480.0333333333335</v>
      </c>
      <c r="E202" s="38">
        <v>1473.7666666666671</v>
      </c>
      <c r="F202" s="38">
        <v>1467.7333333333336</v>
      </c>
      <c r="G202" s="38">
        <v>1461.4666666666672</v>
      </c>
      <c r="H202" s="38">
        <v>1486.0666666666671</v>
      </c>
      <c r="I202" s="38">
        <v>1492.3333333333335</v>
      </c>
      <c r="J202" s="38">
        <v>1498.366666666667</v>
      </c>
      <c r="K202" s="31">
        <v>1486.3</v>
      </c>
      <c r="L202" s="31">
        <v>1474</v>
      </c>
      <c r="M202" s="31">
        <v>6.4525600000000001</v>
      </c>
      <c r="N202" s="1"/>
      <c r="O202" s="1"/>
    </row>
    <row r="203" spans="1:15" ht="12.75" customHeight="1">
      <c r="A203" s="56">
        <v>194</v>
      </c>
      <c r="B203" s="58" t="s">
        <v>235</v>
      </c>
      <c r="C203" s="31">
        <v>1662.35</v>
      </c>
      <c r="D203" s="38">
        <v>1631.5333333333335</v>
      </c>
      <c r="E203" s="38">
        <v>1590.8166666666671</v>
      </c>
      <c r="F203" s="38">
        <v>1519.2833333333335</v>
      </c>
      <c r="G203" s="38">
        <v>1478.5666666666671</v>
      </c>
      <c r="H203" s="38">
        <v>1703.0666666666671</v>
      </c>
      <c r="I203" s="38">
        <v>1743.7833333333338</v>
      </c>
      <c r="J203" s="38">
        <v>1815.3166666666671</v>
      </c>
      <c r="K203" s="31">
        <v>1672.25</v>
      </c>
      <c r="L203" s="31">
        <v>1560</v>
      </c>
      <c r="M203" s="31">
        <v>14.05902</v>
      </c>
      <c r="N203" s="1"/>
      <c r="O203" s="1"/>
    </row>
    <row r="204" spans="1:15" ht="12.75" customHeight="1">
      <c r="A204" s="56">
        <v>195</v>
      </c>
      <c r="B204" s="58" t="s">
        <v>236</v>
      </c>
      <c r="C204" s="31">
        <v>8495.15</v>
      </c>
      <c r="D204" s="38">
        <v>8490.0500000000011</v>
      </c>
      <c r="E204" s="38">
        <v>8435.1000000000022</v>
      </c>
      <c r="F204" s="38">
        <v>8375.0500000000011</v>
      </c>
      <c r="G204" s="38">
        <v>8320.1000000000022</v>
      </c>
      <c r="H204" s="38">
        <v>8550.1000000000022</v>
      </c>
      <c r="I204" s="38">
        <v>8605.0500000000029</v>
      </c>
      <c r="J204" s="38">
        <v>8665.1000000000022</v>
      </c>
      <c r="K204" s="31">
        <v>8545</v>
      </c>
      <c r="L204" s="31">
        <v>8430</v>
      </c>
      <c r="M204" s="31">
        <v>2.03477</v>
      </c>
      <c r="N204" s="1"/>
      <c r="O204" s="1"/>
    </row>
    <row r="205" spans="1:15" ht="12.75" customHeight="1">
      <c r="A205" s="56">
        <v>196</v>
      </c>
      <c r="B205" s="58" t="s">
        <v>302</v>
      </c>
      <c r="C205" s="31">
        <v>88.75</v>
      </c>
      <c r="D205" s="38">
        <v>88.716666666666654</v>
      </c>
      <c r="E205" s="38">
        <v>88.133333333333312</v>
      </c>
      <c r="F205" s="38">
        <v>87.516666666666652</v>
      </c>
      <c r="G205" s="38">
        <v>86.933333333333309</v>
      </c>
      <c r="H205" s="38">
        <v>89.333333333333314</v>
      </c>
      <c r="I205" s="38">
        <v>89.916666666666657</v>
      </c>
      <c r="J205" s="38">
        <v>90.533333333333317</v>
      </c>
      <c r="K205" s="31">
        <v>89.3</v>
      </c>
      <c r="L205" s="31">
        <v>88.1</v>
      </c>
      <c r="M205" s="31">
        <v>92.388469999999998</v>
      </c>
      <c r="N205" s="1"/>
      <c r="O205" s="1"/>
    </row>
    <row r="206" spans="1:15" ht="12.75" customHeight="1">
      <c r="A206" s="56">
        <v>197</v>
      </c>
      <c r="B206" s="58" t="s">
        <v>237</v>
      </c>
      <c r="C206" s="31">
        <v>612.29999999999995</v>
      </c>
      <c r="D206" s="38">
        <v>611.74999999999989</v>
      </c>
      <c r="E206" s="38">
        <v>607.5999999999998</v>
      </c>
      <c r="F206" s="38">
        <v>602.89999999999986</v>
      </c>
      <c r="G206" s="38">
        <v>598.74999999999977</v>
      </c>
      <c r="H206" s="38">
        <v>616.44999999999982</v>
      </c>
      <c r="I206" s="38">
        <v>620.59999999999991</v>
      </c>
      <c r="J206" s="38">
        <v>625.29999999999984</v>
      </c>
      <c r="K206" s="31">
        <v>615.9</v>
      </c>
      <c r="L206" s="31">
        <v>607.04999999999995</v>
      </c>
      <c r="M206" s="31">
        <v>30.79054</v>
      </c>
      <c r="N206" s="1"/>
      <c r="O206" s="1"/>
    </row>
    <row r="207" spans="1:15" ht="12.75" customHeight="1">
      <c r="A207" s="56">
        <v>198</v>
      </c>
      <c r="B207" s="58" t="s">
        <v>303</v>
      </c>
      <c r="C207" s="31">
        <v>920.5</v>
      </c>
      <c r="D207" s="38">
        <v>925.81666666666661</v>
      </c>
      <c r="E207" s="38">
        <v>911.68333333333317</v>
      </c>
      <c r="F207" s="38">
        <v>902.86666666666656</v>
      </c>
      <c r="G207" s="38">
        <v>888.73333333333312</v>
      </c>
      <c r="H207" s="38">
        <v>934.63333333333321</v>
      </c>
      <c r="I207" s="38">
        <v>948.76666666666665</v>
      </c>
      <c r="J207" s="38">
        <v>957.58333333333326</v>
      </c>
      <c r="K207" s="31">
        <v>939.95</v>
      </c>
      <c r="L207" s="31">
        <v>917</v>
      </c>
      <c r="M207" s="31">
        <v>12.071350000000001</v>
      </c>
      <c r="N207" s="1"/>
      <c r="O207" s="1"/>
    </row>
    <row r="208" spans="1:15" ht="12.75" customHeight="1">
      <c r="A208" s="56">
        <v>199</v>
      </c>
      <c r="B208" s="58" t="s">
        <v>238</v>
      </c>
      <c r="C208" s="31">
        <v>239.1</v>
      </c>
      <c r="D208" s="38">
        <v>239.5333333333333</v>
      </c>
      <c r="E208" s="38">
        <v>237.11666666666662</v>
      </c>
      <c r="F208" s="38">
        <v>235.13333333333333</v>
      </c>
      <c r="G208" s="38">
        <v>232.71666666666664</v>
      </c>
      <c r="H208" s="38">
        <v>241.51666666666659</v>
      </c>
      <c r="I208" s="38">
        <v>243.93333333333328</v>
      </c>
      <c r="J208" s="38">
        <v>245.91666666666657</v>
      </c>
      <c r="K208" s="31">
        <v>241.95</v>
      </c>
      <c r="L208" s="31">
        <v>237.55</v>
      </c>
      <c r="M208" s="31">
        <v>64.296260000000004</v>
      </c>
      <c r="N208" s="1"/>
      <c r="O208" s="1"/>
    </row>
    <row r="209" spans="1:15" ht="12.75" customHeight="1">
      <c r="A209" s="56">
        <v>200</v>
      </c>
      <c r="B209" s="58" t="s">
        <v>239</v>
      </c>
      <c r="C209" s="31">
        <v>896.1</v>
      </c>
      <c r="D209" s="38">
        <v>894.65</v>
      </c>
      <c r="E209" s="38">
        <v>888.44999999999993</v>
      </c>
      <c r="F209" s="38">
        <v>880.8</v>
      </c>
      <c r="G209" s="38">
        <v>874.59999999999991</v>
      </c>
      <c r="H209" s="38">
        <v>902.3</v>
      </c>
      <c r="I209" s="38">
        <v>908.5</v>
      </c>
      <c r="J209" s="38">
        <v>916.15</v>
      </c>
      <c r="K209" s="31">
        <v>900.85</v>
      </c>
      <c r="L209" s="31">
        <v>887</v>
      </c>
      <c r="M209" s="31">
        <v>7.3328199999999999</v>
      </c>
      <c r="N209" s="1"/>
      <c r="O209" s="1"/>
    </row>
    <row r="210" spans="1:15" ht="12.75" customHeight="1">
      <c r="A210" s="56">
        <v>201</v>
      </c>
      <c r="B210" s="58" t="s">
        <v>304</v>
      </c>
      <c r="C210" s="31">
        <v>1679.6</v>
      </c>
      <c r="D210" s="38">
        <v>1673.1000000000001</v>
      </c>
      <c r="E210" s="38">
        <v>1661.2000000000003</v>
      </c>
      <c r="F210" s="38">
        <v>1642.8000000000002</v>
      </c>
      <c r="G210" s="38">
        <v>1630.9000000000003</v>
      </c>
      <c r="H210" s="38">
        <v>1691.5000000000002</v>
      </c>
      <c r="I210" s="38">
        <v>1703.4000000000003</v>
      </c>
      <c r="J210" s="38">
        <v>1721.8000000000002</v>
      </c>
      <c r="K210" s="31">
        <v>1685</v>
      </c>
      <c r="L210" s="31">
        <v>1654.7</v>
      </c>
      <c r="M210" s="31">
        <v>0.73543000000000003</v>
      </c>
      <c r="N210" s="1"/>
      <c r="O210" s="1"/>
    </row>
    <row r="211" spans="1:15" ht="12.75" customHeight="1">
      <c r="A211" s="56">
        <v>202</v>
      </c>
      <c r="B211" s="58" t="s">
        <v>240</v>
      </c>
      <c r="C211" s="31">
        <v>432.85</v>
      </c>
      <c r="D211" s="38">
        <v>431.09999999999997</v>
      </c>
      <c r="E211" s="38">
        <v>428.49999999999994</v>
      </c>
      <c r="F211" s="38">
        <v>424.15</v>
      </c>
      <c r="G211" s="38">
        <v>421.54999999999995</v>
      </c>
      <c r="H211" s="38">
        <v>435.44999999999993</v>
      </c>
      <c r="I211" s="38">
        <v>438.04999999999995</v>
      </c>
      <c r="J211" s="38">
        <v>442.39999999999992</v>
      </c>
      <c r="K211" s="31">
        <v>433.7</v>
      </c>
      <c r="L211" s="31">
        <v>426.75</v>
      </c>
      <c r="M211" s="31">
        <v>46.613250000000001</v>
      </c>
      <c r="N211" s="1"/>
      <c r="O211" s="1"/>
    </row>
    <row r="212" spans="1:15" ht="12.75" customHeight="1">
      <c r="A212" s="56">
        <v>203</v>
      </c>
      <c r="B212" s="58" t="s">
        <v>305</v>
      </c>
      <c r="C212" s="31">
        <v>18.55</v>
      </c>
      <c r="D212" s="38">
        <v>18.483333333333334</v>
      </c>
      <c r="E212" s="38">
        <v>18.116666666666667</v>
      </c>
      <c r="F212" s="38">
        <v>17.683333333333334</v>
      </c>
      <c r="G212" s="38">
        <v>17.316666666666666</v>
      </c>
      <c r="H212" s="38">
        <v>18.916666666666668</v>
      </c>
      <c r="I212" s="38">
        <v>19.283333333333335</v>
      </c>
      <c r="J212" s="38">
        <v>19.716666666666669</v>
      </c>
      <c r="K212" s="31">
        <v>18.850000000000001</v>
      </c>
      <c r="L212" s="31">
        <v>18.05</v>
      </c>
      <c r="M212" s="31">
        <v>2307.32062</v>
      </c>
      <c r="N212" s="1"/>
      <c r="O212" s="1"/>
    </row>
    <row r="213" spans="1:15" ht="12.75" customHeight="1">
      <c r="A213" s="56">
        <v>204</v>
      </c>
      <c r="B213" s="58" t="s">
        <v>241</v>
      </c>
      <c r="C213" s="31">
        <v>283.35000000000002</v>
      </c>
      <c r="D213" s="38">
        <v>280.81666666666666</v>
      </c>
      <c r="E213" s="38">
        <v>277.0333333333333</v>
      </c>
      <c r="F213" s="38">
        <v>270.71666666666664</v>
      </c>
      <c r="G213" s="38">
        <v>266.93333333333328</v>
      </c>
      <c r="H213" s="38">
        <v>287.13333333333333</v>
      </c>
      <c r="I213" s="38">
        <v>290.91666666666674</v>
      </c>
      <c r="J213" s="38">
        <v>297.23333333333335</v>
      </c>
      <c r="K213" s="31">
        <v>284.60000000000002</v>
      </c>
      <c r="L213" s="31">
        <v>274.5</v>
      </c>
      <c r="M213" s="31">
        <v>111.06623</v>
      </c>
      <c r="N213" s="1"/>
      <c r="O213" s="1"/>
    </row>
    <row r="214" spans="1:15" ht="12.75" customHeight="1">
      <c r="A214" s="56">
        <v>205</v>
      </c>
      <c r="B214" s="58" t="s">
        <v>306</v>
      </c>
      <c r="C214" s="31">
        <v>100.05</v>
      </c>
      <c r="D214" s="38">
        <v>99.949999999999989</v>
      </c>
      <c r="E214" s="38">
        <v>98.299999999999983</v>
      </c>
      <c r="F214" s="38">
        <v>96.55</v>
      </c>
      <c r="G214" s="38">
        <v>94.899999999999991</v>
      </c>
      <c r="H214" s="38">
        <v>101.69999999999997</v>
      </c>
      <c r="I214" s="38">
        <v>103.34999999999998</v>
      </c>
      <c r="J214" s="38">
        <v>105.09999999999997</v>
      </c>
      <c r="K214" s="31">
        <v>101.6</v>
      </c>
      <c r="L214" s="31">
        <v>98.2</v>
      </c>
      <c r="M214" s="31">
        <v>1112.22776</v>
      </c>
      <c r="N214" s="1"/>
      <c r="O214" s="1"/>
    </row>
    <row r="215" spans="1:15" ht="12.75" customHeight="1">
      <c r="A215" s="56">
        <v>206</v>
      </c>
      <c r="B215" s="58" t="s">
        <v>242</v>
      </c>
      <c r="C215" s="31">
        <v>633</v>
      </c>
      <c r="D215" s="38">
        <v>635.98333333333335</v>
      </c>
      <c r="E215" s="38">
        <v>628.26666666666665</v>
      </c>
      <c r="F215" s="38">
        <v>623.5333333333333</v>
      </c>
      <c r="G215" s="38">
        <v>615.81666666666661</v>
      </c>
      <c r="H215" s="38">
        <v>640.7166666666667</v>
      </c>
      <c r="I215" s="38">
        <v>648.43333333333339</v>
      </c>
      <c r="J215" s="38">
        <v>653.16666666666674</v>
      </c>
      <c r="K215" s="31">
        <v>643.70000000000005</v>
      </c>
      <c r="L215" s="31">
        <v>631.25</v>
      </c>
      <c r="M215" s="31">
        <v>9.9092699999999994</v>
      </c>
      <c r="N215" s="1"/>
      <c r="O215" s="1"/>
    </row>
    <row r="216" spans="1:15" ht="12.75" customHeight="1">
      <c r="A216" s="59"/>
      <c r="B216" s="58"/>
      <c r="C216" s="31"/>
      <c r="D216" s="38"/>
      <c r="E216" s="38"/>
      <c r="F216" s="38"/>
      <c r="G216" s="38"/>
      <c r="H216" s="38"/>
      <c r="I216" s="38"/>
      <c r="J216" s="38"/>
      <c r="K216" s="31"/>
      <c r="L216" s="31"/>
      <c r="M216" s="31"/>
      <c r="N216" s="1"/>
      <c r="O216" s="1"/>
    </row>
    <row r="217" spans="1:15" ht="12.75" customHeight="1">
      <c r="A217" s="60"/>
      <c r="B217" s="61"/>
      <c r="C217" s="62"/>
      <c r="D217" s="62"/>
      <c r="E217" s="62"/>
      <c r="F217" s="62"/>
      <c r="G217" s="62"/>
      <c r="H217" s="62"/>
      <c r="I217" s="62"/>
      <c r="J217" s="62"/>
      <c r="K217" s="62"/>
      <c r="L217" s="63"/>
      <c r="M217" s="1"/>
      <c r="N217" s="1"/>
      <c r="O217" s="1"/>
    </row>
    <row r="218" spans="1:15" ht="12.75" customHeight="1">
      <c r="A218" s="60"/>
      <c r="B218" s="1"/>
      <c r="C218" s="62"/>
      <c r="D218" s="62"/>
      <c r="E218" s="62"/>
      <c r="F218" s="62"/>
      <c r="G218" s="62"/>
      <c r="H218" s="62"/>
      <c r="I218" s="62"/>
      <c r="J218" s="62"/>
      <c r="K218" s="62"/>
      <c r="L218" s="63"/>
      <c r="M218" s="1"/>
      <c r="N218" s="1"/>
      <c r="O218" s="1"/>
    </row>
    <row r="219" spans="1:15" ht="12.75" customHeight="1">
      <c r="A219" s="60"/>
      <c r="B219" s="1"/>
      <c r="C219" s="62"/>
      <c r="D219" s="62"/>
      <c r="E219" s="62"/>
      <c r="F219" s="62"/>
      <c r="G219" s="62"/>
      <c r="H219" s="62"/>
      <c r="I219" s="62"/>
      <c r="J219" s="62"/>
      <c r="K219" s="62"/>
      <c r="L219" s="63"/>
      <c r="M219" s="1"/>
      <c r="N219" s="1"/>
      <c r="O219" s="1"/>
    </row>
    <row r="220" spans="1:15" ht="12.75" customHeight="1">
      <c r="A220" s="64" t="s">
        <v>307</v>
      </c>
      <c r="B220" s="1"/>
      <c r="C220" s="62"/>
      <c r="D220" s="62"/>
      <c r="E220" s="62"/>
      <c r="F220" s="62"/>
      <c r="G220" s="62"/>
      <c r="H220" s="62"/>
      <c r="I220" s="62"/>
      <c r="J220" s="62"/>
      <c r="K220" s="62"/>
      <c r="L220" s="63"/>
      <c r="M220" s="1"/>
      <c r="N220" s="1"/>
      <c r="O220" s="1"/>
    </row>
    <row r="221" spans="1:15" ht="12.75" customHeight="1">
      <c r="A221" s="1"/>
      <c r="B221" s="1"/>
      <c r="C221" s="62"/>
      <c r="D221" s="62"/>
      <c r="E221" s="62"/>
      <c r="F221" s="62"/>
      <c r="G221" s="62"/>
      <c r="H221" s="62"/>
      <c r="I221" s="62"/>
      <c r="J221" s="62"/>
      <c r="K221" s="62"/>
      <c r="L221" s="63"/>
      <c r="M221" s="1"/>
      <c r="N221" s="1"/>
      <c r="O221" s="1"/>
    </row>
    <row r="222" spans="1:15" ht="12.75" customHeight="1">
      <c r="A222" s="1"/>
      <c r="B222" s="1"/>
      <c r="C222" s="62"/>
      <c r="D222" s="62"/>
      <c r="E222" s="62"/>
      <c r="F222" s="62"/>
      <c r="G222" s="62"/>
      <c r="H222" s="62"/>
      <c r="I222" s="62"/>
      <c r="J222" s="62"/>
      <c r="K222" s="62"/>
      <c r="L222" s="63"/>
      <c r="M222" s="1"/>
      <c r="N222" s="1"/>
      <c r="O222" s="1"/>
    </row>
    <row r="223" spans="1:15" ht="12.75" customHeight="1">
      <c r="A223" s="65" t="s">
        <v>308</v>
      </c>
      <c r="B223" s="1"/>
      <c r="C223" s="62"/>
      <c r="D223" s="62"/>
      <c r="E223" s="62"/>
      <c r="F223" s="62"/>
      <c r="G223" s="62"/>
      <c r="H223" s="62"/>
      <c r="I223" s="62"/>
      <c r="J223" s="62"/>
      <c r="K223" s="62"/>
      <c r="L223" s="63"/>
      <c r="M223" s="1"/>
      <c r="N223" s="1"/>
      <c r="O223" s="1"/>
    </row>
    <row r="224" spans="1:15" ht="12.75" customHeight="1">
      <c r="A224" s="66"/>
      <c r="B224" s="1"/>
      <c r="C224" s="62"/>
      <c r="D224" s="62"/>
      <c r="E224" s="62"/>
      <c r="F224" s="62"/>
      <c r="G224" s="62"/>
      <c r="H224" s="62"/>
      <c r="I224" s="62"/>
      <c r="J224" s="62"/>
      <c r="K224" s="62"/>
      <c r="L224" s="63"/>
      <c r="M224" s="1"/>
      <c r="N224" s="1"/>
      <c r="O224" s="1"/>
    </row>
    <row r="225" spans="1:15" ht="12.75" customHeight="1">
      <c r="A225" s="67" t="s">
        <v>309</v>
      </c>
      <c r="B225" s="1"/>
      <c r="C225" s="62"/>
      <c r="D225" s="62"/>
      <c r="E225" s="62"/>
      <c r="F225" s="62"/>
      <c r="G225" s="62"/>
      <c r="H225" s="62"/>
      <c r="I225" s="62"/>
      <c r="J225" s="62"/>
      <c r="K225" s="62"/>
      <c r="L225" s="63"/>
      <c r="M225" s="1"/>
      <c r="N225" s="1"/>
      <c r="O225" s="1"/>
    </row>
    <row r="226" spans="1:15" ht="12.75" customHeight="1">
      <c r="A226" s="49" t="s">
        <v>243</v>
      </c>
      <c r="B226" s="1"/>
      <c r="C226" s="62"/>
      <c r="D226" s="62"/>
      <c r="E226" s="62"/>
      <c r="F226" s="62"/>
      <c r="G226" s="62"/>
      <c r="H226" s="62"/>
      <c r="I226" s="62"/>
      <c r="J226" s="62"/>
      <c r="K226" s="62"/>
      <c r="L226" s="63"/>
      <c r="M226" s="1"/>
      <c r="N226" s="1"/>
      <c r="O226" s="1"/>
    </row>
    <row r="227" spans="1:15" ht="12.75" customHeight="1">
      <c r="A227" s="49" t="s">
        <v>244</v>
      </c>
      <c r="B227" s="1"/>
      <c r="C227" s="62"/>
      <c r="D227" s="62"/>
      <c r="E227" s="62"/>
      <c r="F227" s="62"/>
      <c r="G227" s="62"/>
      <c r="H227" s="62"/>
      <c r="I227" s="62"/>
      <c r="J227" s="62"/>
      <c r="K227" s="62"/>
      <c r="L227" s="63"/>
      <c r="M227" s="1"/>
      <c r="N227" s="1"/>
      <c r="O227" s="1"/>
    </row>
    <row r="228" spans="1:15" ht="12.75" customHeight="1">
      <c r="A228" s="49" t="s">
        <v>245</v>
      </c>
      <c r="B228" s="1"/>
      <c r="C228" s="68"/>
      <c r="D228" s="68"/>
      <c r="E228" s="68"/>
      <c r="F228" s="68"/>
      <c r="G228" s="68"/>
      <c r="H228" s="68"/>
      <c r="I228" s="68"/>
      <c r="J228" s="68"/>
      <c r="K228" s="68"/>
      <c r="L228" s="63"/>
      <c r="M228" s="1"/>
      <c r="N228" s="1"/>
      <c r="O228" s="1"/>
    </row>
    <row r="229" spans="1:15" ht="12.75" customHeight="1">
      <c r="A229" s="49" t="s">
        <v>246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63"/>
      <c r="M229" s="1"/>
      <c r="N229" s="1"/>
      <c r="O229" s="1"/>
    </row>
    <row r="230" spans="1:15" ht="12.75" customHeight="1">
      <c r="A230" s="49" t="s">
        <v>247</v>
      </c>
      <c r="B230" s="1"/>
      <c r="C230" s="62"/>
      <c r="D230" s="62"/>
      <c r="E230" s="62"/>
      <c r="F230" s="62"/>
      <c r="G230" s="62"/>
      <c r="H230" s="62"/>
      <c r="I230" s="62"/>
      <c r="J230" s="62"/>
      <c r="K230" s="62"/>
      <c r="L230" s="63"/>
      <c r="M230" s="1"/>
      <c r="N230" s="1"/>
      <c r="O230" s="1"/>
    </row>
    <row r="231" spans="1:15" ht="12.75" customHeight="1">
      <c r="A231" s="69"/>
      <c r="B231" s="1"/>
      <c r="C231" s="62"/>
      <c r="D231" s="62"/>
      <c r="E231" s="62"/>
      <c r="F231" s="62"/>
      <c r="G231" s="62"/>
      <c r="H231" s="62"/>
      <c r="I231" s="62"/>
      <c r="J231" s="62"/>
      <c r="K231" s="62"/>
      <c r="L231" s="63"/>
      <c r="M231" s="1"/>
      <c r="N231" s="1"/>
      <c r="O231" s="1"/>
    </row>
    <row r="232" spans="1:15" ht="12.75" customHeight="1">
      <c r="A232" s="1"/>
      <c r="B232" s="1"/>
      <c r="C232" s="62"/>
      <c r="D232" s="62"/>
      <c r="E232" s="62"/>
      <c r="F232" s="62"/>
      <c r="G232" s="62"/>
      <c r="H232" s="62"/>
      <c r="I232" s="62"/>
      <c r="J232" s="62"/>
      <c r="K232" s="62"/>
      <c r="L232" s="63"/>
      <c r="M232" s="1"/>
      <c r="N232" s="1"/>
      <c r="O232" s="1"/>
    </row>
    <row r="233" spans="1:15" ht="12.75" customHeight="1">
      <c r="A233" s="1"/>
      <c r="B233" s="1"/>
      <c r="C233" s="62"/>
      <c r="D233" s="62"/>
      <c r="E233" s="62"/>
      <c r="F233" s="62"/>
      <c r="G233" s="62"/>
      <c r="H233" s="62"/>
      <c r="I233" s="62"/>
      <c r="J233" s="62"/>
      <c r="K233" s="62"/>
      <c r="L233" s="63"/>
      <c r="M233" s="1"/>
      <c r="N233" s="1"/>
      <c r="O233" s="1"/>
    </row>
    <row r="234" spans="1:15" ht="12.75" customHeight="1">
      <c r="A234" s="1"/>
      <c r="B234" s="1"/>
      <c r="C234" s="62"/>
      <c r="D234" s="62"/>
      <c r="E234" s="62"/>
      <c r="F234" s="62"/>
      <c r="G234" s="62"/>
      <c r="H234" s="62"/>
      <c r="I234" s="62"/>
      <c r="J234" s="62"/>
      <c r="K234" s="62"/>
      <c r="L234" s="63"/>
      <c r="M234" s="1"/>
      <c r="N234" s="1"/>
      <c r="O234" s="1"/>
    </row>
    <row r="235" spans="1:15" ht="12.75" customHeight="1">
      <c r="A235" s="1"/>
      <c r="B235" s="1"/>
      <c r="C235" s="62"/>
      <c r="D235" s="62"/>
      <c r="E235" s="62"/>
      <c r="F235" s="62"/>
      <c r="G235" s="62"/>
      <c r="H235" s="62"/>
      <c r="I235" s="62"/>
      <c r="J235" s="62"/>
      <c r="K235" s="62"/>
      <c r="L235" s="63"/>
      <c r="M235" s="1"/>
      <c r="N235" s="1"/>
      <c r="O235" s="1"/>
    </row>
    <row r="236" spans="1:15" ht="12.75" customHeight="1">
      <c r="A236" s="70" t="s">
        <v>248</v>
      </c>
      <c r="B236" s="1"/>
      <c r="C236" s="62"/>
      <c r="D236" s="62"/>
      <c r="E236" s="62"/>
      <c r="F236" s="62"/>
      <c r="G236" s="62"/>
      <c r="H236" s="62"/>
      <c r="I236" s="62"/>
      <c r="J236" s="62"/>
      <c r="K236" s="62"/>
      <c r="L236" s="63"/>
      <c r="M236" s="1"/>
      <c r="N236" s="1"/>
      <c r="O236" s="1"/>
    </row>
    <row r="237" spans="1:15" ht="12.75" customHeight="1">
      <c r="A237" s="71" t="s">
        <v>249</v>
      </c>
      <c r="B237" s="1"/>
      <c r="C237" s="62"/>
      <c r="D237" s="62"/>
      <c r="E237" s="62"/>
      <c r="F237" s="62"/>
      <c r="G237" s="62"/>
      <c r="H237" s="62"/>
      <c r="I237" s="62"/>
      <c r="J237" s="62"/>
      <c r="K237" s="62"/>
      <c r="L237" s="63"/>
      <c r="M237" s="1"/>
      <c r="N237" s="1"/>
      <c r="O237" s="1"/>
    </row>
    <row r="238" spans="1:15" ht="12.75" customHeight="1">
      <c r="A238" s="71" t="s">
        <v>250</v>
      </c>
      <c r="B238" s="1"/>
      <c r="C238" s="62"/>
      <c r="D238" s="62"/>
      <c r="E238" s="62"/>
      <c r="F238" s="62"/>
      <c r="G238" s="62"/>
      <c r="H238" s="62"/>
      <c r="I238" s="62"/>
      <c r="J238" s="62"/>
      <c r="K238" s="62"/>
      <c r="L238" s="63"/>
      <c r="M238" s="1"/>
      <c r="N238" s="1"/>
      <c r="O238" s="1"/>
    </row>
    <row r="239" spans="1:15" ht="12.75" customHeight="1">
      <c r="A239" s="71" t="s">
        <v>251</v>
      </c>
      <c r="B239" s="1"/>
      <c r="C239" s="62"/>
      <c r="D239" s="62"/>
      <c r="E239" s="62"/>
      <c r="F239" s="62"/>
      <c r="G239" s="62"/>
      <c r="H239" s="62"/>
      <c r="I239" s="62"/>
      <c r="J239" s="62"/>
      <c r="K239" s="62"/>
      <c r="L239" s="63"/>
      <c r="M239" s="1"/>
      <c r="N239" s="1"/>
      <c r="O239" s="1"/>
    </row>
    <row r="240" spans="1:15" ht="12.75" customHeight="1">
      <c r="A240" s="71" t="s">
        <v>252</v>
      </c>
      <c r="B240" s="1"/>
      <c r="C240" s="62"/>
      <c r="D240" s="62"/>
      <c r="E240" s="62"/>
      <c r="F240" s="62"/>
      <c r="G240" s="62"/>
      <c r="H240" s="62"/>
      <c r="I240" s="62"/>
      <c r="J240" s="62"/>
      <c r="K240" s="62"/>
      <c r="L240" s="63"/>
      <c r="M240" s="1"/>
      <c r="N240" s="1"/>
      <c r="O240" s="1"/>
    </row>
    <row r="241" spans="1:15" ht="12.75" customHeight="1">
      <c r="A241" s="71" t="s">
        <v>253</v>
      </c>
      <c r="B241" s="1"/>
      <c r="C241" s="62"/>
      <c r="D241" s="62"/>
      <c r="E241" s="62"/>
      <c r="F241" s="62"/>
      <c r="G241" s="62"/>
      <c r="H241" s="62"/>
      <c r="I241" s="62"/>
      <c r="J241" s="62"/>
      <c r="K241" s="62"/>
      <c r="L241" s="63"/>
      <c r="M241" s="1"/>
      <c r="N241" s="1"/>
      <c r="O241" s="1"/>
    </row>
    <row r="242" spans="1:15" ht="12.75" customHeight="1">
      <c r="A242" s="71" t="s">
        <v>254</v>
      </c>
      <c r="B242" s="1"/>
      <c r="C242" s="62"/>
      <c r="D242" s="62"/>
      <c r="E242" s="62"/>
      <c r="F242" s="62"/>
      <c r="G242" s="62"/>
      <c r="H242" s="62"/>
      <c r="I242" s="62"/>
      <c r="J242" s="62"/>
      <c r="K242" s="62"/>
      <c r="L242" s="63"/>
      <c r="M242" s="1"/>
      <c r="N242" s="1"/>
      <c r="O242" s="1"/>
    </row>
    <row r="243" spans="1:15" ht="12.75" customHeight="1">
      <c r="A243" s="71" t="s">
        <v>255</v>
      </c>
      <c r="B243" s="1"/>
      <c r="C243" s="62"/>
      <c r="D243" s="62"/>
      <c r="E243" s="62"/>
      <c r="F243" s="62"/>
      <c r="G243" s="62"/>
      <c r="H243" s="62"/>
      <c r="I243" s="62"/>
      <c r="J243" s="62"/>
      <c r="K243" s="62"/>
      <c r="L243" s="63"/>
      <c r="M243" s="1"/>
      <c r="N243" s="1"/>
      <c r="O243" s="1"/>
    </row>
    <row r="244" spans="1:15" ht="12.75" customHeight="1">
      <c r="A244" s="71" t="s">
        <v>256</v>
      </c>
      <c r="B244" s="1"/>
      <c r="C244" s="62"/>
      <c r="D244" s="62"/>
      <c r="E244" s="62"/>
      <c r="F244" s="62"/>
      <c r="G244" s="62"/>
      <c r="H244" s="62"/>
      <c r="I244" s="62"/>
      <c r="J244" s="62"/>
      <c r="K244" s="62"/>
      <c r="L244" s="63"/>
      <c r="M244" s="1"/>
      <c r="N244" s="1"/>
      <c r="O244" s="1"/>
    </row>
    <row r="245" spans="1:15" ht="12.75" customHeight="1">
      <c r="A245" s="71" t="s">
        <v>257</v>
      </c>
      <c r="B245" s="1"/>
      <c r="C245" s="68"/>
      <c r="D245" s="68"/>
      <c r="E245" s="68"/>
      <c r="F245" s="68"/>
      <c r="G245" s="68"/>
      <c r="H245" s="68"/>
      <c r="I245" s="68"/>
      <c r="J245" s="68"/>
      <c r="K245" s="68"/>
      <c r="L245" s="63"/>
      <c r="M245" s="1"/>
      <c r="N245" s="1"/>
      <c r="O245" s="1"/>
    </row>
    <row r="246" spans="1:15" ht="12.75" customHeight="1">
      <c r="A246" s="1"/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63"/>
      <c r="M246" s="1"/>
      <c r="N246" s="1"/>
      <c r="O246" s="1"/>
    </row>
    <row r="247" spans="1:15" ht="12.75" customHeight="1">
      <c r="A247" s="1"/>
      <c r="B247" s="1"/>
      <c r="C247" s="62"/>
      <c r="D247" s="62"/>
      <c r="E247" s="62"/>
      <c r="F247" s="62"/>
      <c r="G247" s="62"/>
      <c r="H247" s="62"/>
      <c r="I247" s="62"/>
      <c r="J247" s="62"/>
      <c r="K247" s="62"/>
      <c r="L247" s="63"/>
      <c r="M247" s="1"/>
      <c r="N247" s="1"/>
      <c r="O247" s="1"/>
    </row>
    <row r="248" spans="1:15" ht="12.75" customHeight="1">
      <c r="A248" s="1"/>
      <c r="B248" s="1"/>
      <c r="C248" s="62"/>
      <c r="D248" s="62"/>
      <c r="E248" s="62"/>
      <c r="F248" s="62"/>
      <c r="G248" s="62"/>
      <c r="H248" s="62"/>
      <c r="I248" s="62"/>
      <c r="J248" s="62"/>
      <c r="K248" s="62"/>
      <c r="L248" s="63"/>
      <c r="M248" s="1"/>
      <c r="N248" s="1"/>
      <c r="O248" s="1"/>
    </row>
    <row r="249" spans="1:15" ht="12.75" customHeight="1">
      <c r="A249" s="1"/>
      <c r="B249" s="1"/>
      <c r="C249" s="62"/>
      <c r="D249" s="62"/>
      <c r="E249" s="62"/>
      <c r="F249" s="62"/>
      <c r="G249" s="62"/>
      <c r="H249" s="62"/>
      <c r="I249" s="62"/>
      <c r="J249" s="62"/>
      <c r="K249" s="62"/>
      <c r="L249" s="63"/>
      <c r="M249" s="1"/>
      <c r="N249" s="1"/>
      <c r="O249" s="1"/>
    </row>
    <row r="250" spans="1:15" ht="12.75" customHeight="1">
      <c r="A250" s="1"/>
      <c r="B250" s="1"/>
      <c r="C250" s="62"/>
      <c r="D250" s="62"/>
      <c r="E250" s="62"/>
      <c r="F250" s="62"/>
      <c r="G250" s="62"/>
      <c r="H250" s="62"/>
      <c r="I250" s="62"/>
      <c r="J250" s="62"/>
      <c r="K250" s="62"/>
      <c r="L250" s="63"/>
      <c r="M250" s="1"/>
      <c r="N250" s="1"/>
      <c r="O250" s="1"/>
    </row>
    <row r="251" spans="1:15" ht="12.75" customHeight="1">
      <c r="A251" s="1"/>
      <c r="B251" s="1"/>
      <c r="C251" s="62"/>
      <c r="D251" s="62"/>
      <c r="E251" s="62"/>
      <c r="F251" s="62"/>
      <c r="G251" s="62"/>
      <c r="H251" s="62"/>
      <c r="I251" s="62"/>
      <c r="J251" s="62"/>
      <c r="K251" s="62"/>
      <c r="L251" s="63"/>
      <c r="M251" s="1"/>
      <c r="N251" s="1"/>
      <c r="O251" s="1"/>
    </row>
    <row r="252" spans="1:15" ht="12.75" customHeight="1">
      <c r="A252" s="1"/>
      <c r="B252" s="1"/>
      <c r="C252" s="62"/>
      <c r="D252" s="62"/>
      <c r="E252" s="62"/>
      <c r="F252" s="62"/>
      <c r="G252" s="62"/>
      <c r="H252" s="62"/>
      <c r="I252" s="62"/>
      <c r="J252" s="62"/>
      <c r="K252" s="62"/>
      <c r="L252" s="63"/>
      <c r="M252" s="1"/>
      <c r="N252" s="1"/>
      <c r="O252" s="1"/>
    </row>
    <row r="253" spans="1:15" ht="12.75" customHeight="1">
      <c r="A253" s="1"/>
      <c r="B253" s="1"/>
      <c r="C253" s="62"/>
      <c r="D253" s="62"/>
      <c r="E253" s="62"/>
      <c r="F253" s="62"/>
      <c r="G253" s="62"/>
      <c r="H253" s="62"/>
      <c r="I253" s="62"/>
      <c r="J253" s="62"/>
      <c r="K253" s="62"/>
      <c r="L253" s="63"/>
      <c r="M253" s="1"/>
      <c r="N253" s="1"/>
      <c r="O253" s="1"/>
    </row>
    <row r="254" spans="1:15" ht="12.75" customHeight="1">
      <c r="A254" s="1"/>
      <c r="B254" s="1"/>
      <c r="C254" s="62"/>
      <c r="D254" s="62"/>
      <c r="E254" s="62"/>
      <c r="F254" s="62"/>
      <c r="G254" s="62"/>
      <c r="H254" s="62"/>
      <c r="I254" s="62"/>
      <c r="J254" s="62"/>
      <c r="K254" s="62"/>
      <c r="L254" s="63"/>
      <c r="M254" s="1"/>
      <c r="N254" s="1"/>
      <c r="O254" s="1"/>
    </row>
    <row r="255" spans="1:15" ht="12.75" customHeight="1">
      <c r="A255" s="1"/>
      <c r="B255" s="1"/>
      <c r="C255" s="62"/>
      <c r="D255" s="62"/>
      <c r="E255" s="62"/>
      <c r="F255" s="62"/>
      <c r="G255" s="62"/>
      <c r="H255" s="62"/>
      <c r="I255" s="62"/>
      <c r="J255" s="62"/>
      <c r="K255" s="62"/>
      <c r="L255" s="63"/>
      <c r="M255" s="1"/>
      <c r="N255" s="1"/>
      <c r="O255" s="1"/>
    </row>
    <row r="256" spans="1:15" ht="12.75" customHeight="1">
      <c r="A256" s="1"/>
      <c r="B256" s="1"/>
      <c r="C256" s="62"/>
      <c r="D256" s="62"/>
      <c r="E256" s="62"/>
      <c r="F256" s="62"/>
      <c r="G256" s="62"/>
      <c r="H256" s="62"/>
      <c r="I256" s="62"/>
      <c r="J256" s="62"/>
      <c r="K256" s="62"/>
      <c r="L256" s="63"/>
      <c r="M256" s="1"/>
      <c r="N256" s="1"/>
      <c r="O256" s="1"/>
    </row>
    <row r="257" spans="1:15" ht="12.75" customHeight="1">
      <c r="A257" s="1"/>
      <c r="B257" s="1"/>
      <c r="C257" s="62"/>
      <c r="D257" s="62"/>
      <c r="E257" s="62"/>
      <c r="F257" s="62"/>
      <c r="G257" s="62"/>
      <c r="H257" s="62"/>
      <c r="I257" s="62"/>
      <c r="J257" s="62"/>
      <c r="K257" s="62"/>
      <c r="L257" s="63"/>
      <c r="M257" s="1"/>
      <c r="N257" s="1"/>
      <c r="O257" s="1"/>
    </row>
    <row r="258" spans="1:15" ht="12.75" customHeight="1">
      <c r="A258" s="1"/>
      <c r="B258" s="1"/>
      <c r="C258" s="62"/>
      <c r="D258" s="62"/>
      <c r="E258" s="62"/>
      <c r="F258" s="62"/>
      <c r="G258" s="62"/>
      <c r="H258" s="62"/>
      <c r="I258" s="62"/>
      <c r="J258" s="62"/>
      <c r="K258" s="62"/>
      <c r="L258" s="63"/>
      <c r="M258" s="1"/>
      <c r="N258" s="1"/>
      <c r="O258" s="1"/>
    </row>
    <row r="259" spans="1:15" ht="12.75" customHeight="1">
      <c r="A259" s="1"/>
      <c r="B259" s="1"/>
      <c r="C259" s="62"/>
      <c r="D259" s="62"/>
      <c r="E259" s="62"/>
      <c r="F259" s="62"/>
      <c r="G259" s="62"/>
      <c r="H259" s="62"/>
      <c r="I259" s="62"/>
      <c r="J259" s="62"/>
      <c r="K259" s="62"/>
      <c r="L259" s="63"/>
      <c r="M259" s="1"/>
      <c r="N259" s="1"/>
      <c r="O259" s="1"/>
    </row>
    <row r="260" spans="1:15" ht="12.75" customHeight="1">
      <c r="A260" s="1"/>
      <c r="B260" s="1"/>
      <c r="C260" s="62"/>
      <c r="D260" s="62"/>
      <c r="E260" s="62"/>
      <c r="F260" s="62"/>
      <c r="G260" s="62"/>
      <c r="H260" s="62"/>
      <c r="I260" s="62"/>
      <c r="J260" s="62"/>
      <c r="K260" s="62"/>
      <c r="L260" s="63"/>
      <c r="M260" s="1"/>
      <c r="N260" s="1"/>
      <c r="O260" s="1"/>
    </row>
    <row r="261" spans="1:15" ht="12.75" customHeight="1">
      <c r="A261" s="1"/>
      <c r="B261" s="1"/>
      <c r="C261" s="62"/>
      <c r="D261" s="62"/>
      <c r="E261" s="62"/>
      <c r="F261" s="62"/>
      <c r="G261" s="62"/>
      <c r="H261" s="62"/>
      <c r="I261" s="62"/>
      <c r="J261" s="62"/>
      <c r="K261" s="62"/>
      <c r="L261" s="63"/>
      <c r="M261" s="1"/>
      <c r="N261" s="1"/>
      <c r="O261" s="1"/>
    </row>
    <row r="262" spans="1:15" ht="12.75" customHeight="1">
      <c r="A262" s="1"/>
      <c r="B262" s="1"/>
      <c r="C262" s="62"/>
      <c r="D262" s="62"/>
      <c r="E262" s="62"/>
      <c r="F262" s="62"/>
      <c r="G262" s="62"/>
      <c r="H262" s="62"/>
      <c r="I262" s="62"/>
      <c r="J262" s="62"/>
      <c r="K262" s="62"/>
      <c r="L262" s="63"/>
      <c r="M262" s="1"/>
      <c r="N262" s="1"/>
      <c r="O262" s="1"/>
    </row>
    <row r="263" spans="1:15" ht="12.75" customHeight="1">
      <c r="A263" s="1"/>
      <c r="B263" s="1"/>
      <c r="C263" s="62"/>
      <c r="D263" s="62"/>
      <c r="E263" s="62"/>
      <c r="F263" s="62"/>
      <c r="G263" s="62"/>
      <c r="H263" s="62"/>
      <c r="I263" s="62"/>
      <c r="J263" s="62"/>
      <c r="K263" s="62"/>
      <c r="L263" s="63"/>
      <c r="M263" s="1"/>
      <c r="N263" s="1"/>
      <c r="O263" s="1"/>
    </row>
    <row r="264" spans="1:15" ht="12.75" customHeight="1">
      <c r="A264" s="1"/>
      <c r="B264" s="1"/>
      <c r="C264" s="62"/>
      <c r="D264" s="62"/>
      <c r="E264" s="62"/>
      <c r="F264" s="62"/>
      <c r="G264" s="62"/>
      <c r="H264" s="62"/>
      <c r="I264" s="62"/>
      <c r="J264" s="62"/>
      <c r="K264" s="62"/>
      <c r="L264" s="63"/>
      <c r="M264" s="1"/>
      <c r="N264" s="1"/>
      <c r="O264" s="1"/>
    </row>
    <row r="265" spans="1:15" ht="12.75" customHeight="1">
      <c r="A265" s="1"/>
      <c r="B265" s="1"/>
      <c r="C265" s="62"/>
      <c r="D265" s="62"/>
      <c r="E265" s="62"/>
      <c r="F265" s="62"/>
      <c r="G265" s="62"/>
      <c r="H265" s="62"/>
      <c r="I265" s="62"/>
      <c r="J265" s="62"/>
      <c r="K265" s="62"/>
      <c r="L265" s="63"/>
      <c r="M265" s="1"/>
      <c r="N265" s="1"/>
      <c r="O265" s="1"/>
    </row>
    <row r="266" spans="1:15" ht="12.75" customHeight="1">
      <c r="A266" s="1"/>
      <c r="B266" s="1"/>
      <c r="C266" s="62"/>
      <c r="D266" s="62"/>
      <c r="E266" s="62"/>
      <c r="F266" s="62"/>
      <c r="G266" s="62"/>
      <c r="H266" s="62"/>
      <c r="I266" s="62"/>
      <c r="J266" s="62"/>
      <c r="K266" s="62"/>
      <c r="L266" s="63"/>
      <c r="M266" s="1"/>
      <c r="N266" s="1"/>
      <c r="O266" s="1"/>
    </row>
    <row r="267" spans="1:15" ht="12.75" customHeight="1">
      <c r="A267" s="1"/>
      <c r="B267" s="1"/>
      <c r="C267" s="62"/>
      <c r="D267" s="62"/>
      <c r="E267" s="62"/>
      <c r="F267" s="62"/>
      <c r="G267" s="62"/>
      <c r="H267" s="62"/>
      <c r="I267" s="62"/>
      <c r="J267" s="62"/>
      <c r="K267" s="62"/>
      <c r="L267" s="63"/>
      <c r="M267" s="1"/>
      <c r="N267" s="1"/>
      <c r="O267" s="1"/>
    </row>
    <row r="268" spans="1:15" ht="12.75" customHeight="1">
      <c r="A268" s="1"/>
      <c r="B268" s="1"/>
      <c r="C268" s="62"/>
      <c r="D268" s="62"/>
      <c r="E268" s="62"/>
      <c r="F268" s="62"/>
      <c r="G268" s="62"/>
      <c r="H268" s="62"/>
      <c r="I268" s="62"/>
      <c r="J268" s="62"/>
      <c r="K268" s="62"/>
      <c r="L268" s="63"/>
      <c r="M268" s="1"/>
      <c r="N268" s="1"/>
      <c r="O268" s="1"/>
    </row>
    <row r="269" spans="1:15" ht="12.75" customHeight="1">
      <c r="A269" s="1"/>
      <c r="B269" s="1"/>
      <c r="C269" s="62"/>
      <c r="D269" s="62"/>
      <c r="E269" s="62"/>
      <c r="F269" s="62"/>
      <c r="G269" s="62"/>
      <c r="H269" s="62"/>
      <c r="I269" s="62"/>
      <c r="J269" s="62"/>
      <c r="K269" s="62"/>
      <c r="L269" s="63"/>
      <c r="M269" s="1"/>
      <c r="N269" s="1"/>
      <c r="O269" s="1"/>
    </row>
    <row r="270" spans="1:15" ht="12.75" customHeight="1">
      <c r="A270" s="1"/>
      <c r="B270" s="1"/>
      <c r="C270" s="62"/>
      <c r="D270" s="62"/>
      <c r="E270" s="62"/>
      <c r="F270" s="62"/>
      <c r="G270" s="62"/>
      <c r="H270" s="62"/>
      <c r="I270" s="62"/>
      <c r="J270" s="62"/>
      <c r="K270" s="62"/>
      <c r="L270" s="63"/>
      <c r="M270" s="1"/>
      <c r="N270" s="1"/>
      <c r="O270" s="1"/>
    </row>
    <row r="271" spans="1:15" ht="12.75" customHeight="1">
      <c r="A271" s="1"/>
      <c r="B271" s="1"/>
      <c r="C271" s="62"/>
      <c r="D271" s="62"/>
      <c r="E271" s="62"/>
      <c r="F271" s="62"/>
      <c r="G271" s="62"/>
      <c r="H271" s="62"/>
      <c r="I271" s="62"/>
      <c r="J271" s="62"/>
      <c r="K271" s="62"/>
      <c r="L271" s="63"/>
      <c r="M271" s="1"/>
      <c r="N271" s="1"/>
      <c r="O271" s="1"/>
    </row>
    <row r="272" spans="1:15" ht="12.75" customHeight="1">
      <c r="A272" s="1"/>
      <c r="B272" s="1"/>
      <c r="C272" s="62"/>
      <c r="D272" s="62"/>
      <c r="E272" s="62"/>
      <c r="F272" s="62"/>
      <c r="G272" s="62"/>
      <c r="H272" s="62"/>
      <c r="I272" s="62"/>
      <c r="J272" s="62"/>
      <c r="K272" s="62"/>
      <c r="L272" s="63"/>
      <c r="M272" s="1"/>
      <c r="N272" s="1"/>
      <c r="O272" s="1"/>
    </row>
    <row r="273" spans="1:15" ht="12.75" customHeight="1">
      <c r="A273" s="1"/>
      <c r="B273" s="1"/>
      <c r="C273" s="62"/>
      <c r="D273" s="62"/>
      <c r="E273" s="62"/>
      <c r="F273" s="62"/>
      <c r="G273" s="62"/>
      <c r="H273" s="62"/>
      <c r="I273" s="62"/>
      <c r="J273" s="62"/>
      <c r="K273" s="62"/>
      <c r="L273" s="63"/>
      <c r="M273" s="1"/>
      <c r="N273" s="1"/>
      <c r="O273" s="1"/>
    </row>
    <row r="274" spans="1:15" ht="12.75" customHeight="1">
      <c r="A274" s="1"/>
      <c r="B274" s="1"/>
      <c r="C274" s="62"/>
      <c r="D274" s="62"/>
      <c r="E274" s="62"/>
      <c r="F274" s="62"/>
      <c r="G274" s="62"/>
      <c r="H274" s="62"/>
      <c r="I274" s="62"/>
      <c r="J274" s="62"/>
      <c r="K274" s="62"/>
      <c r="L274" s="63"/>
      <c r="M274" s="1"/>
      <c r="N274" s="1"/>
      <c r="O274" s="1"/>
    </row>
    <row r="275" spans="1:15" ht="12.75" customHeight="1">
      <c r="A275" s="1"/>
      <c r="B275" s="1"/>
      <c r="C275" s="62"/>
      <c r="D275" s="62"/>
      <c r="E275" s="62"/>
      <c r="F275" s="62"/>
      <c r="G275" s="62"/>
      <c r="H275" s="62"/>
      <c r="I275" s="62"/>
      <c r="J275" s="62"/>
      <c r="K275" s="62"/>
      <c r="L275" s="63"/>
      <c r="M275" s="1"/>
      <c r="N275" s="1"/>
      <c r="O275" s="1"/>
    </row>
    <row r="276" spans="1:15" ht="12.75" customHeight="1">
      <c r="A276" s="1"/>
      <c r="B276" s="1"/>
      <c r="C276" s="62"/>
      <c r="D276" s="62"/>
      <c r="E276" s="62"/>
      <c r="F276" s="62"/>
      <c r="G276" s="62"/>
      <c r="H276" s="62"/>
      <c r="I276" s="62"/>
      <c r="J276" s="62"/>
      <c r="K276" s="62"/>
      <c r="L276" s="63"/>
      <c r="M276" s="1"/>
      <c r="N276" s="1"/>
      <c r="O276" s="1"/>
    </row>
    <row r="277" spans="1:15" ht="12.75" customHeight="1">
      <c r="A277" s="1"/>
      <c r="B277" s="1"/>
      <c r="C277" s="62"/>
      <c r="D277" s="62"/>
      <c r="E277" s="62"/>
      <c r="F277" s="62"/>
      <c r="G277" s="62"/>
      <c r="H277" s="62"/>
      <c r="I277" s="62"/>
      <c r="J277" s="62"/>
      <c r="K277" s="62"/>
      <c r="L277" s="63"/>
      <c r="M277" s="1"/>
      <c r="N277" s="1"/>
      <c r="O277" s="1"/>
    </row>
    <row r="278" spans="1:15" ht="12.75" customHeight="1">
      <c r="A278" s="1"/>
      <c r="B278" s="1"/>
      <c r="C278" s="62"/>
      <c r="D278" s="62"/>
      <c r="E278" s="62"/>
      <c r="F278" s="62"/>
      <c r="G278" s="62"/>
      <c r="H278" s="62"/>
      <c r="I278" s="62"/>
      <c r="J278" s="62"/>
      <c r="K278" s="62"/>
      <c r="L278" s="63"/>
      <c r="M278" s="1"/>
      <c r="N278" s="1"/>
      <c r="O278" s="1"/>
    </row>
    <row r="279" spans="1:15" ht="12.75" customHeight="1">
      <c r="A279" s="1"/>
      <c r="B279" s="1"/>
      <c r="C279" s="62"/>
      <c r="D279" s="62"/>
      <c r="E279" s="62"/>
      <c r="F279" s="62"/>
      <c r="G279" s="62"/>
      <c r="H279" s="62"/>
      <c r="I279" s="62"/>
      <c r="J279" s="62"/>
      <c r="K279" s="62"/>
      <c r="L279" s="63"/>
      <c r="M279" s="1"/>
      <c r="N279" s="1"/>
      <c r="O279" s="1"/>
    </row>
    <row r="280" spans="1:15" ht="12.75" customHeight="1">
      <c r="A280" s="1"/>
      <c r="B280" s="1"/>
      <c r="C280" s="62"/>
      <c r="D280" s="62"/>
      <c r="E280" s="62"/>
      <c r="F280" s="62"/>
      <c r="G280" s="62"/>
      <c r="H280" s="62"/>
      <c r="I280" s="62"/>
      <c r="J280" s="62"/>
      <c r="K280" s="62"/>
      <c r="L280" s="63"/>
      <c r="M280" s="1"/>
      <c r="N280" s="1"/>
      <c r="O280" s="1"/>
    </row>
    <row r="281" spans="1:15" ht="12.75" customHeight="1">
      <c r="A281" s="1"/>
      <c r="B281" s="1"/>
      <c r="C281" s="62"/>
      <c r="D281" s="62"/>
      <c r="E281" s="62"/>
      <c r="F281" s="62"/>
      <c r="G281" s="62"/>
      <c r="H281" s="62"/>
      <c r="I281" s="62"/>
      <c r="J281" s="62"/>
      <c r="K281" s="62"/>
      <c r="L281" s="63"/>
      <c r="M281" s="1"/>
      <c r="N281" s="1"/>
      <c r="O281" s="1"/>
    </row>
    <row r="282" spans="1:15" ht="12.75" customHeight="1">
      <c r="A282" s="1"/>
      <c r="B282" s="1"/>
      <c r="C282" s="62"/>
      <c r="D282" s="62"/>
      <c r="E282" s="62"/>
      <c r="F282" s="62"/>
      <c r="G282" s="62"/>
      <c r="H282" s="62"/>
      <c r="I282" s="62"/>
      <c r="J282" s="62"/>
      <c r="K282" s="62"/>
      <c r="L282" s="63"/>
      <c r="M282" s="1"/>
      <c r="N282" s="1"/>
      <c r="O282" s="1"/>
    </row>
    <row r="283" spans="1:15" ht="12.75" customHeight="1">
      <c r="A283" s="1"/>
      <c r="B283" s="1"/>
      <c r="C283" s="62"/>
      <c r="D283" s="62"/>
      <c r="E283" s="62"/>
      <c r="F283" s="62"/>
      <c r="G283" s="62"/>
      <c r="H283" s="62"/>
      <c r="I283" s="62"/>
      <c r="J283" s="62"/>
      <c r="K283" s="62"/>
      <c r="L283" s="63"/>
      <c r="M283" s="1"/>
      <c r="N283" s="1"/>
      <c r="O283" s="1"/>
    </row>
    <row r="284" spans="1:15" ht="12.75" customHeight="1">
      <c r="A284" s="1"/>
      <c r="B284" s="1"/>
      <c r="C284" s="62"/>
      <c r="D284" s="62"/>
      <c r="E284" s="62"/>
      <c r="F284" s="62"/>
      <c r="G284" s="62"/>
      <c r="H284" s="62"/>
      <c r="I284" s="62"/>
      <c r="J284" s="62"/>
      <c r="K284" s="62"/>
      <c r="L284" s="63"/>
      <c r="M284" s="1"/>
      <c r="N284" s="1"/>
      <c r="O284" s="1"/>
    </row>
    <row r="285" spans="1:15" ht="12.75" customHeight="1">
      <c r="A285" s="1"/>
      <c r="B285" s="1"/>
      <c r="C285" s="62"/>
      <c r="D285" s="62"/>
      <c r="E285" s="62"/>
      <c r="F285" s="62"/>
      <c r="G285" s="62"/>
      <c r="H285" s="62"/>
      <c r="I285" s="62"/>
      <c r="J285" s="62"/>
      <c r="K285" s="62"/>
      <c r="L285" s="63"/>
      <c r="M285" s="1"/>
      <c r="N285" s="1"/>
      <c r="O285" s="1"/>
    </row>
    <row r="286" spans="1:15" ht="12.75" customHeight="1">
      <c r="A286" s="1"/>
      <c r="B286" s="1"/>
      <c r="C286" s="62"/>
      <c r="D286" s="62"/>
      <c r="E286" s="62"/>
      <c r="F286" s="62"/>
      <c r="G286" s="62"/>
      <c r="H286" s="62"/>
      <c r="I286" s="62"/>
      <c r="J286" s="62"/>
      <c r="K286" s="62"/>
      <c r="L286" s="63"/>
      <c r="M286" s="1"/>
      <c r="N286" s="1"/>
      <c r="O286" s="1"/>
    </row>
    <row r="287" spans="1:15" ht="12.75" customHeight="1">
      <c r="A287" s="1"/>
      <c r="B287" s="1"/>
      <c r="C287" s="62"/>
      <c r="D287" s="62"/>
      <c r="E287" s="62"/>
      <c r="F287" s="62"/>
      <c r="G287" s="62"/>
      <c r="H287" s="62"/>
      <c r="I287" s="62"/>
      <c r="J287" s="62"/>
      <c r="K287" s="62"/>
      <c r="L287" s="63"/>
      <c r="M287" s="1"/>
      <c r="N287" s="1"/>
      <c r="O287" s="1"/>
    </row>
    <row r="288" spans="1:15" ht="12.75" customHeight="1">
      <c r="A288" s="1"/>
      <c r="B288" s="1"/>
      <c r="C288" s="62"/>
      <c r="D288" s="62"/>
      <c r="E288" s="62"/>
      <c r="F288" s="62"/>
      <c r="G288" s="62"/>
      <c r="H288" s="62"/>
      <c r="I288" s="62"/>
      <c r="J288" s="62"/>
      <c r="K288" s="62"/>
      <c r="L288" s="63"/>
      <c r="M288" s="1"/>
      <c r="N288" s="1"/>
      <c r="O288" s="1"/>
    </row>
    <row r="289" spans="1:15" ht="12.75" customHeight="1">
      <c r="A289" s="1"/>
      <c r="B289" s="1"/>
      <c r="C289" s="62"/>
      <c r="D289" s="62"/>
      <c r="E289" s="62"/>
      <c r="F289" s="62"/>
      <c r="G289" s="62"/>
      <c r="H289" s="62"/>
      <c r="I289" s="62"/>
      <c r="J289" s="62"/>
      <c r="K289" s="62"/>
      <c r="L289" s="63"/>
      <c r="M289" s="1"/>
      <c r="N289" s="1"/>
      <c r="O289" s="1"/>
    </row>
    <row r="290" spans="1:15" ht="12.75" customHeight="1">
      <c r="A290" s="1"/>
      <c r="B290" s="1"/>
      <c r="C290" s="62"/>
      <c r="D290" s="62"/>
      <c r="E290" s="62"/>
      <c r="F290" s="62"/>
      <c r="G290" s="62"/>
      <c r="H290" s="62"/>
      <c r="I290" s="62"/>
      <c r="J290" s="62"/>
      <c r="K290" s="62"/>
      <c r="L290" s="63"/>
      <c r="M290" s="1"/>
      <c r="N290" s="1"/>
      <c r="O290" s="1"/>
    </row>
    <row r="291" spans="1:15" ht="12.75" customHeight="1">
      <c r="A291" s="1"/>
      <c r="B291" s="1"/>
      <c r="C291" s="62"/>
      <c r="D291" s="62"/>
      <c r="E291" s="62"/>
      <c r="F291" s="62"/>
      <c r="G291" s="62"/>
      <c r="H291" s="62"/>
      <c r="I291" s="62"/>
      <c r="J291" s="62"/>
      <c r="K291" s="62"/>
      <c r="L291" s="63"/>
      <c r="M291" s="1"/>
      <c r="N291" s="1"/>
      <c r="O291" s="1"/>
    </row>
    <row r="292" spans="1:15" ht="12.75" customHeight="1">
      <c r="A292" s="1"/>
      <c r="B292" s="1"/>
      <c r="C292" s="62"/>
      <c r="D292" s="62"/>
      <c r="E292" s="62"/>
      <c r="F292" s="62"/>
      <c r="G292" s="62"/>
      <c r="H292" s="62"/>
      <c r="I292" s="62"/>
      <c r="J292" s="62"/>
      <c r="K292" s="62"/>
      <c r="L292" s="63"/>
      <c r="M292" s="1"/>
      <c r="N292" s="1"/>
      <c r="O292" s="1"/>
    </row>
    <row r="293" spans="1:15" ht="12.75" customHeight="1">
      <c r="A293" s="1"/>
      <c r="B293" s="1"/>
      <c r="C293" s="68"/>
      <c r="D293" s="68"/>
      <c r="E293" s="68"/>
      <c r="F293" s="68"/>
      <c r="G293" s="68"/>
      <c r="H293" s="68"/>
      <c r="I293" s="68"/>
      <c r="J293" s="68"/>
      <c r="K293" s="68"/>
      <c r="L293" s="63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63"/>
      <c r="M294" s="1"/>
      <c r="N294" s="1"/>
      <c r="O294" s="1"/>
    </row>
    <row r="295" spans="1:15" ht="12.75" customHeight="1">
      <c r="A295" s="1"/>
      <c r="B295" s="1"/>
      <c r="C295" s="62"/>
      <c r="D295" s="62"/>
      <c r="E295" s="62"/>
      <c r="F295" s="62"/>
      <c r="G295" s="62"/>
      <c r="H295" s="62"/>
      <c r="I295" s="62"/>
      <c r="J295" s="62"/>
      <c r="K295" s="62"/>
      <c r="L295" s="63"/>
      <c r="M295" s="1"/>
      <c r="N295" s="1"/>
      <c r="O295" s="1"/>
    </row>
    <row r="296" spans="1:15" ht="12.75" customHeight="1">
      <c r="A296" s="1"/>
      <c r="B296" s="1"/>
      <c r="C296" s="62"/>
      <c r="D296" s="62"/>
      <c r="E296" s="62"/>
      <c r="F296" s="62"/>
      <c r="G296" s="62"/>
      <c r="H296" s="62"/>
      <c r="I296" s="62"/>
      <c r="J296" s="62"/>
      <c r="K296" s="62"/>
      <c r="L296" s="63"/>
      <c r="M296" s="1"/>
      <c r="N296" s="1"/>
      <c r="O296" s="1"/>
    </row>
    <row r="297" spans="1:15" ht="12.75" customHeight="1">
      <c r="A297" s="1"/>
      <c r="B297" s="1"/>
      <c r="C297" s="62"/>
      <c r="D297" s="62"/>
      <c r="E297" s="62"/>
      <c r="F297" s="62"/>
      <c r="G297" s="62"/>
      <c r="H297" s="62"/>
      <c r="I297" s="62"/>
      <c r="J297" s="62"/>
      <c r="K297" s="62"/>
      <c r="L297" s="63"/>
      <c r="M297" s="1"/>
      <c r="N297" s="1"/>
      <c r="O297" s="1"/>
    </row>
    <row r="298" spans="1:15" ht="12.75" customHeight="1">
      <c r="A298" s="1"/>
      <c r="B298" s="1"/>
      <c r="C298" s="62"/>
      <c r="D298" s="62"/>
      <c r="E298" s="62"/>
      <c r="F298" s="62"/>
      <c r="G298" s="62"/>
      <c r="H298" s="62"/>
      <c r="I298" s="62"/>
      <c r="J298" s="62"/>
      <c r="K298" s="62"/>
      <c r="L298" s="63"/>
      <c r="M298" s="1"/>
      <c r="N298" s="1"/>
      <c r="O298" s="1"/>
    </row>
    <row r="299" spans="1:15" ht="12.75" customHeight="1">
      <c r="A299" s="1"/>
      <c r="B299" s="1"/>
      <c r="C299" s="62"/>
      <c r="D299" s="62"/>
      <c r="E299" s="62"/>
      <c r="F299" s="62"/>
      <c r="G299" s="62"/>
      <c r="H299" s="62"/>
      <c r="I299" s="62"/>
      <c r="J299" s="62"/>
      <c r="K299" s="62"/>
      <c r="L299" s="63"/>
      <c r="M299" s="1"/>
      <c r="N299" s="1"/>
      <c r="O299" s="1"/>
    </row>
    <row r="300" spans="1:15" ht="12.75" customHeight="1">
      <c r="A300" s="1"/>
      <c r="B300" s="1"/>
      <c r="C300" s="62"/>
      <c r="D300" s="62"/>
      <c r="E300" s="62"/>
      <c r="F300" s="62"/>
      <c r="G300" s="62"/>
      <c r="H300" s="62"/>
      <c r="I300" s="62"/>
      <c r="J300" s="62"/>
      <c r="K300" s="62"/>
      <c r="L300" s="63"/>
      <c r="M300" s="1"/>
      <c r="N300" s="1"/>
      <c r="O300" s="1"/>
    </row>
    <row r="301" spans="1:15" ht="12.75" customHeight="1">
      <c r="A301" s="1"/>
      <c r="B301" s="1"/>
      <c r="C301" s="62"/>
      <c r="D301" s="62"/>
      <c r="E301" s="62"/>
      <c r="F301" s="62"/>
      <c r="G301" s="62"/>
      <c r="H301" s="62"/>
      <c r="I301" s="62"/>
      <c r="J301" s="62"/>
      <c r="K301" s="62"/>
      <c r="L301" s="63"/>
      <c r="M301" s="1"/>
      <c r="N301" s="1"/>
      <c r="O301" s="1"/>
    </row>
    <row r="302" spans="1:15" ht="12.75" customHeight="1">
      <c r="A302" s="1"/>
      <c r="B302" s="1"/>
      <c r="C302" s="62"/>
      <c r="D302" s="62"/>
      <c r="E302" s="62"/>
      <c r="F302" s="62"/>
      <c r="G302" s="62"/>
      <c r="H302" s="62"/>
      <c r="I302" s="62"/>
      <c r="J302" s="62"/>
      <c r="K302" s="62"/>
      <c r="L302" s="63"/>
      <c r="M302" s="1"/>
      <c r="N302" s="1"/>
      <c r="O302" s="1"/>
    </row>
    <row r="303" spans="1:15" ht="12.75" customHeight="1">
      <c r="A303" s="1"/>
      <c r="B303" s="1"/>
      <c r="C303" s="62"/>
      <c r="D303" s="62"/>
      <c r="E303" s="62"/>
      <c r="F303" s="62"/>
      <c r="G303" s="62"/>
      <c r="H303" s="62"/>
      <c r="I303" s="62"/>
      <c r="J303" s="62"/>
      <c r="K303" s="62"/>
      <c r="L303" s="63"/>
      <c r="M303" s="1"/>
      <c r="N303" s="1"/>
      <c r="O303" s="1"/>
    </row>
    <row r="304" spans="1:15" ht="12.75" customHeight="1">
      <c r="A304" s="1"/>
      <c r="B304" s="1"/>
      <c r="C304" s="62"/>
      <c r="D304" s="62"/>
      <c r="E304" s="62"/>
      <c r="F304" s="62"/>
      <c r="G304" s="62"/>
      <c r="H304" s="62"/>
      <c r="I304" s="62"/>
      <c r="J304" s="62"/>
      <c r="K304" s="62"/>
      <c r="L304" s="63"/>
      <c r="M304" s="1"/>
      <c r="N304" s="1"/>
      <c r="O304" s="1"/>
    </row>
    <row r="305" spans="1:15" ht="12.75" customHeight="1">
      <c r="A305" s="1"/>
      <c r="B305" s="1"/>
      <c r="C305" s="62"/>
      <c r="D305" s="62"/>
      <c r="E305" s="62"/>
      <c r="F305" s="62"/>
      <c r="G305" s="62"/>
      <c r="H305" s="62"/>
      <c r="I305" s="62"/>
      <c r="J305" s="62"/>
      <c r="K305" s="62"/>
      <c r="L305" s="63"/>
      <c r="M305" s="1"/>
      <c r="N305" s="1"/>
      <c r="O305" s="1"/>
    </row>
    <row r="306" spans="1:15" ht="12.75" customHeight="1">
      <c r="A306" s="1"/>
      <c r="B306" s="1"/>
      <c r="C306" s="62"/>
      <c r="D306" s="62"/>
      <c r="E306" s="62"/>
      <c r="F306" s="62"/>
      <c r="G306" s="62"/>
      <c r="H306" s="62"/>
      <c r="I306" s="62"/>
      <c r="J306" s="62"/>
      <c r="K306" s="62"/>
      <c r="L306" s="63"/>
      <c r="M306" s="1"/>
      <c r="N306" s="1"/>
      <c r="O306" s="1"/>
    </row>
    <row r="307" spans="1:15" ht="12.75" customHeight="1">
      <c r="A307" s="1"/>
      <c r="B307" s="1"/>
      <c r="C307" s="62"/>
      <c r="D307" s="62"/>
      <c r="E307" s="62"/>
      <c r="F307" s="62"/>
      <c r="G307" s="62"/>
      <c r="H307" s="62"/>
      <c r="I307" s="62"/>
      <c r="J307" s="62"/>
      <c r="K307" s="62"/>
      <c r="L307" s="63"/>
      <c r="M307" s="1"/>
      <c r="N307" s="1"/>
      <c r="O307" s="1"/>
    </row>
    <row r="308" spans="1:15" ht="12.75" customHeight="1">
      <c r="A308" s="1"/>
      <c r="B308" s="1"/>
      <c r="C308" s="62"/>
      <c r="D308" s="62"/>
      <c r="E308" s="62"/>
      <c r="F308" s="62"/>
      <c r="G308" s="62"/>
      <c r="H308" s="62"/>
      <c r="I308" s="62"/>
      <c r="J308" s="62"/>
      <c r="K308" s="62"/>
      <c r="L308" s="63"/>
      <c r="M308" s="1"/>
      <c r="N308" s="1"/>
      <c r="O308" s="1"/>
    </row>
    <row r="309" spans="1:15" ht="12.75" customHeight="1">
      <c r="A309" s="1"/>
      <c r="B309" s="1"/>
      <c r="C309" s="62"/>
      <c r="D309" s="62"/>
      <c r="E309" s="62"/>
      <c r="F309" s="62"/>
      <c r="G309" s="62"/>
      <c r="H309" s="62"/>
      <c r="I309" s="62"/>
      <c r="J309" s="62"/>
      <c r="K309" s="62"/>
      <c r="L309" s="63"/>
      <c r="M309" s="1"/>
      <c r="N309" s="1"/>
      <c r="O309" s="1"/>
    </row>
    <row r="310" spans="1:15" ht="12.75" customHeight="1">
      <c r="A310" s="1"/>
      <c r="B310" s="1"/>
      <c r="C310" s="62"/>
      <c r="D310" s="62"/>
      <c r="E310" s="62"/>
      <c r="F310" s="62"/>
      <c r="G310" s="62"/>
      <c r="H310" s="62"/>
      <c r="I310" s="62"/>
      <c r="J310" s="62"/>
      <c r="K310" s="62"/>
      <c r="L310" s="63"/>
      <c r="M310" s="1"/>
      <c r="N310" s="1"/>
      <c r="O310" s="1"/>
    </row>
    <row r="311" spans="1:15" ht="12.75" customHeight="1">
      <c r="A311" s="1"/>
      <c r="B311" s="1"/>
      <c r="C311" s="62"/>
      <c r="D311" s="62"/>
      <c r="E311" s="62"/>
      <c r="F311" s="62"/>
      <c r="G311" s="62"/>
      <c r="H311" s="62"/>
      <c r="I311" s="62"/>
      <c r="J311" s="62"/>
      <c r="K311" s="62"/>
      <c r="L311" s="63"/>
      <c r="M311" s="1"/>
      <c r="N311" s="1"/>
      <c r="O311" s="1"/>
    </row>
    <row r="312" spans="1:15" ht="12.75" customHeight="1">
      <c r="A312" s="1"/>
      <c r="B312" s="1"/>
      <c r="C312" s="62"/>
      <c r="D312" s="62"/>
      <c r="E312" s="62"/>
      <c r="F312" s="62"/>
      <c r="G312" s="62"/>
      <c r="H312" s="62"/>
      <c r="I312" s="62"/>
      <c r="J312" s="62"/>
      <c r="K312" s="62"/>
      <c r="L312" s="63"/>
      <c r="M312" s="1"/>
      <c r="N312" s="1"/>
      <c r="O312" s="1"/>
    </row>
    <row r="313" spans="1:15" ht="12.75" customHeight="1">
      <c r="A313" s="1"/>
      <c r="B313" s="1"/>
      <c r="C313" s="62"/>
      <c r="D313" s="62"/>
      <c r="E313" s="62"/>
      <c r="F313" s="62"/>
      <c r="G313" s="62"/>
      <c r="H313" s="62"/>
      <c r="I313" s="62"/>
      <c r="J313" s="62"/>
      <c r="K313" s="62"/>
      <c r="L313" s="63"/>
      <c r="M313" s="1"/>
      <c r="N313" s="1"/>
      <c r="O313" s="1"/>
    </row>
    <row r="314" spans="1:15" ht="12.75" customHeight="1">
      <c r="A314" s="1"/>
      <c r="B314" s="1"/>
      <c r="C314" s="62"/>
      <c r="D314" s="62"/>
      <c r="E314" s="62"/>
      <c r="F314" s="62"/>
      <c r="G314" s="62"/>
      <c r="H314" s="62"/>
      <c r="I314" s="62"/>
      <c r="J314" s="62"/>
      <c r="K314" s="62"/>
      <c r="L314" s="63"/>
      <c r="M314" s="1"/>
      <c r="N314" s="1"/>
      <c r="O314" s="1"/>
    </row>
    <row r="315" spans="1:15" ht="12.75" customHeight="1">
      <c r="A315" s="1"/>
      <c r="B315" s="1"/>
      <c r="C315" s="62"/>
      <c r="D315" s="62"/>
      <c r="E315" s="62"/>
      <c r="F315" s="62"/>
      <c r="G315" s="62"/>
      <c r="H315" s="62"/>
      <c r="I315" s="62"/>
      <c r="J315" s="62"/>
      <c r="K315" s="62"/>
      <c r="L315" s="63"/>
      <c r="M315" s="1"/>
      <c r="N315" s="1"/>
      <c r="O315" s="1"/>
    </row>
    <row r="316" spans="1:15" ht="12.75" customHeight="1">
      <c r="A316" s="1"/>
      <c r="B316" s="1"/>
      <c r="C316" s="62"/>
      <c r="D316" s="62"/>
      <c r="E316" s="62"/>
      <c r="F316" s="62"/>
      <c r="G316" s="62"/>
      <c r="H316" s="62"/>
      <c r="I316" s="62"/>
      <c r="J316" s="62"/>
      <c r="K316" s="62"/>
      <c r="L316" s="63"/>
      <c r="M316" s="1"/>
      <c r="N316" s="1"/>
      <c r="O316" s="1"/>
    </row>
    <row r="317" spans="1:15" ht="12.75" customHeight="1">
      <c r="A317" s="1"/>
      <c r="B317" s="1"/>
      <c r="C317" s="62"/>
      <c r="D317" s="62"/>
      <c r="E317" s="62"/>
      <c r="F317" s="62"/>
      <c r="G317" s="62"/>
      <c r="H317" s="62"/>
      <c r="I317" s="62"/>
      <c r="J317" s="62"/>
      <c r="K317" s="62"/>
      <c r="L317" s="63"/>
      <c r="M317" s="1"/>
      <c r="N317" s="1"/>
      <c r="O317" s="1"/>
    </row>
    <row r="318" spans="1:15" ht="12.75" customHeight="1">
      <c r="A318" s="1"/>
      <c r="B318" s="1"/>
      <c r="C318" s="62"/>
      <c r="D318" s="62"/>
      <c r="E318" s="62"/>
      <c r="F318" s="62"/>
      <c r="G318" s="62"/>
      <c r="H318" s="62"/>
      <c r="I318" s="62"/>
      <c r="J318" s="62"/>
      <c r="K318" s="62"/>
      <c r="L318" s="63"/>
      <c r="M318" s="1"/>
      <c r="N318" s="1"/>
      <c r="O318" s="1"/>
    </row>
    <row r="319" spans="1:15" ht="12.75" customHeight="1">
      <c r="A319" s="1"/>
      <c r="B319" s="1"/>
      <c r="C319" s="62"/>
      <c r="D319" s="62"/>
      <c r="E319" s="62"/>
      <c r="F319" s="62"/>
      <c r="G319" s="62"/>
      <c r="H319" s="62"/>
      <c r="I319" s="62"/>
      <c r="J319" s="62"/>
      <c r="K319" s="62"/>
      <c r="L319" s="63"/>
      <c r="M319" s="1"/>
      <c r="N319" s="1"/>
      <c r="O319" s="1"/>
    </row>
    <row r="320" spans="1:15" ht="12.75" customHeight="1">
      <c r="A320" s="1"/>
      <c r="B320" s="1"/>
      <c r="C320" s="62"/>
      <c r="D320" s="62"/>
      <c r="E320" s="62"/>
      <c r="F320" s="62"/>
      <c r="G320" s="62"/>
      <c r="H320" s="62"/>
      <c r="I320" s="62"/>
      <c r="J320" s="62"/>
      <c r="K320" s="62"/>
      <c r="L320" s="63"/>
      <c r="M320" s="1"/>
      <c r="N320" s="1"/>
      <c r="O320" s="1"/>
    </row>
    <row r="321" spans="1:15" ht="12.75" customHeight="1">
      <c r="A321" s="1"/>
      <c r="B321" s="1"/>
      <c r="C321" s="62"/>
      <c r="D321" s="62"/>
      <c r="E321" s="62"/>
      <c r="F321" s="62"/>
      <c r="G321" s="62"/>
      <c r="H321" s="62"/>
      <c r="I321" s="62"/>
      <c r="J321" s="62"/>
      <c r="K321" s="62"/>
      <c r="L321" s="63"/>
      <c r="M321" s="1"/>
      <c r="N321" s="1"/>
      <c r="O321" s="1"/>
    </row>
    <row r="322" spans="1:15" ht="12.75" customHeight="1">
      <c r="A322" s="1"/>
      <c r="B322" s="1"/>
      <c r="C322" s="62"/>
      <c r="D322" s="62"/>
      <c r="E322" s="62"/>
      <c r="F322" s="62"/>
      <c r="G322" s="62"/>
      <c r="H322" s="62"/>
      <c r="I322" s="62"/>
      <c r="J322" s="62"/>
      <c r="K322" s="62"/>
      <c r="L322" s="63"/>
      <c r="M322" s="1"/>
      <c r="N322" s="1"/>
      <c r="O322" s="1"/>
    </row>
    <row r="323" spans="1:15" ht="12.75" customHeight="1">
      <c r="A323" s="1"/>
      <c r="B323" s="1"/>
      <c r="C323" s="62"/>
      <c r="D323" s="62"/>
      <c r="E323" s="62"/>
      <c r="F323" s="62"/>
      <c r="G323" s="62"/>
      <c r="H323" s="62"/>
      <c r="I323" s="62"/>
      <c r="J323" s="62"/>
      <c r="K323" s="62"/>
      <c r="L323" s="63"/>
      <c r="M323" s="1"/>
      <c r="N323" s="1"/>
      <c r="O323" s="1"/>
    </row>
    <row r="324" spans="1:15" ht="12.75" customHeight="1">
      <c r="A324" s="1"/>
      <c r="B324" s="1"/>
      <c r="C324" s="62"/>
      <c r="D324" s="62"/>
      <c r="E324" s="62"/>
      <c r="F324" s="62"/>
      <c r="G324" s="62"/>
      <c r="H324" s="62"/>
      <c r="I324" s="62"/>
      <c r="J324" s="62"/>
      <c r="K324" s="62"/>
      <c r="L324" s="63"/>
      <c r="M324" s="1"/>
      <c r="N324" s="1"/>
      <c r="O324" s="1"/>
    </row>
    <row r="325" spans="1:15" ht="12.75" customHeight="1">
      <c r="A325" s="1"/>
      <c r="B325" s="1"/>
      <c r="C325" s="62"/>
      <c r="D325" s="62"/>
      <c r="E325" s="62"/>
      <c r="F325" s="62"/>
      <c r="G325" s="62"/>
      <c r="H325" s="62"/>
      <c r="I325" s="62"/>
      <c r="J325" s="62"/>
      <c r="K325" s="62"/>
      <c r="L325" s="63"/>
      <c r="M325" s="1"/>
      <c r="N325" s="1"/>
      <c r="O325" s="1"/>
    </row>
    <row r="326" spans="1:15" ht="12.75" customHeight="1">
      <c r="A326" s="1"/>
      <c r="B326" s="1"/>
      <c r="C326" s="62"/>
      <c r="D326" s="62"/>
      <c r="E326" s="62"/>
      <c r="F326" s="62"/>
      <c r="G326" s="62"/>
      <c r="H326" s="62"/>
      <c r="I326" s="62"/>
      <c r="J326" s="62"/>
      <c r="K326" s="62"/>
      <c r="L326" s="63"/>
      <c r="M326" s="1"/>
      <c r="N326" s="1"/>
      <c r="O326" s="1"/>
    </row>
    <row r="327" spans="1:15" ht="12.75" customHeight="1">
      <c r="A327" s="1"/>
      <c r="B327" s="1"/>
      <c r="C327" s="62"/>
      <c r="D327" s="62"/>
      <c r="E327" s="62"/>
      <c r="F327" s="62"/>
      <c r="G327" s="62"/>
      <c r="H327" s="62"/>
      <c r="I327" s="62"/>
      <c r="J327" s="62"/>
      <c r="K327" s="62"/>
      <c r="L327" s="63"/>
      <c r="M327" s="1"/>
      <c r="N327" s="1"/>
      <c r="O327" s="1"/>
    </row>
    <row r="328" spans="1:15" ht="12.75" customHeight="1">
      <c r="A328" s="1"/>
      <c r="B328" s="1"/>
      <c r="C328" s="62"/>
      <c r="D328" s="62"/>
      <c r="E328" s="62"/>
      <c r="F328" s="62"/>
      <c r="G328" s="62"/>
      <c r="H328" s="62"/>
      <c r="I328" s="62"/>
      <c r="J328" s="62"/>
      <c r="K328" s="62"/>
      <c r="L328" s="63"/>
      <c r="M328" s="1"/>
      <c r="N328" s="1"/>
      <c r="O328" s="1"/>
    </row>
    <row r="329" spans="1:15" ht="12.75" customHeight="1">
      <c r="A329" s="1"/>
      <c r="B329" s="1"/>
      <c r="C329" s="62"/>
      <c r="D329" s="62"/>
      <c r="E329" s="62"/>
      <c r="F329" s="62"/>
      <c r="G329" s="62"/>
      <c r="H329" s="62"/>
      <c r="I329" s="62"/>
      <c r="J329" s="62"/>
      <c r="K329" s="62"/>
      <c r="L329" s="63"/>
      <c r="M329" s="1"/>
      <c r="N329" s="1"/>
      <c r="O329" s="1"/>
    </row>
    <row r="330" spans="1:15" ht="12.75" customHeight="1">
      <c r="A330" s="1"/>
      <c r="B330" s="1"/>
      <c r="C330" s="62"/>
      <c r="D330" s="62"/>
      <c r="E330" s="62"/>
      <c r="F330" s="62"/>
      <c r="G330" s="62"/>
      <c r="H330" s="62"/>
      <c r="I330" s="62"/>
      <c r="J330" s="62"/>
      <c r="K330" s="62"/>
      <c r="L330" s="63"/>
      <c r="M330" s="1"/>
      <c r="N330" s="1"/>
      <c r="O330" s="1"/>
    </row>
    <row r="331" spans="1:15" ht="12.75" customHeight="1">
      <c r="A331" s="1"/>
      <c r="B331" s="1"/>
      <c r="C331" s="62"/>
      <c r="D331" s="62"/>
      <c r="E331" s="62"/>
      <c r="F331" s="62"/>
      <c r="G331" s="62"/>
      <c r="H331" s="62"/>
      <c r="I331" s="62"/>
      <c r="J331" s="62"/>
      <c r="K331" s="62"/>
      <c r="L331" s="63"/>
      <c r="M331" s="1"/>
      <c r="N331" s="1"/>
      <c r="O331" s="1"/>
    </row>
    <row r="332" spans="1:15" ht="12.75" customHeight="1">
      <c r="A332" s="1"/>
      <c r="B332" s="1"/>
      <c r="C332" s="62"/>
      <c r="D332" s="62"/>
      <c r="E332" s="62"/>
      <c r="F332" s="62"/>
      <c r="G332" s="62"/>
      <c r="H332" s="62"/>
      <c r="I332" s="62"/>
      <c r="J332" s="62"/>
      <c r="K332" s="62"/>
      <c r="L332" s="63"/>
      <c r="M332" s="1"/>
      <c r="N332" s="1"/>
      <c r="O332" s="1"/>
    </row>
    <row r="333" spans="1:15" ht="12.75" customHeight="1">
      <c r="A333" s="1"/>
      <c r="B333" s="1"/>
      <c r="C333" s="62"/>
      <c r="D333" s="62"/>
      <c r="E333" s="62"/>
      <c r="F333" s="62"/>
      <c r="G333" s="62"/>
      <c r="H333" s="62"/>
      <c r="I333" s="62"/>
      <c r="J333" s="62"/>
      <c r="K333" s="62"/>
      <c r="L333" s="63"/>
      <c r="M333" s="1"/>
      <c r="N333" s="1"/>
      <c r="O333" s="1"/>
    </row>
    <row r="334" spans="1:15" ht="12.75" customHeight="1">
      <c r="A334" s="1"/>
      <c r="B334" s="1"/>
      <c r="C334" s="68"/>
      <c r="D334" s="68"/>
      <c r="E334" s="62"/>
      <c r="F334" s="62"/>
      <c r="G334" s="62"/>
      <c r="H334" s="68"/>
      <c r="I334" s="68"/>
      <c r="J334" s="68"/>
      <c r="K334" s="68"/>
      <c r="L334" s="63"/>
      <c r="M334" s="1"/>
      <c r="N334" s="1"/>
      <c r="O334" s="1"/>
    </row>
    <row r="335" spans="1:15" ht="12.75" customHeight="1">
      <c r="A335" s="1"/>
      <c r="B335" s="1"/>
      <c r="C335" s="62"/>
      <c r="D335" s="62"/>
      <c r="E335" s="62"/>
      <c r="F335" s="62"/>
      <c r="G335" s="62"/>
      <c r="H335" s="62"/>
      <c r="I335" s="62"/>
      <c r="J335" s="62"/>
      <c r="K335" s="62"/>
      <c r="L335" s="63"/>
      <c r="M335" s="1"/>
      <c r="N335" s="1"/>
      <c r="O335" s="1"/>
    </row>
    <row r="336" spans="1:15" ht="12.75" customHeight="1">
      <c r="A336" s="1"/>
      <c r="B336" s="1"/>
      <c r="C336" s="62"/>
      <c r="D336" s="62"/>
      <c r="E336" s="62"/>
      <c r="F336" s="62"/>
      <c r="G336" s="62"/>
      <c r="H336" s="62"/>
      <c r="I336" s="62"/>
      <c r="J336" s="62"/>
      <c r="K336" s="62"/>
      <c r="L336" s="63"/>
      <c r="M336" s="1"/>
      <c r="N336" s="1"/>
      <c r="O336" s="1"/>
    </row>
    <row r="337" spans="1:15" ht="12.75" customHeight="1">
      <c r="A337" s="1"/>
      <c r="B337" s="1"/>
      <c r="C337" s="62"/>
      <c r="D337" s="62"/>
      <c r="E337" s="62"/>
      <c r="F337" s="62"/>
      <c r="G337" s="62"/>
      <c r="H337" s="62"/>
      <c r="I337" s="62"/>
      <c r="J337" s="62"/>
      <c r="K337" s="62"/>
      <c r="L337" s="63"/>
      <c r="M337" s="1"/>
      <c r="N337" s="1"/>
      <c r="O337" s="1"/>
    </row>
    <row r="338" spans="1:15" ht="12.75" customHeight="1">
      <c r="A338" s="1"/>
      <c r="B338" s="1"/>
      <c r="C338" s="62"/>
      <c r="D338" s="62"/>
      <c r="E338" s="62"/>
      <c r="F338" s="62"/>
      <c r="G338" s="62"/>
      <c r="H338" s="62"/>
      <c r="I338" s="62"/>
      <c r="J338" s="62"/>
      <c r="K338" s="62"/>
      <c r="L338" s="63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51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10"/>
      <c r="B1" s="311"/>
      <c r="C1" s="72"/>
      <c r="D1" s="7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73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45177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0"/>
      <c r="B8" s="5"/>
      <c r="C8" s="5"/>
      <c r="D8" s="5"/>
      <c r="E8" s="5"/>
      <c r="F8" s="5"/>
      <c r="G8" s="74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03" t="s">
        <v>16</v>
      </c>
      <c r="B9" s="305" t="s">
        <v>18</v>
      </c>
      <c r="C9" s="309" t="s">
        <v>20</v>
      </c>
      <c r="D9" s="309" t="s">
        <v>21</v>
      </c>
      <c r="E9" s="300" t="s">
        <v>22</v>
      </c>
      <c r="F9" s="301"/>
      <c r="G9" s="302"/>
      <c r="H9" s="300" t="s">
        <v>23</v>
      </c>
      <c r="I9" s="301"/>
      <c r="J9" s="302"/>
      <c r="K9" s="26"/>
      <c r="L9" s="27"/>
      <c r="M9" s="53"/>
      <c r="N9" s="1"/>
      <c r="O9" s="1"/>
    </row>
    <row r="10" spans="1:15" ht="42.75" customHeight="1">
      <c r="A10" s="307"/>
      <c r="B10" s="308"/>
      <c r="C10" s="308"/>
      <c r="D10" s="30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312</v>
      </c>
      <c r="C11" s="31">
        <v>513.35</v>
      </c>
      <c r="D11" s="38">
        <v>514.23333333333323</v>
      </c>
      <c r="E11" s="38">
        <v>508.96666666666647</v>
      </c>
      <c r="F11" s="38">
        <v>504.58333333333326</v>
      </c>
      <c r="G11" s="38">
        <v>499.31666666666649</v>
      </c>
      <c r="H11" s="38">
        <v>518.61666666666645</v>
      </c>
      <c r="I11" s="38">
        <v>523.8833333333331</v>
      </c>
      <c r="J11" s="38">
        <v>528.26666666666642</v>
      </c>
      <c r="K11" s="31">
        <v>519.5</v>
      </c>
      <c r="L11" s="31">
        <v>509.85</v>
      </c>
      <c r="M11" s="31">
        <v>9.9934100000000008</v>
      </c>
      <c r="N11" s="1"/>
      <c r="O11" s="1"/>
    </row>
    <row r="12" spans="1:15" ht="12" customHeight="1">
      <c r="A12" s="33">
        <v>2</v>
      </c>
      <c r="B12" s="58" t="s">
        <v>313</v>
      </c>
      <c r="C12" s="31">
        <v>32130.15</v>
      </c>
      <c r="D12" s="38">
        <v>32239.716666666664</v>
      </c>
      <c r="E12" s="38">
        <v>31890.433333333327</v>
      </c>
      <c r="F12" s="38">
        <v>31650.716666666664</v>
      </c>
      <c r="G12" s="38">
        <v>31301.433333333327</v>
      </c>
      <c r="H12" s="38">
        <v>32479.433333333327</v>
      </c>
      <c r="I12" s="38">
        <v>32828.71666666666</v>
      </c>
      <c r="J12" s="38">
        <v>33068.433333333327</v>
      </c>
      <c r="K12" s="31">
        <v>32589</v>
      </c>
      <c r="L12" s="31">
        <v>32000</v>
      </c>
      <c r="M12" s="31">
        <v>3.6720000000000003E-2</v>
      </c>
      <c r="N12" s="1"/>
      <c r="O12" s="1"/>
    </row>
    <row r="13" spans="1:15" ht="12" customHeight="1">
      <c r="A13" s="33">
        <v>3</v>
      </c>
      <c r="B13" s="58" t="s">
        <v>316</v>
      </c>
      <c r="C13" s="31">
        <v>617.6</v>
      </c>
      <c r="D13" s="38">
        <v>616</v>
      </c>
      <c r="E13" s="38">
        <v>607</v>
      </c>
      <c r="F13" s="38">
        <v>596.4</v>
      </c>
      <c r="G13" s="38">
        <v>587.4</v>
      </c>
      <c r="H13" s="38">
        <v>626.6</v>
      </c>
      <c r="I13" s="38">
        <v>635.6</v>
      </c>
      <c r="J13" s="38">
        <v>646.20000000000005</v>
      </c>
      <c r="K13" s="31">
        <v>625</v>
      </c>
      <c r="L13" s="31">
        <v>605.4</v>
      </c>
      <c r="M13" s="31">
        <v>4.3216799999999997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519.6</v>
      </c>
      <c r="D14" s="38">
        <v>518.48333333333335</v>
      </c>
      <c r="E14" s="38">
        <v>514.41666666666674</v>
      </c>
      <c r="F14" s="38">
        <v>509.23333333333335</v>
      </c>
      <c r="G14" s="38">
        <v>505.16666666666674</v>
      </c>
      <c r="H14" s="38">
        <v>523.66666666666674</v>
      </c>
      <c r="I14" s="38">
        <v>527.73333333333335</v>
      </c>
      <c r="J14" s="38">
        <v>532.91666666666674</v>
      </c>
      <c r="K14" s="31">
        <v>522.54999999999995</v>
      </c>
      <c r="L14" s="31">
        <v>513.29999999999995</v>
      </c>
      <c r="M14" s="31">
        <v>22.644819999999999</v>
      </c>
      <c r="N14" s="1"/>
      <c r="O14" s="1"/>
    </row>
    <row r="15" spans="1:15" ht="12" customHeight="1">
      <c r="A15" s="33">
        <v>5</v>
      </c>
      <c r="B15" s="58" t="s">
        <v>317</v>
      </c>
      <c r="C15" s="31">
        <v>1670.1</v>
      </c>
      <c r="D15" s="38">
        <v>1673.9166666666667</v>
      </c>
      <c r="E15" s="38">
        <v>1651.1333333333334</v>
      </c>
      <c r="F15" s="38">
        <v>1632.1666666666667</v>
      </c>
      <c r="G15" s="38">
        <v>1609.3833333333334</v>
      </c>
      <c r="H15" s="38">
        <v>1692.8833333333334</v>
      </c>
      <c r="I15" s="38">
        <v>1715.6666666666667</v>
      </c>
      <c r="J15" s="38">
        <v>1734.6333333333334</v>
      </c>
      <c r="K15" s="31">
        <v>1696.7</v>
      </c>
      <c r="L15" s="31">
        <v>1654.95</v>
      </c>
      <c r="M15" s="31">
        <v>6.0178399999999996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4448.6000000000004</v>
      </c>
      <c r="D16" s="38">
        <v>4466.05</v>
      </c>
      <c r="E16" s="38">
        <v>4425.1000000000004</v>
      </c>
      <c r="F16" s="38">
        <v>4401.6000000000004</v>
      </c>
      <c r="G16" s="38">
        <v>4360.6500000000005</v>
      </c>
      <c r="H16" s="38">
        <v>4489.55</v>
      </c>
      <c r="I16" s="38">
        <v>4530.4999999999991</v>
      </c>
      <c r="J16" s="38">
        <v>4554</v>
      </c>
      <c r="K16" s="31">
        <v>4507</v>
      </c>
      <c r="L16" s="31">
        <v>4442.55</v>
      </c>
      <c r="M16" s="31">
        <v>1.9341600000000001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23029.05</v>
      </c>
      <c r="D17" s="38">
        <v>23053</v>
      </c>
      <c r="E17" s="38">
        <v>22916.1</v>
      </c>
      <c r="F17" s="38">
        <v>22803.149999999998</v>
      </c>
      <c r="G17" s="38">
        <v>22666.249999999996</v>
      </c>
      <c r="H17" s="38">
        <v>23165.95</v>
      </c>
      <c r="I17" s="38">
        <v>23302.850000000002</v>
      </c>
      <c r="J17" s="38">
        <v>23415.800000000003</v>
      </c>
      <c r="K17" s="31">
        <v>23189.9</v>
      </c>
      <c r="L17" s="31">
        <v>22940.05</v>
      </c>
      <c r="M17" s="31">
        <v>0.12869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2041.75</v>
      </c>
      <c r="D18" s="38">
        <v>2038.3666666666668</v>
      </c>
      <c r="E18" s="38">
        <v>2025.7333333333336</v>
      </c>
      <c r="F18" s="38">
        <v>2009.7166666666667</v>
      </c>
      <c r="G18" s="38">
        <v>1997.0833333333335</v>
      </c>
      <c r="H18" s="38">
        <v>2054.3833333333337</v>
      </c>
      <c r="I18" s="38">
        <v>2067.0166666666669</v>
      </c>
      <c r="J18" s="38">
        <v>2083.0333333333338</v>
      </c>
      <c r="K18" s="31">
        <v>2051</v>
      </c>
      <c r="L18" s="31">
        <v>2022.35</v>
      </c>
      <c r="M18" s="31">
        <v>6.6919700000000004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2509.5</v>
      </c>
      <c r="D19" s="38">
        <v>2504.8333333333335</v>
      </c>
      <c r="E19" s="38">
        <v>2489.666666666667</v>
      </c>
      <c r="F19" s="38">
        <v>2469.8333333333335</v>
      </c>
      <c r="G19" s="38">
        <v>2454.666666666667</v>
      </c>
      <c r="H19" s="38">
        <v>2524.666666666667</v>
      </c>
      <c r="I19" s="38">
        <v>2539.8333333333339</v>
      </c>
      <c r="J19" s="38">
        <v>2559.666666666667</v>
      </c>
      <c r="K19" s="31">
        <v>2520</v>
      </c>
      <c r="L19" s="31">
        <v>2485</v>
      </c>
      <c r="M19" s="31">
        <v>42.989879999999999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1002.65</v>
      </c>
      <c r="D20" s="38">
        <v>1004.2666666666668</v>
      </c>
      <c r="E20" s="38">
        <v>993.38333333333355</v>
      </c>
      <c r="F20" s="38">
        <v>984.11666666666679</v>
      </c>
      <c r="G20" s="38">
        <v>973.23333333333358</v>
      </c>
      <c r="H20" s="38">
        <v>1013.5333333333335</v>
      </c>
      <c r="I20" s="38">
        <v>1024.4166666666667</v>
      </c>
      <c r="J20" s="38">
        <v>1033.6833333333334</v>
      </c>
      <c r="K20" s="31">
        <v>1015.15</v>
      </c>
      <c r="L20" s="31">
        <v>995</v>
      </c>
      <c r="M20" s="31">
        <v>51.052720000000001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809.9</v>
      </c>
      <c r="D21" s="38">
        <v>809.29999999999984</v>
      </c>
      <c r="E21" s="38">
        <v>805.64999999999964</v>
      </c>
      <c r="F21" s="38">
        <v>801.39999999999975</v>
      </c>
      <c r="G21" s="38">
        <v>797.74999999999955</v>
      </c>
      <c r="H21" s="38">
        <v>813.54999999999973</v>
      </c>
      <c r="I21" s="38">
        <v>817.2</v>
      </c>
      <c r="J21" s="38">
        <v>821.44999999999982</v>
      </c>
      <c r="K21" s="31">
        <v>812.95</v>
      </c>
      <c r="L21" s="31">
        <v>805.05</v>
      </c>
      <c r="M21" s="31">
        <v>97.879390000000001</v>
      </c>
      <c r="N21" s="1"/>
      <c r="O21" s="1"/>
    </row>
    <row r="22" spans="1:15" ht="12" customHeight="1">
      <c r="A22" s="33">
        <v>12</v>
      </c>
      <c r="B22" s="58" t="s">
        <v>845</v>
      </c>
      <c r="C22" s="31">
        <v>358.8</v>
      </c>
      <c r="D22" s="38">
        <v>355.36666666666662</v>
      </c>
      <c r="E22" s="38">
        <v>348.53333333333325</v>
      </c>
      <c r="F22" s="38">
        <v>338.26666666666665</v>
      </c>
      <c r="G22" s="38">
        <v>331.43333333333328</v>
      </c>
      <c r="H22" s="38">
        <v>365.63333333333321</v>
      </c>
      <c r="I22" s="38">
        <v>372.46666666666658</v>
      </c>
      <c r="J22" s="38">
        <v>382.73333333333318</v>
      </c>
      <c r="K22" s="31">
        <v>362.2</v>
      </c>
      <c r="L22" s="31">
        <v>345.1</v>
      </c>
      <c r="M22" s="31">
        <v>249.35096999999999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646.85</v>
      </c>
      <c r="D23" s="38">
        <v>649.13333333333333</v>
      </c>
      <c r="E23" s="38">
        <v>642.91666666666663</v>
      </c>
      <c r="F23" s="38">
        <v>638.98333333333335</v>
      </c>
      <c r="G23" s="38">
        <v>632.76666666666665</v>
      </c>
      <c r="H23" s="38">
        <v>653.06666666666661</v>
      </c>
      <c r="I23" s="38">
        <v>659.2833333333333</v>
      </c>
      <c r="J23" s="38">
        <v>663.21666666666658</v>
      </c>
      <c r="K23" s="31">
        <v>655.35</v>
      </c>
      <c r="L23" s="31">
        <v>645.20000000000005</v>
      </c>
      <c r="M23" s="31">
        <v>6.2269699999999997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353</v>
      </c>
      <c r="D24" s="38">
        <v>353.59999999999997</v>
      </c>
      <c r="E24" s="38">
        <v>351.69999999999993</v>
      </c>
      <c r="F24" s="38">
        <v>350.4</v>
      </c>
      <c r="G24" s="38">
        <v>348.49999999999994</v>
      </c>
      <c r="H24" s="38">
        <v>354.89999999999992</v>
      </c>
      <c r="I24" s="38">
        <v>356.7999999999999</v>
      </c>
      <c r="J24" s="38">
        <v>358.09999999999991</v>
      </c>
      <c r="K24" s="31">
        <v>355.5</v>
      </c>
      <c r="L24" s="31">
        <v>352.3</v>
      </c>
      <c r="M24" s="31">
        <v>12.678990000000001</v>
      </c>
      <c r="N24" s="1"/>
      <c r="O24" s="1"/>
    </row>
    <row r="25" spans="1:15" ht="12.75" customHeight="1">
      <c r="A25" s="33">
        <v>15</v>
      </c>
      <c r="B25" s="58" t="s">
        <v>46</v>
      </c>
      <c r="C25" s="31">
        <v>187.8</v>
      </c>
      <c r="D25" s="38">
        <v>187.5</v>
      </c>
      <c r="E25" s="38">
        <v>186.4</v>
      </c>
      <c r="F25" s="38">
        <v>185</v>
      </c>
      <c r="G25" s="38">
        <v>183.9</v>
      </c>
      <c r="H25" s="38">
        <v>188.9</v>
      </c>
      <c r="I25" s="38">
        <v>190.00000000000003</v>
      </c>
      <c r="J25" s="38">
        <v>191.4</v>
      </c>
      <c r="K25" s="31">
        <v>188.6</v>
      </c>
      <c r="L25" s="31">
        <v>186.1</v>
      </c>
      <c r="M25" s="31">
        <v>21.56035</v>
      </c>
      <c r="N25" s="1"/>
      <c r="O25" s="1"/>
    </row>
    <row r="26" spans="1:15" ht="12.75" customHeight="1">
      <c r="A26" s="33">
        <v>16</v>
      </c>
      <c r="B26" s="58" t="s">
        <v>48</v>
      </c>
      <c r="C26" s="31">
        <v>231.5</v>
      </c>
      <c r="D26" s="38">
        <v>230.44999999999996</v>
      </c>
      <c r="E26" s="38">
        <v>228.49999999999991</v>
      </c>
      <c r="F26" s="38">
        <v>225.49999999999994</v>
      </c>
      <c r="G26" s="38">
        <v>223.5499999999999</v>
      </c>
      <c r="H26" s="38">
        <v>233.44999999999993</v>
      </c>
      <c r="I26" s="38">
        <v>235.39999999999998</v>
      </c>
      <c r="J26" s="38">
        <v>238.39999999999995</v>
      </c>
      <c r="K26" s="31">
        <v>232.4</v>
      </c>
      <c r="L26" s="31">
        <v>227.45</v>
      </c>
      <c r="M26" s="31">
        <v>44.457500000000003</v>
      </c>
      <c r="N26" s="1"/>
      <c r="O26" s="1"/>
    </row>
    <row r="27" spans="1:15" ht="12.75" customHeight="1">
      <c r="A27" s="33">
        <v>17</v>
      </c>
      <c r="B27" s="58" t="s">
        <v>318</v>
      </c>
      <c r="C27" s="31">
        <v>354.4</v>
      </c>
      <c r="D27" s="38">
        <v>354.81666666666666</v>
      </c>
      <c r="E27" s="38">
        <v>351.5333333333333</v>
      </c>
      <c r="F27" s="38">
        <v>348.66666666666663</v>
      </c>
      <c r="G27" s="38">
        <v>345.38333333333327</v>
      </c>
      <c r="H27" s="38">
        <v>357.68333333333334</v>
      </c>
      <c r="I27" s="38">
        <v>360.96666666666675</v>
      </c>
      <c r="J27" s="38">
        <v>363.83333333333337</v>
      </c>
      <c r="K27" s="31">
        <v>358.1</v>
      </c>
      <c r="L27" s="31">
        <v>351.95</v>
      </c>
      <c r="M27" s="31">
        <v>2.79304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989.15</v>
      </c>
      <c r="D28" s="38">
        <v>991.69999999999993</v>
      </c>
      <c r="E28" s="38">
        <v>983.94999999999982</v>
      </c>
      <c r="F28" s="38">
        <v>978.74999999999989</v>
      </c>
      <c r="G28" s="38">
        <v>970.99999999999977</v>
      </c>
      <c r="H28" s="38">
        <v>996.89999999999986</v>
      </c>
      <c r="I28" s="38">
        <v>1004.6500000000001</v>
      </c>
      <c r="J28" s="38">
        <v>1009.8499999999999</v>
      </c>
      <c r="K28" s="31">
        <v>999.45</v>
      </c>
      <c r="L28" s="31">
        <v>986.5</v>
      </c>
      <c r="M28" s="31">
        <v>0.41092000000000001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1116.4000000000001</v>
      </c>
      <c r="D29" s="38">
        <v>1122.4666666666667</v>
      </c>
      <c r="E29" s="38">
        <v>1105.9333333333334</v>
      </c>
      <c r="F29" s="38">
        <v>1095.4666666666667</v>
      </c>
      <c r="G29" s="38">
        <v>1078.9333333333334</v>
      </c>
      <c r="H29" s="38">
        <v>1132.9333333333334</v>
      </c>
      <c r="I29" s="38">
        <v>1149.4666666666667</v>
      </c>
      <c r="J29" s="38">
        <v>1159.9333333333334</v>
      </c>
      <c r="K29" s="31">
        <v>1139</v>
      </c>
      <c r="L29" s="31">
        <v>1112</v>
      </c>
      <c r="M29" s="31">
        <v>3.0253800000000002</v>
      </c>
      <c r="N29" s="1"/>
      <c r="O29" s="1"/>
    </row>
    <row r="30" spans="1:15" ht="12.75" customHeight="1">
      <c r="A30" s="33">
        <v>20</v>
      </c>
      <c r="B30" s="58" t="s">
        <v>314</v>
      </c>
      <c r="C30" s="31">
        <v>3656.5</v>
      </c>
      <c r="D30" s="38">
        <v>3642.9166666666665</v>
      </c>
      <c r="E30" s="38">
        <v>3615.833333333333</v>
      </c>
      <c r="F30" s="38">
        <v>3575.1666666666665</v>
      </c>
      <c r="G30" s="38">
        <v>3548.083333333333</v>
      </c>
      <c r="H30" s="38">
        <v>3683.583333333333</v>
      </c>
      <c r="I30" s="38">
        <v>3710.6666666666661</v>
      </c>
      <c r="J30" s="38">
        <v>3751.333333333333</v>
      </c>
      <c r="K30" s="31">
        <v>3670</v>
      </c>
      <c r="L30" s="31">
        <v>3602.25</v>
      </c>
      <c r="M30" s="31">
        <v>0.44519999999999998</v>
      </c>
      <c r="N30" s="1"/>
      <c r="O30" s="1"/>
    </row>
    <row r="31" spans="1:15" ht="12.75" customHeight="1">
      <c r="A31" s="33">
        <v>21</v>
      </c>
      <c r="B31" s="58" t="s">
        <v>321</v>
      </c>
      <c r="C31" s="31">
        <v>1761.95</v>
      </c>
      <c r="D31" s="38">
        <v>1760.6499999999999</v>
      </c>
      <c r="E31" s="38">
        <v>1741.2999999999997</v>
      </c>
      <c r="F31" s="38">
        <v>1720.6499999999999</v>
      </c>
      <c r="G31" s="38">
        <v>1701.2999999999997</v>
      </c>
      <c r="H31" s="38">
        <v>1781.2999999999997</v>
      </c>
      <c r="I31" s="38">
        <v>1800.6499999999996</v>
      </c>
      <c r="J31" s="38">
        <v>1821.2999999999997</v>
      </c>
      <c r="K31" s="31">
        <v>1780</v>
      </c>
      <c r="L31" s="31">
        <v>1740</v>
      </c>
      <c r="M31" s="31">
        <v>0.84040999999999999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777.7</v>
      </c>
      <c r="D32" s="38">
        <v>776.76666666666677</v>
      </c>
      <c r="E32" s="38">
        <v>768.23333333333358</v>
      </c>
      <c r="F32" s="38">
        <v>758.76666666666677</v>
      </c>
      <c r="G32" s="38">
        <v>750.23333333333358</v>
      </c>
      <c r="H32" s="38">
        <v>786.23333333333358</v>
      </c>
      <c r="I32" s="38">
        <v>794.76666666666665</v>
      </c>
      <c r="J32" s="38">
        <v>804.23333333333358</v>
      </c>
      <c r="K32" s="31">
        <v>785.3</v>
      </c>
      <c r="L32" s="31">
        <v>767.3</v>
      </c>
      <c r="M32" s="31">
        <v>0.78963000000000005</v>
      </c>
      <c r="N32" s="1"/>
      <c r="O32" s="1"/>
    </row>
    <row r="33" spans="1:15" ht="12.75" customHeight="1">
      <c r="A33" s="33">
        <v>23</v>
      </c>
      <c r="B33" s="58" t="s">
        <v>53</v>
      </c>
      <c r="C33" s="31">
        <v>3637.1</v>
      </c>
      <c r="D33" s="38">
        <v>3656.7166666666667</v>
      </c>
      <c r="E33" s="38">
        <v>3612.8833333333332</v>
      </c>
      <c r="F33" s="38">
        <v>3588.6666666666665</v>
      </c>
      <c r="G33" s="38">
        <v>3544.833333333333</v>
      </c>
      <c r="H33" s="38">
        <v>3680.9333333333334</v>
      </c>
      <c r="I33" s="38">
        <v>3724.7666666666664</v>
      </c>
      <c r="J33" s="38">
        <v>3748.9833333333336</v>
      </c>
      <c r="K33" s="31">
        <v>3700.55</v>
      </c>
      <c r="L33" s="31">
        <v>3632.5</v>
      </c>
      <c r="M33" s="31">
        <v>1.8219000000000001</v>
      </c>
      <c r="N33" s="1"/>
      <c r="O33" s="1"/>
    </row>
    <row r="34" spans="1:15" ht="12.75" customHeight="1">
      <c r="A34" s="33">
        <v>24</v>
      </c>
      <c r="B34" s="58" t="s">
        <v>323</v>
      </c>
      <c r="C34" s="31">
        <v>2488.9499999999998</v>
      </c>
      <c r="D34" s="38">
        <v>2488.8166666666671</v>
      </c>
      <c r="E34" s="38">
        <v>2466.483333333334</v>
      </c>
      <c r="F34" s="38">
        <v>2444.0166666666669</v>
      </c>
      <c r="G34" s="38">
        <v>2421.6833333333338</v>
      </c>
      <c r="H34" s="38">
        <v>2511.2833333333342</v>
      </c>
      <c r="I34" s="38">
        <v>2533.6166666666672</v>
      </c>
      <c r="J34" s="38">
        <v>2556.0833333333344</v>
      </c>
      <c r="K34" s="31">
        <v>2511.15</v>
      </c>
      <c r="L34" s="31">
        <v>2466.35</v>
      </c>
      <c r="M34" s="31">
        <v>0.23149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661.2</v>
      </c>
      <c r="D35" s="38">
        <v>660.58333333333337</v>
      </c>
      <c r="E35" s="38">
        <v>656.86666666666679</v>
      </c>
      <c r="F35" s="38">
        <v>652.53333333333342</v>
      </c>
      <c r="G35" s="38">
        <v>648.81666666666683</v>
      </c>
      <c r="H35" s="38">
        <v>664.91666666666674</v>
      </c>
      <c r="I35" s="38">
        <v>668.63333333333321</v>
      </c>
      <c r="J35" s="38">
        <v>672.9666666666667</v>
      </c>
      <c r="K35" s="31">
        <v>664.3</v>
      </c>
      <c r="L35" s="31">
        <v>656.25</v>
      </c>
      <c r="M35" s="31">
        <v>9.6757600000000004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3043.35</v>
      </c>
      <c r="D36" s="38">
        <v>3072.75</v>
      </c>
      <c r="E36" s="38">
        <v>2995.6</v>
      </c>
      <c r="F36" s="38">
        <v>2947.85</v>
      </c>
      <c r="G36" s="38">
        <v>2870.7</v>
      </c>
      <c r="H36" s="38">
        <v>3120.5</v>
      </c>
      <c r="I36" s="38">
        <v>3197.6499999999996</v>
      </c>
      <c r="J36" s="38">
        <v>3245.4</v>
      </c>
      <c r="K36" s="31">
        <v>3149.9</v>
      </c>
      <c r="L36" s="31">
        <v>3025</v>
      </c>
      <c r="M36" s="31">
        <v>2.9495499999999999</v>
      </c>
      <c r="N36" s="1"/>
      <c r="O36" s="1"/>
    </row>
    <row r="37" spans="1:15" ht="12.75" customHeight="1">
      <c r="A37" s="33">
        <v>27</v>
      </c>
      <c r="B37" s="58" t="s">
        <v>54</v>
      </c>
      <c r="C37" s="31">
        <v>439.45</v>
      </c>
      <c r="D37" s="38">
        <v>438.41666666666669</v>
      </c>
      <c r="E37" s="38">
        <v>436.23333333333335</v>
      </c>
      <c r="F37" s="38">
        <v>433.01666666666665</v>
      </c>
      <c r="G37" s="38">
        <v>430.83333333333331</v>
      </c>
      <c r="H37" s="38">
        <v>441.63333333333338</v>
      </c>
      <c r="I37" s="38">
        <v>443.81666666666666</v>
      </c>
      <c r="J37" s="38">
        <v>447.03333333333342</v>
      </c>
      <c r="K37" s="31">
        <v>440.6</v>
      </c>
      <c r="L37" s="31">
        <v>435.2</v>
      </c>
      <c r="M37" s="31">
        <v>22.113700000000001</v>
      </c>
      <c r="N37" s="1"/>
      <c r="O37" s="1"/>
    </row>
    <row r="38" spans="1:15" ht="12.75" customHeight="1">
      <c r="A38" s="33">
        <v>28</v>
      </c>
      <c r="B38" s="58" t="s">
        <v>326</v>
      </c>
      <c r="C38" s="31">
        <v>1831.1</v>
      </c>
      <c r="D38" s="38">
        <v>1834.8833333333332</v>
      </c>
      <c r="E38" s="38">
        <v>1811.7666666666664</v>
      </c>
      <c r="F38" s="38">
        <v>1792.4333333333332</v>
      </c>
      <c r="G38" s="38">
        <v>1769.3166666666664</v>
      </c>
      <c r="H38" s="38">
        <v>1854.2166666666665</v>
      </c>
      <c r="I38" s="38">
        <v>1877.3333333333333</v>
      </c>
      <c r="J38" s="38">
        <v>1896.6666666666665</v>
      </c>
      <c r="K38" s="31">
        <v>1858</v>
      </c>
      <c r="L38" s="31">
        <v>1815.55</v>
      </c>
      <c r="M38" s="31">
        <v>3.1625999999999999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996.55</v>
      </c>
      <c r="D39" s="38">
        <v>999.21666666666658</v>
      </c>
      <c r="E39" s="38">
        <v>988.63333333333321</v>
      </c>
      <c r="F39" s="38">
        <v>980.71666666666658</v>
      </c>
      <c r="G39" s="38">
        <v>970.13333333333321</v>
      </c>
      <c r="H39" s="38">
        <v>1007.1333333333332</v>
      </c>
      <c r="I39" s="38">
        <v>1017.7166666666665</v>
      </c>
      <c r="J39" s="38">
        <v>1025.6333333333332</v>
      </c>
      <c r="K39" s="31">
        <v>1009.8</v>
      </c>
      <c r="L39" s="31">
        <v>991.3</v>
      </c>
      <c r="M39" s="31">
        <v>0.69635999999999998</v>
      </c>
      <c r="N39" s="1"/>
      <c r="O39" s="1"/>
    </row>
    <row r="40" spans="1:15" ht="12.75" customHeight="1">
      <c r="A40" s="33">
        <v>30</v>
      </c>
      <c r="B40" s="58" t="s">
        <v>847</v>
      </c>
      <c r="C40" s="31">
        <v>4882.8</v>
      </c>
      <c r="D40" s="38">
        <v>4900.5666666666666</v>
      </c>
      <c r="E40" s="38">
        <v>4850.1833333333334</v>
      </c>
      <c r="F40" s="38">
        <v>4817.5666666666666</v>
      </c>
      <c r="G40" s="38">
        <v>4767.1833333333334</v>
      </c>
      <c r="H40" s="38">
        <v>4933.1833333333334</v>
      </c>
      <c r="I40" s="38">
        <v>4983.5666666666666</v>
      </c>
      <c r="J40" s="38">
        <v>5016.1833333333334</v>
      </c>
      <c r="K40" s="31">
        <v>4950.95</v>
      </c>
      <c r="L40" s="31">
        <v>4867.95</v>
      </c>
      <c r="M40" s="31">
        <v>0.95509999999999995</v>
      </c>
      <c r="N40" s="1"/>
      <c r="O40" s="1"/>
    </row>
    <row r="41" spans="1:15" ht="12.75" customHeight="1">
      <c r="A41" s="33">
        <v>31</v>
      </c>
      <c r="B41" s="58" t="s">
        <v>315</v>
      </c>
      <c r="C41" s="31">
        <v>1727.2</v>
      </c>
      <c r="D41" s="38">
        <v>1742.3333333333333</v>
      </c>
      <c r="E41" s="38">
        <v>1702.6666666666665</v>
      </c>
      <c r="F41" s="38">
        <v>1678.1333333333332</v>
      </c>
      <c r="G41" s="38">
        <v>1638.4666666666665</v>
      </c>
      <c r="H41" s="38">
        <v>1766.8666666666666</v>
      </c>
      <c r="I41" s="38">
        <v>1806.5333333333331</v>
      </c>
      <c r="J41" s="38">
        <v>1831.0666666666666</v>
      </c>
      <c r="K41" s="31">
        <v>1782</v>
      </c>
      <c r="L41" s="31">
        <v>1717.8</v>
      </c>
      <c r="M41" s="31">
        <v>9.8422099999999997</v>
      </c>
      <c r="N41" s="1"/>
      <c r="O41" s="1"/>
    </row>
    <row r="42" spans="1:15" ht="12.75" customHeight="1">
      <c r="A42" s="33">
        <v>32</v>
      </c>
      <c r="B42" s="58" t="s">
        <v>55</v>
      </c>
      <c r="C42" s="31">
        <v>5029.05</v>
      </c>
      <c r="D42" s="38">
        <v>5020.3166666666666</v>
      </c>
      <c r="E42" s="38">
        <v>4995.7333333333336</v>
      </c>
      <c r="F42" s="38">
        <v>4962.416666666667</v>
      </c>
      <c r="G42" s="38">
        <v>4937.8333333333339</v>
      </c>
      <c r="H42" s="38">
        <v>5053.6333333333332</v>
      </c>
      <c r="I42" s="38">
        <v>5078.2166666666672</v>
      </c>
      <c r="J42" s="38">
        <v>5111.5333333333328</v>
      </c>
      <c r="K42" s="31">
        <v>5044.8999999999996</v>
      </c>
      <c r="L42" s="31">
        <v>4987</v>
      </c>
      <c r="M42" s="31">
        <v>3.3470900000000001</v>
      </c>
      <c r="N42" s="1"/>
      <c r="O42" s="1"/>
    </row>
    <row r="43" spans="1:15" ht="12.75" customHeight="1">
      <c r="A43" s="33">
        <v>33</v>
      </c>
      <c r="B43" s="58" t="s">
        <v>57</v>
      </c>
      <c r="C43" s="31">
        <v>384.3</v>
      </c>
      <c r="D43" s="38">
        <v>384.03333333333336</v>
      </c>
      <c r="E43" s="38">
        <v>380.4666666666667</v>
      </c>
      <c r="F43" s="38">
        <v>376.63333333333333</v>
      </c>
      <c r="G43" s="38">
        <v>373.06666666666666</v>
      </c>
      <c r="H43" s="38">
        <v>387.86666666666673</v>
      </c>
      <c r="I43" s="38">
        <v>391.43333333333345</v>
      </c>
      <c r="J43" s="38">
        <v>395.26666666666677</v>
      </c>
      <c r="K43" s="31">
        <v>387.6</v>
      </c>
      <c r="L43" s="31">
        <v>380.2</v>
      </c>
      <c r="M43" s="31">
        <v>19.204789999999999</v>
      </c>
      <c r="N43" s="1"/>
      <c r="O43" s="1"/>
    </row>
    <row r="44" spans="1:15" ht="12.75" customHeight="1">
      <c r="A44" s="33">
        <v>34</v>
      </c>
      <c r="B44" s="58" t="s">
        <v>328</v>
      </c>
      <c r="C44" s="31">
        <v>277.7</v>
      </c>
      <c r="D44" s="38">
        <v>275.29999999999995</v>
      </c>
      <c r="E44" s="38">
        <v>272.44999999999993</v>
      </c>
      <c r="F44" s="38">
        <v>267.2</v>
      </c>
      <c r="G44" s="38">
        <v>264.34999999999997</v>
      </c>
      <c r="H44" s="38">
        <v>280.5499999999999</v>
      </c>
      <c r="I44" s="38">
        <v>283.39999999999992</v>
      </c>
      <c r="J44" s="38">
        <v>288.64999999999986</v>
      </c>
      <c r="K44" s="31">
        <v>278.14999999999998</v>
      </c>
      <c r="L44" s="31">
        <v>270.05</v>
      </c>
      <c r="M44" s="31">
        <v>5.9306200000000002</v>
      </c>
      <c r="N44" s="1"/>
      <c r="O44" s="1"/>
    </row>
    <row r="45" spans="1:15" ht="12.75" customHeight="1">
      <c r="A45" s="33">
        <v>35</v>
      </c>
      <c r="B45" s="58" t="s">
        <v>846</v>
      </c>
      <c r="C45" s="31">
        <v>624</v>
      </c>
      <c r="D45" s="38">
        <v>630.44999999999993</v>
      </c>
      <c r="E45" s="38">
        <v>615.59999999999991</v>
      </c>
      <c r="F45" s="38">
        <v>607.19999999999993</v>
      </c>
      <c r="G45" s="38">
        <v>592.34999999999991</v>
      </c>
      <c r="H45" s="38">
        <v>638.84999999999991</v>
      </c>
      <c r="I45" s="38">
        <v>653.70000000000005</v>
      </c>
      <c r="J45" s="38">
        <v>662.09999999999991</v>
      </c>
      <c r="K45" s="31">
        <v>645.29999999999995</v>
      </c>
      <c r="L45" s="31">
        <v>622.04999999999995</v>
      </c>
      <c r="M45" s="31">
        <v>2.29982</v>
      </c>
      <c r="N45" s="1"/>
      <c r="O45" s="1"/>
    </row>
    <row r="46" spans="1:15" ht="12.75" customHeight="1">
      <c r="A46" s="33">
        <v>36</v>
      </c>
      <c r="B46" s="58" t="s">
        <v>329</v>
      </c>
      <c r="C46" s="31">
        <v>595.04999999999995</v>
      </c>
      <c r="D46" s="38">
        <v>584.2166666666667</v>
      </c>
      <c r="E46" s="38">
        <v>561.83333333333337</v>
      </c>
      <c r="F46" s="38">
        <v>528.61666666666667</v>
      </c>
      <c r="G46" s="38">
        <v>506.23333333333335</v>
      </c>
      <c r="H46" s="38">
        <v>617.43333333333339</v>
      </c>
      <c r="I46" s="38">
        <v>639.81666666666661</v>
      </c>
      <c r="J46" s="38">
        <v>673.03333333333342</v>
      </c>
      <c r="K46" s="31">
        <v>606.6</v>
      </c>
      <c r="L46" s="31">
        <v>551</v>
      </c>
      <c r="M46" s="31">
        <v>15.607950000000001</v>
      </c>
      <c r="N46" s="1"/>
      <c r="O46" s="1"/>
    </row>
    <row r="47" spans="1:15" ht="12.75" customHeight="1">
      <c r="A47" s="33">
        <v>37</v>
      </c>
      <c r="B47" s="58" t="s">
        <v>58</v>
      </c>
      <c r="C47" s="31">
        <v>182</v>
      </c>
      <c r="D47" s="38">
        <v>182.31666666666669</v>
      </c>
      <c r="E47" s="38">
        <v>181.08333333333337</v>
      </c>
      <c r="F47" s="38">
        <v>180.16666666666669</v>
      </c>
      <c r="G47" s="38">
        <v>178.93333333333337</v>
      </c>
      <c r="H47" s="38">
        <v>183.23333333333338</v>
      </c>
      <c r="I47" s="38">
        <v>184.46666666666667</v>
      </c>
      <c r="J47" s="38">
        <v>185.38333333333338</v>
      </c>
      <c r="K47" s="31">
        <v>183.55</v>
      </c>
      <c r="L47" s="31">
        <v>181.4</v>
      </c>
      <c r="M47" s="31">
        <v>41.428809999999999</v>
      </c>
      <c r="N47" s="1"/>
      <c r="O47" s="1"/>
    </row>
    <row r="48" spans="1:15" ht="12.75" customHeight="1">
      <c r="A48" s="33">
        <v>38</v>
      </c>
      <c r="B48" s="58" t="s">
        <v>60</v>
      </c>
      <c r="C48" s="31">
        <v>3246.35</v>
      </c>
      <c r="D48" s="38">
        <v>3233.7833333333333</v>
      </c>
      <c r="E48" s="38">
        <v>3213.8166666666666</v>
      </c>
      <c r="F48" s="38">
        <v>3181.2833333333333</v>
      </c>
      <c r="G48" s="38">
        <v>3161.3166666666666</v>
      </c>
      <c r="H48" s="38">
        <v>3266.3166666666666</v>
      </c>
      <c r="I48" s="38">
        <v>3286.2833333333328</v>
      </c>
      <c r="J48" s="38">
        <v>3318.8166666666666</v>
      </c>
      <c r="K48" s="31">
        <v>3253.75</v>
      </c>
      <c r="L48" s="31">
        <v>3201.25</v>
      </c>
      <c r="M48" s="31">
        <v>9.2310800000000004</v>
      </c>
      <c r="N48" s="1"/>
      <c r="O48" s="1"/>
    </row>
    <row r="49" spans="1:15" ht="12.75" customHeight="1">
      <c r="A49" s="33">
        <v>39</v>
      </c>
      <c r="B49" s="58" t="s">
        <v>330</v>
      </c>
      <c r="C49" s="31">
        <v>340.75</v>
      </c>
      <c r="D49" s="38">
        <v>339.56666666666666</v>
      </c>
      <c r="E49" s="38">
        <v>336.13333333333333</v>
      </c>
      <c r="F49" s="38">
        <v>331.51666666666665</v>
      </c>
      <c r="G49" s="38">
        <v>328.08333333333331</v>
      </c>
      <c r="H49" s="38">
        <v>344.18333333333334</v>
      </c>
      <c r="I49" s="38">
        <v>347.61666666666662</v>
      </c>
      <c r="J49" s="38">
        <v>352.23333333333335</v>
      </c>
      <c r="K49" s="31">
        <v>343</v>
      </c>
      <c r="L49" s="31">
        <v>334.95</v>
      </c>
      <c r="M49" s="31">
        <v>3.8036799999999999</v>
      </c>
      <c r="N49" s="1"/>
      <c r="O49" s="1"/>
    </row>
    <row r="50" spans="1:15" ht="12.75" customHeight="1">
      <c r="A50" s="33">
        <v>40</v>
      </c>
      <c r="B50" s="58" t="s">
        <v>61</v>
      </c>
      <c r="C50" s="31">
        <v>1900.8</v>
      </c>
      <c r="D50" s="38">
        <v>1899.4166666666667</v>
      </c>
      <c r="E50" s="38">
        <v>1886.3833333333334</v>
      </c>
      <c r="F50" s="38">
        <v>1871.9666666666667</v>
      </c>
      <c r="G50" s="38">
        <v>1858.9333333333334</v>
      </c>
      <c r="H50" s="38">
        <v>1913.8333333333335</v>
      </c>
      <c r="I50" s="38">
        <v>1926.8666666666668</v>
      </c>
      <c r="J50" s="38">
        <v>1941.2833333333335</v>
      </c>
      <c r="K50" s="31">
        <v>1912.45</v>
      </c>
      <c r="L50" s="31">
        <v>1885</v>
      </c>
      <c r="M50" s="31">
        <v>3.53912</v>
      </c>
      <c r="N50" s="1"/>
      <c r="O50" s="1"/>
    </row>
    <row r="51" spans="1:15" ht="12.75" customHeight="1">
      <c r="A51" s="33">
        <v>41</v>
      </c>
      <c r="B51" s="58" t="s">
        <v>62</v>
      </c>
      <c r="C51" s="31">
        <v>7468.6</v>
      </c>
      <c r="D51" s="38">
        <v>7455.5999999999995</v>
      </c>
      <c r="E51" s="38">
        <v>7423.2499999999991</v>
      </c>
      <c r="F51" s="38">
        <v>7377.9</v>
      </c>
      <c r="G51" s="38">
        <v>7345.5499999999993</v>
      </c>
      <c r="H51" s="38">
        <v>7500.9499999999989</v>
      </c>
      <c r="I51" s="38">
        <v>7533.2999999999993</v>
      </c>
      <c r="J51" s="38">
        <v>7578.6499999999987</v>
      </c>
      <c r="K51" s="31">
        <v>7487.95</v>
      </c>
      <c r="L51" s="31">
        <v>7410.25</v>
      </c>
      <c r="M51" s="31">
        <v>0.18597</v>
      </c>
      <c r="N51" s="1"/>
      <c r="O51" s="1"/>
    </row>
    <row r="52" spans="1:15" ht="12.75" customHeight="1">
      <c r="A52" s="33">
        <v>42</v>
      </c>
      <c r="B52" s="58" t="s">
        <v>64</v>
      </c>
      <c r="C52" s="31">
        <v>725.35</v>
      </c>
      <c r="D52" s="38">
        <v>724.5333333333333</v>
      </c>
      <c r="E52" s="38">
        <v>721.06666666666661</v>
      </c>
      <c r="F52" s="38">
        <v>716.7833333333333</v>
      </c>
      <c r="G52" s="38">
        <v>713.31666666666661</v>
      </c>
      <c r="H52" s="38">
        <v>728.81666666666661</v>
      </c>
      <c r="I52" s="38">
        <v>732.2833333333333</v>
      </c>
      <c r="J52" s="38">
        <v>736.56666666666661</v>
      </c>
      <c r="K52" s="31">
        <v>728</v>
      </c>
      <c r="L52" s="31">
        <v>720.25</v>
      </c>
      <c r="M52" s="31">
        <v>6.0430999999999999</v>
      </c>
      <c r="N52" s="1"/>
      <c r="O52" s="1"/>
    </row>
    <row r="53" spans="1:15" ht="12.75" customHeight="1">
      <c r="A53" s="33">
        <v>43</v>
      </c>
      <c r="B53" s="58" t="s">
        <v>65</v>
      </c>
      <c r="C53" s="31">
        <v>861.7</v>
      </c>
      <c r="D53" s="38">
        <v>862.16666666666663</v>
      </c>
      <c r="E53" s="38">
        <v>855.73333333333323</v>
      </c>
      <c r="F53" s="38">
        <v>849.76666666666665</v>
      </c>
      <c r="G53" s="38">
        <v>843.33333333333326</v>
      </c>
      <c r="H53" s="38">
        <v>868.13333333333321</v>
      </c>
      <c r="I53" s="38">
        <v>874.56666666666661</v>
      </c>
      <c r="J53" s="38">
        <v>880.53333333333319</v>
      </c>
      <c r="K53" s="31">
        <v>868.6</v>
      </c>
      <c r="L53" s="31">
        <v>856.2</v>
      </c>
      <c r="M53" s="31">
        <v>19.273700000000002</v>
      </c>
      <c r="N53" s="1"/>
      <c r="O53" s="1"/>
    </row>
    <row r="54" spans="1:15" ht="12.75" customHeight="1">
      <c r="A54" s="33">
        <v>44</v>
      </c>
      <c r="B54" s="58" t="s">
        <v>331</v>
      </c>
      <c r="C54" s="31">
        <v>438.95</v>
      </c>
      <c r="D54" s="38">
        <v>438.45</v>
      </c>
      <c r="E54" s="38">
        <v>435.59999999999997</v>
      </c>
      <c r="F54" s="38">
        <v>432.25</v>
      </c>
      <c r="G54" s="38">
        <v>429.4</v>
      </c>
      <c r="H54" s="38">
        <v>441.79999999999995</v>
      </c>
      <c r="I54" s="38">
        <v>444.65</v>
      </c>
      <c r="J54" s="38">
        <v>447.99999999999994</v>
      </c>
      <c r="K54" s="31">
        <v>441.3</v>
      </c>
      <c r="L54" s="31">
        <v>435.1</v>
      </c>
      <c r="M54" s="31">
        <v>1.9219299999999999</v>
      </c>
      <c r="N54" s="1"/>
      <c r="O54" s="1"/>
    </row>
    <row r="55" spans="1:15" ht="12.75" customHeight="1">
      <c r="A55" s="33">
        <v>45</v>
      </c>
      <c r="B55" s="58" t="s">
        <v>269</v>
      </c>
      <c r="C55" s="31">
        <v>3785.1</v>
      </c>
      <c r="D55" s="38">
        <v>3803.9666666666667</v>
      </c>
      <c r="E55" s="38">
        <v>3751.1333333333332</v>
      </c>
      <c r="F55" s="38">
        <v>3717.1666666666665</v>
      </c>
      <c r="G55" s="38">
        <v>3664.333333333333</v>
      </c>
      <c r="H55" s="38">
        <v>3837.9333333333334</v>
      </c>
      <c r="I55" s="38">
        <v>3890.7666666666664</v>
      </c>
      <c r="J55" s="38">
        <v>3924.7333333333336</v>
      </c>
      <c r="K55" s="31">
        <v>3856.8</v>
      </c>
      <c r="L55" s="31">
        <v>3770</v>
      </c>
      <c r="M55" s="31">
        <v>4.4356200000000001</v>
      </c>
      <c r="N55" s="1"/>
      <c r="O55" s="1"/>
    </row>
    <row r="56" spans="1:15" ht="12" customHeight="1">
      <c r="A56" s="33">
        <v>46</v>
      </c>
      <c r="B56" s="58" t="s">
        <v>66</v>
      </c>
      <c r="C56" s="31">
        <v>978.2</v>
      </c>
      <c r="D56" s="38">
        <v>973.69999999999993</v>
      </c>
      <c r="E56" s="38">
        <v>967.59999999999991</v>
      </c>
      <c r="F56" s="38">
        <v>957</v>
      </c>
      <c r="G56" s="38">
        <v>950.9</v>
      </c>
      <c r="H56" s="38">
        <v>984.29999999999984</v>
      </c>
      <c r="I56" s="38">
        <v>990.4</v>
      </c>
      <c r="J56" s="38">
        <v>1000.9999999999998</v>
      </c>
      <c r="K56" s="31">
        <v>979.8</v>
      </c>
      <c r="L56" s="31">
        <v>963.1</v>
      </c>
      <c r="M56" s="31">
        <v>86.865499999999997</v>
      </c>
      <c r="N56" s="1"/>
      <c r="O56" s="1"/>
    </row>
    <row r="57" spans="1:15" ht="12.75" customHeight="1">
      <c r="A57" s="33">
        <v>47</v>
      </c>
      <c r="B57" s="58" t="s">
        <v>67</v>
      </c>
      <c r="C57" s="31">
        <v>4717.2</v>
      </c>
      <c r="D57" s="38">
        <v>4699.0666666666666</v>
      </c>
      <c r="E57" s="38">
        <v>4673.1333333333332</v>
      </c>
      <c r="F57" s="38">
        <v>4629.0666666666666</v>
      </c>
      <c r="G57" s="38">
        <v>4603.1333333333332</v>
      </c>
      <c r="H57" s="38">
        <v>4743.1333333333332</v>
      </c>
      <c r="I57" s="38">
        <v>4769.0666666666657</v>
      </c>
      <c r="J57" s="38">
        <v>4813.1333333333332</v>
      </c>
      <c r="K57" s="31">
        <v>4725</v>
      </c>
      <c r="L57" s="31">
        <v>4655</v>
      </c>
      <c r="M57" s="31">
        <v>3.1993399999999999</v>
      </c>
      <c r="N57" s="1"/>
      <c r="O57" s="1"/>
    </row>
    <row r="58" spans="1:15" ht="12.75" customHeight="1">
      <c r="A58" s="33">
        <v>48</v>
      </c>
      <c r="B58" s="58" t="s">
        <v>70</v>
      </c>
      <c r="C58" s="31">
        <v>7363.2</v>
      </c>
      <c r="D58" s="38">
        <v>7351.5666666666666</v>
      </c>
      <c r="E58" s="38">
        <v>7315.333333333333</v>
      </c>
      <c r="F58" s="38">
        <v>7267.4666666666662</v>
      </c>
      <c r="G58" s="38">
        <v>7231.2333333333327</v>
      </c>
      <c r="H58" s="38">
        <v>7399.4333333333334</v>
      </c>
      <c r="I58" s="38">
        <v>7435.666666666667</v>
      </c>
      <c r="J58" s="38">
        <v>7483.5333333333338</v>
      </c>
      <c r="K58" s="31">
        <v>7387.8</v>
      </c>
      <c r="L58" s="31">
        <v>7303.7</v>
      </c>
      <c r="M58" s="31">
        <v>5.4962200000000001</v>
      </c>
      <c r="N58" s="1"/>
      <c r="O58" s="1"/>
    </row>
    <row r="59" spans="1:15" ht="12.75" customHeight="1">
      <c r="A59" s="33">
        <v>49</v>
      </c>
      <c r="B59" s="58" t="s">
        <v>69</v>
      </c>
      <c r="C59" s="31">
        <v>1519.55</v>
      </c>
      <c r="D59" s="38">
        <v>1518.1499999999999</v>
      </c>
      <c r="E59" s="38">
        <v>1511.4999999999998</v>
      </c>
      <c r="F59" s="38">
        <v>1503.4499999999998</v>
      </c>
      <c r="G59" s="38">
        <v>1496.7999999999997</v>
      </c>
      <c r="H59" s="38">
        <v>1526.1999999999998</v>
      </c>
      <c r="I59" s="38">
        <v>1532.85</v>
      </c>
      <c r="J59" s="38">
        <v>1540.8999999999999</v>
      </c>
      <c r="K59" s="31">
        <v>1524.8</v>
      </c>
      <c r="L59" s="31">
        <v>1510.1</v>
      </c>
      <c r="M59" s="31">
        <v>6.4759000000000002</v>
      </c>
      <c r="N59" s="1"/>
      <c r="O59" s="1"/>
    </row>
    <row r="60" spans="1:15" ht="12.75" customHeight="1">
      <c r="A60" s="33">
        <v>50</v>
      </c>
      <c r="B60" s="58" t="s">
        <v>270</v>
      </c>
      <c r="C60" s="31">
        <v>7193.65</v>
      </c>
      <c r="D60" s="38">
        <v>7189.4833333333336</v>
      </c>
      <c r="E60" s="38">
        <v>7138.666666666667</v>
      </c>
      <c r="F60" s="38">
        <v>7083.6833333333334</v>
      </c>
      <c r="G60" s="38">
        <v>7032.8666666666668</v>
      </c>
      <c r="H60" s="38">
        <v>7244.4666666666672</v>
      </c>
      <c r="I60" s="38">
        <v>7295.2833333333328</v>
      </c>
      <c r="J60" s="38">
        <v>7350.2666666666673</v>
      </c>
      <c r="K60" s="31">
        <v>7240.3</v>
      </c>
      <c r="L60" s="31">
        <v>7134.5</v>
      </c>
      <c r="M60" s="31">
        <v>1.4574400000000001</v>
      </c>
      <c r="N60" s="1"/>
      <c r="O60" s="1"/>
    </row>
    <row r="61" spans="1:15" ht="12.75" customHeight="1">
      <c r="A61" s="33">
        <v>51</v>
      </c>
      <c r="B61" s="58" t="s">
        <v>335</v>
      </c>
      <c r="C61" s="31">
        <v>2245.9499999999998</v>
      </c>
      <c r="D61" s="38">
        <v>2245.2666666666664</v>
      </c>
      <c r="E61" s="38">
        <v>2227.4333333333329</v>
      </c>
      <c r="F61" s="38">
        <v>2208.9166666666665</v>
      </c>
      <c r="G61" s="38">
        <v>2191.083333333333</v>
      </c>
      <c r="H61" s="38">
        <v>2263.7833333333328</v>
      </c>
      <c r="I61" s="38">
        <v>2281.6166666666668</v>
      </c>
      <c r="J61" s="38">
        <v>2300.1333333333328</v>
      </c>
      <c r="K61" s="31">
        <v>2263.1</v>
      </c>
      <c r="L61" s="31">
        <v>2226.75</v>
      </c>
      <c r="M61" s="31">
        <v>0.42187999999999998</v>
      </c>
      <c r="N61" s="1"/>
      <c r="O61" s="1"/>
    </row>
    <row r="62" spans="1:15" ht="12.75" customHeight="1">
      <c r="A62" s="33">
        <v>52</v>
      </c>
      <c r="B62" s="58" t="s">
        <v>71</v>
      </c>
      <c r="C62" s="31">
        <v>2400.15</v>
      </c>
      <c r="D62" s="38">
        <v>2395.9333333333334</v>
      </c>
      <c r="E62" s="38">
        <v>2364.2666666666669</v>
      </c>
      <c r="F62" s="38">
        <v>2328.3833333333337</v>
      </c>
      <c r="G62" s="38">
        <v>2296.7166666666672</v>
      </c>
      <c r="H62" s="38">
        <v>2431.8166666666666</v>
      </c>
      <c r="I62" s="38">
        <v>2463.4833333333327</v>
      </c>
      <c r="J62" s="38">
        <v>2499.3666666666663</v>
      </c>
      <c r="K62" s="31">
        <v>2427.6</v>
      </c>
      <c r="L62" s="31">
        <v>2360.0500000000002</v>
      </c>
      <c r="M62" s="31">
        <v>1.7724599999999999</v>
      </c>
      <c r="N62" s="1"/>
      <c r="O62" s="1"/>
    </row>
    <row r="63" spans="1:15" ht="12.75" customHeight="1">
      <c r="A63" s="33">
        <v>53</v>
      </c>
      <c r="B63" s="58" t="s">
        <v>72</v>
      </c>
      <c r="C63" s="31">
        <v>414</v>
      </c>
      <c r="D63" s="38">
        <v>414.76666666666671</v>
      </c>
      <c r="E63" s="38">
        <v>410.58333333333343</v>
      </c>
      <c r="F63" s="38">
        <v>407.16666666666674</v>
      </c>
      <c r="G63" s="38">
        <v>402.98333333333346</v>
      </c>
      <c r="H63" s="38">
        <v>418.18333333333339</v>
      </c>
      <c r="I63" s="38">
        <v>422.36666666666667</v>
      </c>
      <c r="J63" s="38">
        <v>425.78333333333336</v>
      </c>
      <c r="K63" s="31">
        <v>418.95</v>
      </c>
      <c r="L63" s="31">
        <v>411.35</v>
      </c>
      <c r="M63" s="31">
        <v>12.40502</v>
      </c>
      <c r="N63" s="1"/>
      <c r="O63" s="1"/>
    </row>
    <row r="64" spans="1:15" ht="12.75" customHeight="1">
      <c r="A64" s="33">
        <v>54</v>
      </c>
      <c r="B64" s="58" t="s">
        <v>73</v>
      </c>
      <c r="C64" s="31">
        <v>238.5</v>
      </c>
      <c r="D64" s="38">
        <v>236.68333333333331</v>
      </c>
      <c r="E64" s="38">
        <v>234.21666666666661</v>
      </c>
      <c r="F64" s="38">
        <v>229.93333333333331</v>
      </c>
      <c r="G64" s="38">
        <v>227.46666666666661</v>
      </c>
      <c r="H64" s="38">
        <v>240.96666666666661</v>
      </c>
      <c r="I64" s="38">
        <v>243.43333333333331</v>
      </c>
      <c r="J64" s="38">
        <v>247.71666666666661</v>
      </c>
      <c r="K64" s="31">
        <v>239.15</v>
      </c>
      <c r="L64" s="31">
        <v>232.4</v>
      </c>
      <c r="M64" s="31">
        <v>106.75954</v>
      </c>
      <c r="N64" s="1"/>
      <c r="O64" s="1"/>
    </row>
    <row r="65" spans="1:15" ht="12.75" customHeight="1">
      <c r="A65" s="33">
        <v>55</v>
      </c>
      <c r="B65" s="58" t="s">
        <v>74</v>
      </c>
      <c r="C65" s="31">
        <v>196.25</v>
      </c>
      <c r="D65" s="38">
        <v>195.83333333333334</v>
      </c>
      <c r="E65" s="38">
        <v>194.91666666666669</v>
      </c>
      <c r="F65" s="38">
        <v>193.58333333333334</v>
      </c>
      <c r="G65" s="38">
        <v>192.66666666666669</v>
      </c>
      <c r="H65" s="38">
        <v>197.16666666666669</v>
      </c>
      <c r="I65" s="38">
        <v>198.08333333333337</v>
      </c>
      <c r="J65" s="38">
        <v>199.41666666666669</v>
      </c>
      <c r="K65" s="31">
        <v>196.75</v>
      </c>
      <c r="L65" s="31">
        <v>194.5</v>
      </c>
      <c r="M65" s="31">
        <v>105.35198</v>
      </c>
      <c r="N65" s="1"/>
      <c r="O65" s="1"/>
    </row>
    <row r="66" spans="1:15" ht="12.75" customHeight="1">
      <c r="A66" s="33">
        <v>56</v>
      </c>
      <c r="B66" s="58" t="s">
        <v>271</v>
      </c>
      <c r="C66" s="31">
        <v>93.35</v>
      </c>
      <c r="D66" s="38">
        <v>93.483333333333348</v>
      </c>
      <c r="E66" s="38">
        <v>92.516666666666694</v>
      </c>
      <c r="F66" s="38">
        <v>91.683333333333351</v>
      </c>
      <c r="G66" s="38">
        <v>90.716666666666697</v>
      </c>
      <c r="H66" s="38">
        <v>94.316666666666691</v>
      </c>
      <c r="I66" s="38">
        <v>95.283333333333331</v>
      </c>
      <c r="J66" s="38">
        <v>96.116666666666688</v>
      </c>
      <c r="K66" s="31">
        <v>94.45</v>
      </c>
      <c r="L66" s="31">
        <v>92.65</v>
      </c>
      <c r="M66" s="31">
        <v>103.26143</v>
      </c>
      <c r="N66" s="1"/>
      <c r="O66" s="1"/>
    </row>
    <row r="67" spans="1:15" ht="12.75" customHeight="1">
      <c r="A67" s="33">
        <v>57</v>
      </c>
      <c r="B67" s="58" t="s">
        <v>336</v>
      </c>
      <c r="C67" s="31">
        <v>42.3</v>
      </c>
      <c r="D67" s="38">
        <v>42</v>
      </c>
      <c r="E67" s="38">
        <v>41.4</v>
      </c>
      <c r="F67" s="38">
        <v>40.5</v>
      </c>
      <c r="G67" s="38">
        <v>39.9</v>
      </c>
      <c r="H67" s="38">
        <v>42.9</v>
      </c>
      <c r="I67" s="38">
        <v>43.499999999999993</v>
      </c>
      <c r="J67" s="38">
        <v>44.4</v>
      </c>
      <c r="K67" s="31">
        <v>42.6</v>
      </c>
      <c r="L67" s="31">
        <v>41.1</v>
      </c>
      <c r="M67" s="31">
        <v>388.22802000000001</v>
      </c>
      <c r="N67" s="1"/>
      <c r="O67" s="1"/>
    </row>
    <row r="68" spans="1:15" ht="12.75" customHeight="1">
      <c r="A68" s="33">
        <v>58</v>
      </c>
      <c r="B68" s="58" t="s">
        <v>332</v>
      </c>
      <c r="C68" s="31">
        <v>2811.55</v>
      </c>
      <c r="D68" s="38">
        <v>2818.9</v>
      </c>
      <c r="E68" s="38">
        <v>2792.9</v>
      </c>
      <c r="F68" s="38">
        <v>2774.25</v>
      </c>
      <c r="G68" s="38">
        <v>2748.25</v>
      </c>
      <c r="H68" s="38">
        <v>2837.55</v>
      </c>
      <c r="I68" s="38">
        <v>2863.55</v>
      </c>
      <c r="J68" s="38">
        <v>2882.2000000000003</v>
      </c>
      <c r="K68" s="31">
        <v>2844.9</v>
      </c>
      <c r="L68" s="31">
        <v>2800.25</v>
      </c>
      <c r="M68" s="31">
        <v>0.18651000000000001</v>
      </c>
      <c r="N68" s="1"/>
      <c r="O68" s="1"/>
    </row>
    <row r="69" spans="1:15" ht="12.75" customHeight="1">
      <c r="A69" s="33">
        <v>59</v>
      </c>
      <c r="B69" s="58" t="s">
        <v>75</v>
      </c>
      <c r="C69" s="31">
        <v>1731.25</v>
      </c>
      <c r="D69" s="38">
        <v>1721.8</v>
      </c>
      <c r="E69" s="38">
        <v>1694.6499999999999</v>
      </c>
      <c r="F69" s="38">
        <v>1658.05</v>
      </c>
      <c r="G69" s="38">
        <v>1630.8999999999999</v>
      </c>
      <c r="H69" s="38">
        <v>1758.3999999999999</v>
      </c>
      <c r="I69" s="38">
        <v>1785.55</v>
      </c>
      <c r="J69" s="38">
        <v>1822.1499999999999</v>
      </c>
      <c r="K69" s="31">
        <v>1748.95</v>
      </c>
      <c r="L69" s="31">
        <v>1685.2</v>
      </c>
      <c r="M69" s="31">
        <v>9.0245800000000003</v>
      </c>
      <c r="N69" s="1"/>
      <c r="O69" s="1"/>
    </row>
    <row r="70" spans="1:15" ht="12.75" customHeight="1">
      <c r="A70" s="33">
        <v>60</v>
      </c>
      <c r="B70" s="58" t="s">
        <v>337</v>
      </c>
      <c r="C70" s="31">
        <v>5295.3</v>
      </c>
      <c r="D70" s="38">
        <v>5281.7333333333336</v>
      </c>
      <c r="E70" s="38">
        <v>5223.5666666666675</v>
      </c>
      <c r="F70" s="38">
        <v>5151.8333333333339</v>
      </c>
      <c r="G70" s="38">
        <v>5093.6666666666679</v>
      </c>
      <c r="H70" s="38">
        <v>5353.4666666666672</v>
      </c>
      <c r="I70" s="38">
        <v>5411.6333333333332</v>
      </c>
      <c r="J70" s="38">
        <v>5483.3666666666668</v>
      </c>
      <c r="K70" s="31">
        <v>5339.9</v>
      </c>
      <c r="L70" s="31">
        <v>5210</v>
      </c>
      <c r="M70" s="31">
        <v>0.24535999999999999</v>
      </c>
      <c r="N70" s="1"/>
      <c r="O70" s="1"/>
    </row>
    <row r="71" spans="1:15" ht="12.75" customHeight="1">
      <c r="A71" s="33">
        <v>61</v>
      </c>
      <c r="B71" s="58" t="s">
        <v>333</v>
      </c>
      <c r="C71" s="31">
        <v>2447.3000000000002</v>
      </c>
      <c r="D71" s="38">
        <v>2460.2666666666669</v>
      </c>
      <c r="E71" s="38">
        <v>2413.1333333333337</v>
      </c>
      <c r="F71" s="38">
        <v>2378.9666666666667</v>
      </c>
      <c r="G71" s="38">
        <v>2331.8333333333335</v>
      </c>
      <c r="H71" s="38">
        <v>2494.4333333333338</v>
      </c>
      <c r="I71" s="38">
        <v>2541.5666666666671</v>
      </c>
      <c r="J71" s="38">
        <v>2575.733333333334</v>
      </c>
      <c r="K71" s="31">
        <v>2507.4</v>
      </c>
      <c r="L71" s="31">
        <v>2426.1</v>
      </c>
      <c r="M71" s="31">
        <v>4.0877299999999996</v>
      </c>
      <c r="N71" s="1"/>
      <c r="O71" s="1"/>
    </row>
    <row r="72" spans="1:15" ht="12.75" customHeight="1">
      <c r="A72" s="33">
        <v>62</v>
      </c>
      <c r="B72" s="58" t="s">
        <v>77</v>
      </c>
      <c r="C72" s="31">
        <v>711.4</v>
      </c>
      <c r="D72" s="38">
        <v>712.26666666666677</v>
      </c>
      <c r="E72" s="38">
        <v>707.18333333333351</v>
      </c>
      <c r="F72" s="38">
        <v>702.9666666666667</v>
      </c>
      <c r="G72" s="38">
        <v>697.88333333333344</v>
      </c>
      <c r="H72" s="38">
        <v>716.48333333333358</v>
      </c>
      <c r="I72" s="38">
        <v>721.56666666666683</v>
      </c>
      <c r="J72" s="38">
        <v>725.78333333333364</v>
      </c>
      <c r="K72" s="31">
        <v>717.35</v>
      </c>
      <c r="L72" s="31">
        <v>708.05</v>
      </c>
      <c r="M72" s="31">
        <v>9.9299300000000006</v>
      </c>
      <c r="N72" s="1"/>
      <c r="O72" s="1"/>
    </row>
    <row r="73" spans="1:15" ht="12.75" customHeight="1">
      <c r="A73" s="33">
        <v>63</v>
      </c>
      <c r="B73" s="58" t="s">
        <v>338</v>
      </c>
      <c r="C73" s="31">
        <v>1185.1500000000001</v>
      </c>
      <c r="D73" s="38">
        <v>1186.0333333333335</v>
      </c>
      <c r="E73" s="38">
        <v>1153.166666666667</v>
      </c>
      <c r="F73" s="38">
        <v>1121.1833333333334</v>
      </c>
      <c r="G73" s="38">
        <v>1088.3166666666668</v>
      </c>
      <c r="H73" s="38">
        <v>1218.0166666666671</v>
      </c>
      <c r="I73" s="38">
        <v>1250.8833333333334</v>
      </c>
      <c r="J73" s="38">
        <v>1282.8666666666672</v>
      </c>
      <c r="K73" s="31">
        <v>1218.9000000000001</v>
      </c>
      <c r="L73" s="31">
        <v>1154.05</v>
      </c>
      <c r="M73" s="31">
        <v>22.80003</v>
      </c>
      <c r="N73" s="1"/>
      <c r="O73" s="1"/>
    </row>
    <row r="74" spans="1:15" ht="12.75" customHeight="1">
      <c r="A74" s="33">
        <v>64</v>
      </c>
      <c r="B74" s="58" t="s">
        <v>76</v>
      </c>
      <c r="C74" s="31">
        <v>139.85</v>
      </c>
      <c r="D74" s="38">
        <v>139.48333333333335</v>
      </c>
      <c r="E74" s="38">
        <v>137.9666666666667</v>
      </c>
      <c r="F74" s="38">
        <v>136.08333333333334</v>
      </c>
      <c r="G74" s="38">
        <v>134.56666666666669</v>
      </c>
      <c r="H74" s="38">
        <v>141.3666666666667</v>
      </c>
      <c r="I74" s="38">
        <v>142.88333333333335</v>
      </c>
      <c r="J74" s="38">
        <v>144.76666666666671</v>
      </c>
      <c r="K74" s="31">
        <v>141</v>
      </c>
      <c r="L74" s="31">
        <v>137.6</v>
      </c>
      <c r="M74" s="31">
        <v>184.38943</v>
      </c>
      <c r="N74" s="1"/>
      <c r="O74" s="1"/>
    </row>
    <row r="75" spans="1:15" ht="12.75" customHeight="1">
      <c r="A75" s="33">
        <v>65</v>
      </c>
      <c r="B75" s="58" t="s">
        <v>78</v>
      </c>
      <c r="C75" s="31">
        <v>1106.3499999999999</v>
      </c>
      <c r="D75" s="38">
        <v>1104.1000000000001</v>
      </c>
      <c r="E75" s="38">
        <v>1096.3000000000002</v>
      </c>
      <c r="F75" s="38">
        <v>1086.25</v>
      </c>
      <c r="G75" s="38">
        <v>1078.45</v>
      </c>
      <c r="H75" s="38">
        <v>1114.1500000000003</v>
      </c>
      <c r="I75" s="38">
        <v>1121.95</v>
      </c>
      <c r="J75" s="38">
        <v>1132.0000000000005</v>
      </c>
      <c r="K75" s="31">
        <v>1111.9000000000001</v>
      </c>
      <c r="L75" s="31">
        <v>1094.05</v>
      </c>
      <c r="M75" s="31">
        <v>7.4687599999999996</v>
      </c>
      <c r="N75" s="1"/>
      <c r="O75" s="1"/>
    </row>
    <row r="76" spans="1:15" ht="12.75" customHeight="1">
      <c r="A76" s="33">
        <v>66</v>
      </c>
      <c r="B76" s="58" t="s">
        <v>81</v>
      </c>
      <c r="C76" s="31">
        <v>137.69999999999999</v>
      </c>
      <c r="D76" s="38">
        <v>137.21666666666667</v>
      </c>
      <c r="E76" s="38">
        <v>135.48333333333335</v>
      </c>
      <c r="F76" s="38">
        <v>133.26666666666668</v>
      </c>
      <c r="G76" s="38">
        <v>131.53333333333336</v>
      </c>
      <c r="H76" s="38">
        <v>139.43333333333334</v>
      </c>
      <c r="I76" s="38">
        <v>141.16666666666663</v>
      </c>
      <c r="J76" s="38">
        <v>143.38333333333333</v>
      </c>
      <c r="K76" s="31">
        <v>138.94999999999999</v>
      </c>
      <c r="L76" s="31">
        <v>135</v>
      </c>
      <c r="M76" s="31">
        <v>259.11000999999999</v>
      </c>
      <c r="N76" s="1"/>
      <c r="O76" s="1"/>
    </row>
    <row r="77" spans="1:15" ht="12.75" customHeight="1">
      <c r="A77" s="33">
        <v>67</v>
      </c>
      <c r="B77" s="58" t="s">
        <v>85</v>
      </c>
      <c r="C77" s="31">
        <v>354.6</v>
      </c>
      <c r="D77" s="38">
        <v>354.66666666666669</v>
      </c>
      <c r="E77" s="38">
        <v>353.08333333333337</v>
      </c>
      <c r="F77" s="38">
        <v>351.56666666666666</v>
      </c>
      <c r="G77" s="38">
        <v>349.98333333333335</v>
      </c>
      <c r="H77" s="38">
        <v>356.18333333333339</v>
      </c>
      <c r="I77" s="38">
        <v>357.76666666666677</v>
      </c>
      <c r="J77" s="38">
        <v>359.28333333333342</v>
      </c>
      <c r="K77" s="31">
        <v>356.25</v>
      </c>
      <c r="L77" s="31">
        <v>353.15</v>
      </c>
      <c r="M77" s="31">
        <v>36.246729999999999</v>
      </c>
      <c r="N77" s="1"/>
      <c r="O77" s="1"/>
    </row>
    <row r="78" spans="1:15" ht="12.75" customHeight="1">
      <c r="A78" s="33">
        <v>68</v>
      </c>
      <c r="B78" s="58" t="s">
        <v>80</v>
      </c>
      <c r="C78" s="31">
        <v>875.3</v>
      </c>
      <c r="D78" s="38">
        <v>877.38333333333333</v>
      </c>
      <c r="E78" s="38">
        <v>871.06666666666661</v>
      </c>
      <c r="F78" s="38">
        <v>866.83333333333326</v>
      </c>
      <c r="G78" s="38">
        <v>860.51666666666654</v>
      </c>
      <c r="H78" s="38">
        <v>881.61666666666667</v>
      </c>
      <c r="I78" s="38">
        <v>887.93333333333351</v>
      </c>
      <c r="J78" s="38">
        <v>892.16666666666674</v>
      </c>
      <c r="K78" s="31">
        <v>883.7</v>
      </c>
      <c r="L78" s="31">
        <v>873.15</v>
      </c>
      <c r="M78" s="31">
        <v>45.328339999999997</v>
      </c>
      <c r="N78" s="1"/>
      <c r="O78" s="1"/>
    </row>
    <row r="79" spans="1:15" ht="12.75" customHeight="1">
      <c r="A79" s="33">
        <v>69</v>
      </c>
      <c r="B79" s="58" t="s">
        <v>848</v>
      </c>
      <c r="C79" s="31">
        <v>513.85</v>
      </c>
      <c r="D79" s="38">
        <v>513.6</v>
      </c>
      <c r="E79" s="38">
        <v>506.25</v>
      </c>
      <c r="F79" s="38">
        <v>498.65</v>
      </c>
      <c r="G79" s="38">
        <v>491.29999999999995</v>
      </c>
      <c r="H79" s="38">
        <v>521.20000000000005</v>
      </c>
      <c r="I79" s="38">
        <v>528.55000000000018</v>
      </c>
      <c r="J79" s="38">
        <v>536.15000000000009</v>
      </c>
      <c r="K79" s="31">
        <v>520.95000000000005</v>
      </c>
      <c r="L79" s="31">
        <v>506</v>
      </c>
      <c r="M79" s="31">
        <v>17.453189999999999</v>
      </c>
      <c r="N79" s="1"/>
      <c r="O79" s="1"/>
    </row>
    <row r="80" spans="1:15" ht="12.75" customHeight="1">
      <c r="A80" s="33">
        <v>70</v>
      </c>
      <c r="B80" s="58" t="s">
        <v>82</v>
      </c>
      <c r="C80" s="31">
        <v>267.60000000000002</v>
      </c>
      <c r="D80" s="38">
        <v>268.51666666666665</v>
      </c>
      <c r="E80" s="38">
        <v>265.2833333333333</v>
      </c>
      <c r="F80" s="38">
        <v>262.96666666666664</v>
      </c>
      <c r="G80" s="38">
        <v>259.73333333333329</v>
      </c>
      <c r="H80" s="38">
        <v>270.83333333333331</v>
      </c>
      <c r="I80" s="38">
        <v>274.06666666666666</v>
      </c>
      <c r="J80" s="38">
        <v>276.38333333333333</v>
      </c>
      <c r="K80" s="31">
        <v>271.75</v>
      </c>
      <c r="L80" s="31">
        <v>266.2</v>
      </c>
      <c r="M80" s="31">
        <v>28.55904</v>
      </c>
      <c r="N80" s="1"/>
      <c r="O80" s="1"/>
    </row>
    <row r="81" spans="1:15" ht="12.75" customHeight="1">
      <c r="A81" s="33">
        <v>71</v>
      </c>
      <c r="B81" s="58" t="s">
        <v>339</v>
      </c>
      <c r="C81" s="31">
        <v>1240</v>
      </c>
      <c r="D81" s="38">
        <v>1242.5166666666667</v>
      </c>
      <c r="E81" s="38">
        <v>1231.4833333333333</v>
      </c>
      <c r="F81" s="38">
        <v>1222.9666666666667</v>
      </c>
      <c r="G81" s="38">
        <v>1211.9333333333334</v>
      </c>
      <c r="H81" s="38">
        <v>1251.0333333333333</v>
      </c>
      <c r="I81" s="38">
        <v>1262.0666666666666</v>
      </c>
      <c r="J81" s="38">
        <v>1270.5833333333333</v>
      </c>
      <c r="K81" s="31">
        <v>1253.55</v>
      </c>
      <c r="L81" s="31">
        <v>1234</v>
      </c>
      <c r="M81" s="31">
        <v>0.73463000000000001</v>
      </c>
      <c r="N81" s="1"/>
      <c r="O81" s="1"/>
    </row>
    <row r="82" spans="1:15" ht="12.75" customHeight="1">
      <c r="A82" s="33">
        <v>72</v>
      </c>
      <c r="B82" s="58" t="s">
        <v>88</v>
      </c>
      <c r="C82" s="31">
        <v>512.85</v>
      </c>
      <c r="D82" s="38">
        <v>515.65</v>
      </c>
      <c r="E82" s="38">
        <v>506.94999999999993</v>
      </c>
      <c r="F82" s="38">
        <v>501.04999999999995</v>
      </c>
      <c r="G82" s="38">
        <v>492.34999999999991</v>
      </c>
      <c r="H82" s="38">
        <v>521.54999999999995</v>
      </c>
      <c r="I82" s="38">
        <v>530.25</v>
      </c>
      <c r="J82" s="38">
        <v>536.15</v>
      </c>
      <c r="K82" s="31">
        <v>524.35</v>
      </c>
      <c r="L82" s="31">
        <v>509.75</v>
      </c>
      <c r="M82" s="31">
        <v>31.042729999999999</v>
      </c>
      <c r="N82" s="1"/>
      <c r="O82" s="1"/>
    </row>
    <row r="83" spans="1:15" ht="12.75" customHeight="1">
      <c r="A83" s="33">
        <v>73</v>
      </c>
      <c r="B83" s="58" t="s">
        <v>849</v>
      </c>
      <c r="C83" s="31">
        <v>294.95</v>
      </c>
      <c r="D83" s="38">
        <v>295.2</v>
      </c>
      <c r="E83" s="38">
        <v>290.75</v>
      </c>
      <c r="F83" s="38">
        <v>286.55</v>
      </c>
      <c r="G83" s="38">
        <v>282.10000000000002</v>
      </c>
      <c r="H83" s="38">
        <v>299.39999999999998</v>
      </c>
      <c r="I83" s="38">
        <v>303.84999999999991</v>
      </c>
      <c r="J83" s="38">
        <v>308.04999999999995</v>
      </c>
      <c r="K83" s="31">
        <v>299.64999999999998</v>
      </c>
      <c r="L83" s="31">
        <v>291</v>
      </c>
      <c r="M83" s="31">
        <v>26.378080000000001</v>
      </c>
      <c r="N83" s="1"/>
      <c r="O83" s="1"/>
    </row>
    <row r="84" spans="1:15" ht="12.75" customHeight="1">
      <c r="A84" s="33">
        <v>74</v>
      </c>
      <c r="B84" s="58" t="s">
        <v>340</v>
      </c>
      <c r="C84" s="31">
        <v>6231.35</v>
      </c>
      <c r="D84" s="38">
        <v>6245.833333333333</v>
      </c>
      <c r="E84" s="38">
        <v>6191.5666666666657</v>
      </c>
      <c r="F84" s="38">
        <v>6151.7833333333328</v>
      </c>
      <c r="G84" s="38">
        <v>6097.5166666666655</v>
      </c>
      <c r="H84" s="38">
        <v>6285.6166666666659</v>
      </c>
      <c r="I84" s="38">
        <v>6339.8833333333341</v>
      </c>
      <c r="J84" s="38">
        <v>6379.6666666666661</v>
      </c>
      <c r="K84" s="31">
        <v>6300.1</v>
      </c>
      <c r="L84" s="31">
        <v>6206.05</v>
      </c>
      <c r="M84" s="31">
        <v>0.13747000000000001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793.05</v>
      </c>
      <c r="D85" s="38">
        <v>781.01666666666677</v>
      </c>
      <c r="E85" s="38">
        <v>762.03333333333353</v>
      </c>
      <c r="F85" s="38">
        <v>731.01666666666677</v>
      </c>
      <c r="G85" s="38">
        <v>712.03333333333353</v>
      </c>
      <c r="H85" s="38">
        <v>812.03333333333353</v>
      </c>
      <c r="I85" s="38">
        <v>831.01666666666688</v>
      </c>
      <c r="J85" s="38">
        <v>862.03333333333353</v>
      </c>
      <c r="K85" s="31">
        <v>800</v>
      </c>
      <c r="L85" s="31">
        <v>750</v>
      </c>
      <c r="M85" s="31">
        <v>3.3919899999999998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1107.1500000000001</v>
      </c>
      <c r="D86" s="38">
        <v>1111.45</v>
      </c>
      <c r="E86" s="38">
        <v>1094.5</v>
      </c>
      <c r="F86" s="38">
        <v>1081.8499999999999</v>
      </c>
      <c r="G86" s="38">
        <v>1064.8999999999999</v>
      </c>
      <c r="H86" s="38">
        <v>1124.1000000000001</v>
      </c>
      <c r="I86" s="38">
        <v>1141.0500000000004</v>
      </c>
      <c r="J86" s="38">
        <v>1153.7000000000003</v>
      </c>
      <c r="K86" s="31">
        <v>1128.4000000000001</v>
      </c>
      <c r="L86" s="31">
        <v>1098.8</v>
      </c>
      <c r="M86" s="31">
        <v>1.3465199999999999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440</v>
      </c>
      <c r="D87" s="38">
        <v>442.8</v>
      </c>
      <c r="E87" s="38">
        <v>436.20000000000005</v>
      </c>
      <c r="F87" s="38">
        <v>432.40000000000003</v>
      </c>
      <c r="G87" s="38">
        <v>425.80000000000007</v>
      </c>
      <c r="H87" s="38">
        <v>446.6</v>
      </c>
      <c r="I87" s="38">
        <v>453.20000000000005</v>
      </c>
      <c r="J87" s="38">
        <v>457</v>
      </c>
      <c r="K87" s="31">
        <v>449.4</v>
      </c>
      <c r="L87" s="31">
        <v>439</v>
      </c>
      <c r="M87" s="31">
        <v>3.6973099999999999</v>
      </c>
      <c r="N87" s="1"/>
      <c r="O87" s="1"/>
    </row>
    <row r="88" spans="1:15" ht="12.75" customHeight="1">
      <c r="A88" s="33">
        <v>78</v>
      </c>
      <c r="B88" s="58" t="s">
        <v>83</v>
      </c>
      <c r="C88" s="31">
        <v>19293</v>
      </c>
      <c r="D88" s="38">
        <v>19286.333333333332</v>
      </c>
      <c r="E88" s="38">
        <v>19177.666666666664</v>
      </c>
      <c r="F88" s="38">
        <v>19062.333333333332</v>
      </c>
      <c r="G88" s="38">
        <v>18953.666666666664</v>
      </c>
      <c r="H88" s="38">
        <v>19401.666666666664</v>
      </c>
      <c r="I88" s="38">
        <v>19510.333333333328</v>
      </c>
      <c r="J88" s="38">
        <v>19625.666666666664</v>
      </c>
      <c r="K88" s="31">
        <v>19395</v>
      </c>
      <c r="L88" s="31">
        <v>19171</v>
      </c>
      <c r="M88" s="31">
        <v>0.11157</v>
      </c>
      <c r="N88" s="1"/>
      <c r="O88" s="1"/>
    </row>
    <row r="89" spans="1:15" ht="12.75" customHeight="1">
      <c r="A89" s="33">
        <v>79</v>
      </c>
      <c r="B89" s="58" t="s">
        <v>344</v>
      </c>
      <c r="C89" s="31">
        <v>634.85</v>
      </c>
      <c r="D89" s="38">
        <v>633.2833333333333</v>
      </c>
      <c r="E89" s="38">
        <v>626.56666666666661</v>
      </c>
      <c r="F89" s="38">
        <v>618.2833333333333</v>
      </c>
      <c r="G89" s="38">
        <v>611.56666666666661</v>
      </c>
      <c r="H89" s="38">
        <v>641.56666666666661</v>
      </c>
      <c r="I89" s="38">
        <v>648.2833333333333</v>
      </c>
      <c r="J89" s="38">
        <v>656.56666666666661</v>
      </c>
      <c r="K89" s="31">
        <v>640</v>
      </c>
      <c r="L89" s="31">
        <v>625</v>
      </c>
      <c r="M89" s="31">
        <v>2.3355399999999999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13.2</v>
      </c>
      <c r="D90" s="38">
        <v>13.199999999999998</v>
      </c>
      <c r="E90" s="38">
        <v>13.199999999999996</v>
      </c>
      <c r="F90" s="38">
        <v>13.199999999999998</v>
      </c>
      <c r="G90" s="38">
        <v>13.199999999999996</v>
      </c>
      <c r="H90" s="38">
        <v>13.199999999999996</v>
      </c>
      <c r="I90" s="38">
        <v>13.2</v>
      </c>
      <c r="J90" s="38">
        <v>13.199999999999996</v>
      </c>
      <c r="K90" s="31">
        <v>13.2</v>
      </c>
      <c r="L90" s="31">
        <v>13.2</v>
      </c>
      <c r="M90" s="31">
        <v>45.206940000000003</v>
      </c>
      <c r="N90" s="1"/>
      <c r="O90" s="1"/>
    </row>
    <row r="91" spans="1:15" ht="12.75" customHeight="1">
      <c r="A91" s="33">
        <v>81</v>
      </c>
      <c r="B91" s="58" t="s">
        <v>86</v>
      </c>
      <c r="C91" s="31">
        <v>4530.7</v>
      </c>
      <c r="D91" s="38">
        <v>4547.3666666666659</v>
      </c>
      <c r="E91" s="38">
        <v>4504.3333333333321</v>
      </c>
      <c r="F91" s="38">
        <v>4477.9666666666662</v>
      </c>
      <c r="G91" s="38">
        <v>4434.9333333333325</v>
      </c>
      <c r="H91" s="38">
        <v>4573.7333333333318</v>
      </c>
      <c r="I91" s="38">
        <v>4616.7666666666664</v>
      </c>
      <c r="J91" s="38">
        <v>4643.1333333333314</v>
      </c>
      <c r="K91" s="31">
        <v>4590.3999999999996</v>
      </c>
      <c r="L91" s="31">
        <v>4521</v>
      </c>
      <c r="M91" s="31">
        <v>4.7912400000000002</v>
      </c>
      <c r="N91" s="1"/>
      <c r="O91" s="1"/>
    </row>
    <row r="92" spans="1:15" ht="12.75" customHeight="1">
      <c r="A92" s="33">
        <v>82</v>
      </c>
      <c r="B92" s="58" t="s">
        <v>334</v>
      </c>
      <c r="C92" s="31">
        <v>1251.5</v>
      </c>
      <c r="D92" s="38">
        <v>1231.8500000000001</v>
      </c>
      <c r="E92" s="38">
        <v>1199.7000000000003</v>
      </c>
      <c r="F92" s="38">
        <v>1147.9000000000001</v>
      </c>
      <c r="G92" s="38">
        <v>1115.7500000000002</v>
      </c>
      <c r="H92" s="38">
        <v>1283.6500000000003</v>
      </c>
      <c r="I92" s="38">
        <v>1315.8000000000004</v>
      </c>
      <c r="J92" s="38">
        <v>1367.6000000000004</v>
      </c>
      <c r="K92" s="31">
        <v>1264</v>
      </c>
      <c r="L92" s="31">
        <v>1180.05</v>
      </c>
      <c r="M92" s="31">
        <v>36.441890000000001</v>
      </c>
      <c r="N92" s="1"/>
      <c r="O92" s="1"/>
    </row>
    <row r="93" spans="1:15" ht="12.75" customHeight="1">
      <c r="A93" s="33">
        <v>83</v>
      </c>
      <c r="B93" s="58" t="s">
        <v>346</v>
      </c>
      <c r="C93" s="31">
        <v>1741.65</v>
      </c>
      <c r="D93" s="38">
        <v>1742.8833333333334</v>
      </c>
      <c r="E93" s="38">
        <v>1712.0666666666668</v>
      </c>
      <c r="F93" s="38">
        <v>1682.4833333333333</v>
      </c>
      <c r="G93" s="38">
        <v>1651.6666666666667</v>
      </c>
      <c r="H93" s="38">
        <v>1772.4666666666669</v>
      </c>
      <c r="I93" s="38">
        <v>1803.2833333333335</v>
      </c>
      <c r="J93" s="38">
        <v>1832.866666666667</v>
      </c>
      <c r="K93" s="31">
        <v>1773.7</v>
      </c>
      <c r="L93" s="31">
        <v>1713.3</v>
      </c>
      <c r="M93" s="31">
        <v>0.72951999999999995</v>
      </c>
      <c r="N93" s="1"/>
      <c r="O93" s="1"/>
    </row>
    <row r="94" spans="1:15" ht="12.75" customHeight="1">
      <c r="A94" s="33">
        <v>84</v>
      </c>
      <c r="B94" s="58" t="s">
        <v>352</v>
      </c>
      <c r="C94" s="31">
        <v>299.7</v>
      </c>
      <c r="D94" s="38">
        <v>300.13333333333327</v>
      </c>
      <c r="E94" s="38">
        <v>298.36666666666656</v>
      </c>
      <c r="F94" s="38">
        <v>297.0333333333333</v>
      </c>
      <c r="G94" s="38">
        <v>295.26666666666659</v>
      </c>
      <c r="H94" s="38">
        <v>301.46666666666653</v>
      </c>
      <c r="I94" s="38">
        <v>303.23333333333329</v>
      </c>
      <c r="J94" s="38">
        <v>304.56666666666649</v>
      </c>
      <c r="K94" s="31">
        <v>301.89999999999998</v>
      </c>
      <c r="L94" s="31">
        <v>298.8</v>
      </c>
      <c r="M94" s="31">
        <v>5.6447599999999998</v>
      </c>
      <c r="N94" s="1"/>
      <c r="O94" s="1"/>
    </row>
    <row r="95" spans="1:15" ht="12.75" customHeight="1">
      <c r="A95" s="33">
        <v>85</v>
      </c>
      <c r="B95" s="58" t="s">
        <v>90</v>
      </c>
      <c r="C95" s="31">
        <v>773.4</v>
      </c>
      <c r="D95" s="38">
        <v>776.19999999999993</v>
      </c>
      <c r="E95" s="38">
        <v>767.44999999999982</v>
      </c>
      <c r="F95" s="38">
        <v>761.49999999999989</v>
      </c>
      <c r="G95" s="38">
        <v>752.74999999999977</v>
      </c>
      <c r="H95" s="38">
        <v>782.14999999999986</v>
      </c>
      <c r="I95" s="38">
        <v>790.90000000000009</v>
      </c>
      <c r="J95" s="38">
        <v>796.84999999999991</v>
      </c>
      <c r="K95" s="31">
        <v>784.95</v>
      </c>
      <c r="L95" s="31">
        <v>770.25</v>
      </c>
      <c r="M95" s="31">
        <v>3.7849900000000001</v>
      </c>
      <c r="N95" s="1"/>
      <c r="O95" s="1"/>
    </row>
    <row r="96" spans="1:15" ht="12.75" customHeight="1">
      <c r="A96" s="33">
        <v>86</v>
      </c>
      <c r="B96" s="58" t="s">
        <v>89</v>
      </c>
      <c r="C96" s="31">
        <v>338.65</v>
      </c>
      <c r="D96" s="38">
        <v>337.25</v>
      </c>
      <c r="E96" s="38">
        <v>335</v>
      </c>
      <c r="F96" s="38">
        <v>331.35</v>
      </c>
      <c r="G96" s="38">
        <v>329.1</v>
      </c>
      <c r="H96" s="38">
        <v>340.9</v>
      </c>
      <c r="I96" s="38">
        <v>343.15</v>
      </c>
      <c r="J96" s="38">
        <v>346.79999999999995</v>
      </c>
      <c r="K96" s="31">
        <v>339.5</v>
      </c>
      <c r="L96" s="31">
        <v>333.6</v>
      </c>
      <c r="M96" s="31">
        <v>57.16713</v>
      </c>
      <c r="N96" s="1"/>
      <c r="O96" s="1"/>
    </row>
    <row r="97" spans="1:15" ht="12.75" customHeight="1">
      <c r="A97" s="33">
        <v>87</v>
      </c>
      <c r="B97" s="58" t="s">
        <v>353</v>
      </c>
      <c r="C97" s="31">
        <v>811.05</v>
      </c>
      <c r="D97" s="38">
        <v>810.7166666666667</v>
      </c>
      <c r="E97" s="38">
        <v>804.43333333333339</v>
      </c>
      <c r="F97" s="38">
        <v>797.81666666666672</v>
      </c>
      <c r="G97" s="38">
        <v>791.53333333333342</v>
      </c>
      <c r="H97" s="38">
        <v>817.33333333333337</v>
      </c>
      <c r="I97" s="38">
        <v>823.61666666666667</v>
      </c>
      <c r="J97" s="38">
        <v>830.23333333333335</v>
      </c>
      <c r="K97" s="31">
        <v>817</v>
      </c>
      <c r="L97" s="31">
        <v>804.1</v>
      </c>
      <c r="M97" s="31">
        <v>1.8025899999999999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1190.7</v>
      </c>
      <c r="D98" s="38">
        <v>1185.2666666666667</v>
      </c>
      <c r="E98" s="38">
        <v>1175.5333333333333</v>
      </c>
      <c r="F98" s="38">
        <v>1160.3666666666666</v>
      </c>
      <c r="G98" s="38">
        <v>1150.6333333333332</v>
      </c>
      <c r="H98" s="38">
        <v>1200.4333333333334</v>
      </c>
      <c r="I98" s="38">
        <v>1210.1666666666665</v>
      </c>
      <c r="J98" s="38">
        <v>1225.3333333333335</v>
      </c>
      <c r="K98" s="31">
        <v>1195</v>
      </c>
      <c r="L98" s="31">
        <v>1170.0999999999999</v>
      </c>
      <c r="M98" s="31">
        <v>1.15835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160.15</v>
      </c>
      <c r="D99" s="38">
        <v>159.11666666666667</v>
      </c>
      <c r="E99" s="38">
        <v>157.28333333333336</v>
      </c>
      <c r="F99" s="38">
        <v>154.41666666666669</v>
      </c>
      <c r="G99" s="38">
        <v>152.58333333333337</v>
      </c>
      <c r="H99" s="38">
        <v>161.98333333333335</v>
      </c>
      <c r="I99" s="38">
        <v>163.81666666666666</v>
      </c>
      <c r="J99" s="38">
        <v>166.68333333333334</v>
      </c>
      <c r="K99" s="31">
        <v>160.94999999999999</v>
      </c>
      <c r="L99" s="31">
        <v>156.25</v>
      </c>
      <c r="M99" s="31">
        <v>70.066149999999993</v>
      </c>
      <c r="N99" s="1"/>
      <c r="O99" s="1"/>
    </row>
    <row r="100" spans="1:15" ht="12.75" customHeight="1">
      <c r="A100" s="33">
        <v>90</v>
      </c>
      <c r="B100" s="58" t="s">
        <v>347</v>
      </c>
      <c r="C100" s="31">
        <v>660.1</v>
      </c>
      <c r="D100" s="38">
        <v>654.23333333333323</v>
      </c>
      <c r="E100" s="38">
        <v>643.46666666666647</v>
      </c>
      <c r="F100" s="38">
        <v>626.83333333333326</v>
      </c>
      <c r="G100" s="38">
        <v>616.06666666666649</v>
      </c>
      <c r="H100" s="38">
        <v>670.86666666666645</v>
      </c>
      <c r="I100" s="38">
        <v>681.6333333333331</v>
      </c>
      <c r="J100" s="38">
        <v>698.26666666666642</v>
      </c>
      <c r="K100" s="31">
        <v>665</v>
      </c>
      <c r="L100" s="31">
        <v>637.6</v>
      </c>
      <c r="M100" s="31">
        <v>3.85819</v>
      </c>
      <c r="N100" s="1"/>
      <c r="O100" s="1"/>
    </row>
    <row r="101" spans="1:15" ht="12.75" customHeight="1">
      <c r="A101" s="33">
        <v>91</v>
      </c>
      <c r="B101" s="58" t="s">
        <v>356</v>
      </c>
      <c r="C101" s="31">
        <v>2219.3000000000002</v>
      </c>
      <c r="D101" s="38">
        <v>2227.85</v>
      </c>
      <c r="E101" s="38">
        <v>2196.5</v>
      </c>
      <c r="F101" s="38">
        <v>2173.7000000000003</v>
      </c>
      <c r="G101" s="38">
        <v>2142.3500000000004</v>
      </c>
      <c r="H101" s="38">
        <v>2250.6499999999996</v>
      </c>
      <c r="I101" s="38">
        <v>2281.9999999999991</v>
      </c>
      <c r="J101" s="38">
        <v>2304.7999999999993</v>
      </c>
      <c r="K101" s="31">
        <v>2259.1999999999998</v>
      </c>
      <c r="L101" s="31">
        <v>2205.0500000000002</v>
      </c>
      <c r="M101" s="31">
        <v>0.86453000000000002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39</v>
      </c>
      <c r="D102" s="38">
        <v>38.866666666666667</v>
      </c>
      <c r="E102" s="38">
        <v>38.283333333333331</v>
      </c>
      <c r="F102" s="38">
        <v>37.566666666666663</v>
      </c>
      <c r="G102" s="38">
        <v>36.983333333333327</v>
      </c>
      <c r="H102" s="38">
        <v>39.583333333333336</v>
      </c>
      <c r="I102" s="38">
        <v>40.166666666666664</v>
      </c>
      <c r="J102" s="38">
        <v>40.88333333333334</v>
      </c>
      <c r="K102" s="31">
        <v>39.450000000000003</v>
      </c>
      <c r="L102" s="31">
        <v>38.15</v>
      </c>
      <c r="M102" s="31">
        <v>182.02809999999999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1203.05</v>
      </c>
      <c r="D103" s="38">
        <v>1211.6499999999999</v>
      </c>
      <c r="E103" s="38">
        <v>1190.4999999999998</v>
      </c>
      <c r="F103" s="38">
        <v>1177.9499999999998</v>
      </c>
      <c r="G103" s="38">
        <v>1156.7999999999997</v>
      </c>
      <c r="H103" s="38">
        <v>1224.1999999999998</v>
      </c>
      <c r="I103" s="38">
        <v>1245.3499999999999</v>
      </c>
      <c r="J103" s="38">
        <v>1257.8999999999999</v>
      </c>
      <c r="K103" s="31">
        <v>1232.8</v>
      </c>
      <c r="L103" s="31">
        <v>1199.0999999999999</v>
      </c>
      <c r="M103" s="31">
        <v>9.5701800000000006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697.8</v>
      </c>
      <c r="D104" s="38">
        <v>699.73333333333323</v>
      </c>
      <c r="E104" s="38">
        <v>693.06666666666649</v>
      </c>
      <c r="F104" s="38">
        <v>688.33333333333326</v>
      </c>
      <c r="G104" s="38">
        <v>681.66666666666652</v>
      </c>
      <c r="H104" s="38">
        <v>704.46666666666647</v>
      </c>
      <c r="I104" s="38">
        <v>711.13333333333321</v>
      </c>
      <c r="J104" s="38">
        <v>715.86666666666645</v>
      </c>
      <c r="K104" s="31">
        <v>706.4</v>
      </c>
      <c r="L104" s="31">
        <v>695</v>
      </c>
      <c r="M104" s="31">
        <v>0.30225000000000002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1076.9000000000001</v>
      </c>
      <c r="D105" s="38">
        <v>1084.8833333333334</v>
      </c>
      <c r="E105" s="38">
        <v>1060.0666666666668</v>
      </c>
      <c r="F105" s="38">
        <v>1043.2333333333333</v>
      </c>
      <c r="G105" s="38">
        <v>1018.4166666666667</v>
      </c>
      <c r="H105" s="38">
        <v>1101.7166666666669</v>
      </c>
      <c r="I105" s="38">
        <v>1126.5333333333335</v>
      </c>
      <c r="J105" s="38">
        <v>1143.366666666667</v>
      </c>
      <c r="K105" s="31">
        <v>1109.7</v>
      </c>
      <c r="L105" s="31">
        <v>1068.05</v>
      </c>
      <c r="M105" s="31">
        <v>2.9613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9020.1</v>
      </c>
      <c r="D106" s="38">
        <v>9065</v>
      </c>
      <c r="E106" s="38">
        <v>8930.1</v>
      </c>
      <c r="F106" s="38">
        <v>8840.1</v>
      </c>
      <c r="G106" s="38">
        <v>8705.2000000000007</v>
      </c>
      <c r="H106" s="38">
        <v>9155</v>
      </c>
      <c r="I106" s="38">
        <v>9289.9000000000015</v>
      </c>
      <c r="J106" s="38">
        <v>9379.9</v>
      </c>
      <c r="K106" s="31">
        <v>9199.9</v>
      </c>
      <c r="L106" s="31">
        <v>8975</v>
      </c>
      <c r="M106" s="31">
        <v>0.16708000000000001</v>
      </c>
      <c r="N106" s="1"/>
      <c r="O106" s="1"/>
    </row>
    <row r="107" spans="1:15" ht="12.75" customHeight="1">
      <c r="A107" s="33">
        <v>97</v>
      </c>
      <c r="B107" s="58" t="s">
        <v>348</v>
      </c>
      <c r="C107" s="31">
        <v>90.9</v>
      </c>
      <c r="D107" s="38">
        <v>91.55</v>
      </c>
      <c r="E107" s="38">
        <v>89.85</v>
      </c>
      <c r="F107" s="38">
        <v>88.8</v>
      </c>
      <c r="G107" s="38">
        <v>87.1</v>
      </c>
      <c r="H107" s="38">
        <v>92.6</v>
      </c>
      <c r="I107" s="38">
        <v>94.300000000000011</v>
      </c>
      <c r="J107" s="38">
        <v>95.35</v>
      </c>
      <c r="K107" s="31">
        <v>93.25</v>
      </c>
      <c r="L107" s="31">
        <v>90.5</v>
      </c>
      <c r="M107" s="31">
        <v>117.93980999999999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448.7</v>
      </c>
      <c r="D108" s="38">
        <v>443.88333333333338</v>
      </c>
      <c r="E108" s="38">
        <v>437.81666666666678</v>
      </c>
      <c r="F108" s="38">
        <v>426.93333333333339</v>
      </c>
      <c r="G108" s="38">
        <v>420.86666666666679</v>
      </c>
      <c r="H108" s="38">
        <v>454.76666666666677</v>
      </c>
      <c r="I108" s="38">
        <v>460.83333333333337</v>
      </c>
      <c r="J108" s="38">
        <v>471.71666666666675</v>
      </c>
      <c r="K108" s="31">
        <v>449.95</v>
      </c>
      <c r="L108" s="31">
        <v>433</v>
      </c>
      <c r="M108" s="31">
        <v>24.096879999999999</v>
      </c>
      <c r="N108" s="1"/>
      <c r="O108" s="1"/>
    </row>
    <row r="109" spans="1:15" ht="12.75" customHeight="1">
      <c r="A109" s="33">
        <v>99</v>
      </c>
      <c r="B109" s="58" t="s">
        <v>362</v>
      </c>
      <c r="C109" s="31">
        <v>546.1</v>
      </c>
      <c r="D109" s="38">
        <v>542.48333333333335</v>
      </c>
      <c r="E109" s="38">
        <v>537.61666666666667</v>
      </c>
      <c r="F109" s="38">
        <v>529.13333333333333</v>
      </c>
      <c r="G109" s="38">
        <v>524.26666666666665</v>
      </c>
      <c r="H109" s="38">
        <v>550.9666666666667</v>
      </c>
      <c r="I109" s="38">
        <v>555.83333333333348</v>
      </c>
      <c r="J109" s="38">
        <v>564.31666666666672</v>
      </c>
      <c r="K109" s="31">
        <v>547.35</v>
      </c>
      <c r="L109" s="31">
        <v>534</v>
      </c>
      <c r="M109" s="31">
        <v>1.7505599999999999</v>
      </c>
      <c r="N109" s="1"/>
      <c r="O109" s="1"/>
    </row>
    <row r="110" spans="1:15" ht="12.75" customHeight="1">
      <c r="A110" s="33">
        <v>100</v>
      </c>
      <c r="B110" s="58" t="s">
        <v>91</v>
      </c>
      <c r="C110" s="31">
        <v>287.8</v>
      </c>
      <c r="D110" s="38">
        <v>287.53333333333336</v>
      </c>
      <c r="E110" s="38">
        <v>283.66666666666674</v>
      </c>
      <c r="F110" s="38">
        <v>279.53333333333336</v>
      </c>
      <c r="G110" s="38">
        <v>275.66666666666674</v>
      </c>
      <c r="H110" s="38">
        <v>291.66666666666674</v>
      </c>
      <c r="I110" s="38">
        <v>295.53333333333342</v>
      </c>
      <c r="J110" s="38">
        <v>299.66666666666674</v>
      </c>
      <c r="K110" s="31">
        <v>291.39999999999998</v>
      </c>
      <c r="L110" s="31">
        <v>283.39999999999998</v>
      </c>
      <c r="M110" s="31">
        <v>62.604239999999997</v>
      </c>
      <c r="N110" s="1"/>
      <c r="O110" s="1"/>
    </row>
    <row r="111" spans="1:15" ht="12.75" customHeight="1">
      <c r="A111" s="33">
        <v>101</v>
      </c>
      <c r="B111" s="58" t="s">
        <v>363</v>
      </c>
      <c r="C111" s="31">
        <v>528.20000000000005</v>
      </c>
      <c r="D111" s="38">
        <v>525.56666666666672</v>
      </c>
      <c r="E111" s="38">
        <v>520.13333333333344</v>
      </c>
      <c r="F111" s="38">
        <v>512.06666666666672</v>
      </c>
      <c r="G111" s="38">
        <v>506.63333333333344</v>
      </c>
      <c r="H111" s="38">
        <v>533.63333333333344</v>
      </c>
      <c r="I111" s="38">
        <v>539.06666666666661</v>
      </c>
      <c r="J111" s="38">
        <v>547.13333333333344</v>
      </c>
      <c r="K111" s="31">
        <v>531</v>
      </c>
      <c r="L111" s="31">
        <v>517.5</v>
      </c>
      <c r="M111" s="31">
        <v>1.1997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1051.25</v>
      </c>
      <c r="D112" s="38">
        <v>1041.9333333333334</v>
      </c>
      <c r="E112" s="38">
        <v>1024.8666666666668</v>
      </c>
      <c r="F112" s="38">
        <v>998.48333333333335</v>
      </c>
      <c r="G112" s="38">
        <v>981.41666666666674</v>
      </c>
      <c r="H112" s="38">
        <v>1068.3166666666668</v>
      </c>
      <c r="I112" s="38">
        <v>1085.3833333333334</v>
      </c>
      <c r="J112" s="38">
        <v>1111.7666666666669</v>
      </c>
      <c r="K112" s="31">
        <v>1059</v>
      </c>
      <c r="L112" s="31">
        <v>1015.55</v>
      </c>
      <c r="M112" s="31">
        <v>1.5295399999999999</v>
      </c>
      <c r="N112" s="1"/>
      <c r="O112" s="1"/>
    </row>
    <row r="113" spans="1:15" ht="12.75" customHeight="1">
      <c r="A113" s="33">
        <v>103</v>
      </c>
      <c r="B113" s="58" t="s">
        <v>92</v>
      </c>
      <c r="C113" s="31">
        <v>1129.25</v>
      </c>
      <c r="D113" s="38">
        <v>1120.5333333333333</v>
      </c>
      <c r="E113" s="38">
        <v>1107.0666666666666</v>
      </c>
      <c r="F113" s="38">
        <v>1084.8833333333332</v>
      </c>
      <c r="G113" s="38">
        <v>1071.4166666666665</v>
      </c>
      <c r="H113" s="38">
        <v>1142.7166666666667</v>
      </c>
      <c r="I113" s="38">
        <v>1156.1833333333334</v>
      </c>
      <c r="J113" s="38">
        <v>1178.3666666666668</v>
      </c>
      <c r="K113" s="31">
        <v>1134</v>
      </c>
      <c r="L113" s="31">
        <v>1098.3499999999999</v>
      </c>
      <c r="M113" s="31">
        <v>18.556339999999999</v>
      </c>
      <c r="N113" s="1"/>
      <c r="O113" s="1"/>
    </row>
    <row r="114" spans="1:15" ht="12.75" customHeight="1">
      <c r="A114" s="33">
        <v>104</v>
      </c>
      <c r="B114" s="58" t="s">
        <v>844</v>
      </c>
      <c r="C114" s="31">
        <v>498.6</v>
      </c>
      <c r="D114" s="38">
        <v>500.5333333333333</v>
      </c>
      <c r="E114" s="38">
        <v>491.56666666666661</v>
      </c>
      <c r="F114" s="38">
        <v>484.5333333333333</v>
      </c>
      <c r="G114" s="38">
        <v>475.56666666666661</v>
      </c>
      <c r="H114" s="38">
        <v>507.56666666666661</v>
      </c>
      <c r="I114" s="38">
        <v>516.5333333333333</v>
      </c>
      <c r="J114" s="38">
        <v>523.56666666666661</v>
      </c>
      <c r="K114" s="31">
        <v>509.5</v>
      </c>
      <c r="L114" s="31">
        <v>493.5</v>
      </c>
      <c r="M114" s="31">
        <v>9.2121899999999997</v>
      </c>
      <c r="N114" s="1"/>
      <c r="O114" s="1"/>
    </row>
    <row r="115" spans="1:15" ht="12.75" customHeight="1">
      <c r="A115" s="33">
        <v>105</v>
      </c>
      <c r="B115" s="58" t="s">
        <v>93</v>
      </c>
      <c r="C115" s="31">
        <v>1249.3</v>
      </c>
      <c r="D115" s="38">
        <v>1251.7666666666667</v>
      </c>
      <c r="E115" s="38">
        <v>1242.5333333333333</v>
      </c>
      <c r="F115" s="38">
        <v>1235.7666666666667</v>
      </c>
      <c r="G115" s="38">
        <v>1226.5333333333333</v>
      </c>
      <c r="H115" s="38">
        <v>1258.5333333333333</v>
      </c>
      <c r="I115" s="38">
        <v>1267.7666666666664</v>
      </c>
      <c r="J115" s="38">
        <v>1274.5333333333333</v>
      </c>
      <c r="K115" s="31">
        <v>1261</v>
      </c>
      <c r="L115" s="31">
        <v>1245</v>
      </c>
      <c r="M115" s="31">
        <v>8.4962099999999996</v>
      </c>
      <c r="N115" s="1"/>
      <c r="O115" s="1"/>
    </row>
    <row r="116" spans="1:15" ht="12.75" customHeight="1">
      <c r="A116" s="33">
        <v>106</v>
      </c>
      <c r="B116" s="58" t="s">
        <v>100</v>
      </c>
      <c r="C116" s="31">
        <v>131.9</v>
      </c>
      <c r="D116" s="38">
        <v>131.01666666666668</v>
      </c>
      <c r="E116" s="38">
        <v>129.38333333333335</v>
      </c>
      <c r="F116" s="38">
        <v>126.86666666666667</v>
      </c>
      <c r="G116" s="38">
        <v>125.23333333333335</v>
      </c>
      <c r="H116" s="38">
        <v>133.53333333333336</v>
      </c>
      <c r="I116" s="38">
        <v>135.16666666666669</v>
      </c>
      <c r="J116" s="38">
        <v>137.68333333333337</v>
      </c>
      <c r="K116" s="31">
        <v>132.65</v>
      </c>
      <c r="L116" s="31">
        <v>128.5</v>
      </c>
      <c r="M116" s="31">
        <v>77.763599999999997</v>
      </c>
      <c r="N116" s="1"/>
      <c r="O116" s="1"/>
    </row>
    <row r="117" spans="1:15" ht="12.75" customHeight="1">
      <c r="A117" s="33">
        <v>107</v>
      </c>
      <c r="B117" s="58" t="s">
        <v>272</v>
      </c>
      <c r="C117" s="31">
        <v>1471.15</v>
      </c>
      <c r="D117" s="38">
        <v>1473.6166666666668</v>
      </c>
      <c r="E117" s="38">
        <v>1462.5833333333335</v>
      </c>
      <c r="F117" s="38">
        <v>1454.0166666666667</v>
      </c>
      <c r="G117" s="38">
        <v>1442.9833333333333</v>
      </c>
      <c r="H117" s="38">
        <v>1482.1833333333336</v>
      </c>
      <c r="I117" s="38">
        <v>1493.2166666666669</v>
      </c>
      <c r="J117" s="38">
        <v>1501.7833333333338</v>
      </c>
      <c r="K117" s="31">
        <v>1484.65</v>
      </c>
      <c r="L117" s="31">
        <v>1465.05</v>
      </c>
      <c r="M117" s="31">
        <v>0.87611000000000006</v>
      </c>
      <c r="N117" s="1"/>
      <c r="O117" s="1"/>
    </row>
    <row r="118" spans="1:15" ht="12.75" customHeight="1">
      <c r="A118" s="33">
        <v>108</v>
      </c>
      <c r="B118" s="58" t="s">
        <v>94</v>
      </c>
      <c r="C118" s="31">
        <v>274</v>
      </c>
      <c r="D118" s="38">
        <v>267.84999999999997</v>
      </c>
      <c r="E118" s="38">
        <v>260.94999999999993</v>
      </c>
      <c r="F118" s="38">
        <v>247.89999999999998</v>
      </c>
      <c r="G118" s="38">
        <v>240.99999999999994</v>
      </c>
      <c r="H118" s="38">
        <v>280.89999999999992</v>
      </c>
      <c r="I118" s="38">
        <v>287.7999999999999</v>
      </c>
      <c r="J118" s="38">
        <v>300.84999999999991</v>
      </c>
      <c r="K118" s="31">
        <v>274.75</v>
      </c>
      <c r="L118" s="31">
        <v>254.8</v>
      </c>
      <c r="M118" s="31">
        <v>722.55520999999999</v>
      </c>
      <c r="N118" s="1"/>
      <c r="O118" s="1"/>
    </row>
    <row r="119" spans="1:15" ht="12.75" customHeight="1">
      <c r="A119" s="33">
        <v>109</v>
      </c>
      <c r="B119" s="58" t="s">
        <v>365</v>
      </c>
      <c r="C119" s="31">
        <v>1146.1500000000001</v>
      </c>
      <c r="D119" s="38">
        <v>1079.7666666666667</v>
      </c>
      <c r="E119" s="38">
        <v>1013.3833333333332</v>
      </c>
      <c r="F119" s="38">
        <v>880.61666666666656</v>
      </c>
      <c r="G119" s="38">
        <v>814.23333333333312</v>
      </c>
      <c r="H119" s="38">
        <v>1212.5333333333333</v>
      </c>
      <c r="I119" s="38">
        <v>1278.916666666667</v>
      </c>
      <c r="J119" s="38">
        <v>1411.6833333333334</v>
      </c>
      <c r="K119" s="31">
        <v>1146.1500000000001</v>
      </c>
      <c r="L119" s="31">
        <v>947</v>
      </c>
      <c r="M119" s="31">
        <v>159.34469000000001</v>
      </c>
      <c r="N119" s="1"/>
      <c r="O119" s="1"/>
    </row>
    <row r="120" spans="1:15" ht="12.75" customHeight="1">
      <c r="A120" s="33">
        <v>110</v>
      </c>
      <c r="B120" s="58" t="s">
        <v>95</v>
      </c>
      <c r="C120" s="31">
        <v>5610.35</v>
      </c>
      <c r="D120" s="38">
        <v>5594.666666666667</v>
      </c>
      <c r="E120" s="38">
        <v>5540.3333333333339</v>
      </c>
      <c r="F120" s="38">
        <v>5470.3166666666666</v>
      </c>
      <c r="G120" s="38">
        <v>5415.9833333333336</v>
      </c>
      <c r="H120" s="38">
        <v>5664.6833333333343</v>
      </c>
      <c r="I120" s="38">
        <v>5719.0166666666682</v>
      </c>
      <c r="J120" s="38">
        <v>5789.0333333333347</v>
      </c>
      <c r="K120" s="31">
        <v>5649</v>
      </c>
      <c r="L120" s="31">
        <v>5524.65</v>
      </c>
      <c r="M120" s="31">
        <v>3.9406500000000002</v>
      </c>
      <c r="N120" s="1"/>
      <c r="O120" s="1"/>
    </row>
    <row r="121" spans="1:15" ht="12.75" customHeight="1">
      <c r="A121" s="33">
        <v>111</v>
      </c>
      <c r="B121" s="58" t="s">
        <v>96</v>
      </c>
      <c r="C121" s="31">
        <v>2015.6</v>
      </c>
      <c r="D121" s="38">
        <v>2019.1499999999999</v>
      </c>
      <c r="E121" s="38">
        <v>2006.4999999999998</v>
      </c>
      <c r="F121" s="38">
        <v>1997.3999999999999</v>
      </c>
      <c r="G121" s="38">
        <v>1984.7499999999998</v>
      </c>
      <c r="H121" s="38">
        <v>2028.2499999999998</v>
      </c>
      <c r="I121" s="38">
        <v>2040.8999999999999</v>
      </c>
      <c r="J121" s="38">
        <v>2050</v>
      </c>
      <c r="K121" s="31">
        <v>2031.8</v>
      </c>
      <c r="L121" s="31">
        <v>2010.05</v>
      </c>
      <c r="M121" s="31">
        <v>3.5363099999999998</v>
      </c>
      <c r="N121" s="1"/>
      <c r="O121" s="1"/>
    </row>
    <row r="122" spans="1:15" ht="12.75" customHeight="1">
      <c r="A122" s="33">
        <v>112</v>
      </c>
      <c r="B122" s="58" t="s">
        <v>366</v>
      </c>
      <c r="C122" s="31">
        <v>2442.5500000000002</v>
      </c>
      <c r="D122" s="38">
        <v>2456.65</v>
      </c>
      <c r="E122" s="38">
        <v>2417.4</v>
      </c>
      <c r="F122" s="38">
        <v>2392.25</v>
      </c>
      <c r="G122" s="38">
        <v>2353</v>
      </c>
      <c r="H122" s="38">
        <v>2481.8000000000002</v>
      </c>
      <c r="I122" s="38">
        <v>2521.0500000000002</v>
      </c>
      <c r="J122" s="38">
        <v>2546.2000000000003</v>
      </c>
      <c r="K122" s="31">
        <v>2495.9</v>
      </c>
      <c r="L122" s="31">
        <v>2431.5</v>
      </c>
      <c r="M122" s="31">
        <v>0.69564000000000004</v>
      </c>
      <c r="N122" s="1"/>
      <c r="O122" s="1"/>
    </row>
    <row r="123" spans="1:15" ht="12.75" customHeight="1">
      <c r="A123" s="33">
        <v>113</v>
      </c>
      <c r="B123" s="58" t="s">
        <v>97</v>
      </c>
      <c r="C123" s="31">
        <v>690.95</v>
      </c>
      <c r="D123" s="38">
        <v>693.98333333333323</v>
      </c>
      <c r="E123" s="38">
        <v>684.96666666666647</v>
      </c>
      <c r="F123" s="38">
        <v>678.98333333333323</v>
      </c>
      <c r="G123" s="38">
        <v>669.96666666666647</v>
      </c>
      <c r="H123" s="38">
        <v>699.96666666666647</v>
      </c>
      <c r="I123" s="38">
        <v>708.98333333333312</v>
      </c>
      <c r="J123" s="38">
        <v>714.96666666666647</v>
      </c>
      <c r="K123" s="31">
        <v>703</v>
      </c>
      <c r="L123" s="31">
        <v>688</v>
      </c>
      <c r="M123" s="31">
        <v>5.81325</v>
      </c>
      <c r="N123" s="1"/>
      <c r="O123" s="1"/>
    </row>
    <row r="124" spans="1:15" ht="12.75" customHeight="1">
      <c r="A124" s="33">
        <v>114</v>
      </c>
      <c r="B124" s="58" t="s">
        <v>98</v>
      </c>
      <c r="C124" s="31">
        <v>1141.95</v>
      </c>
      <c r="D124" s="38">
        <v>1142.1666666666667</v>
      </c>
      <c r="E124" s="38">
        <v>1131.3833333333334</v>
      </c>
      <c r="F124" s="38">
        <v>1120.8166666666666</v>
      </c>
      <c r="G124" s="38">
        <v>1110.0333333333333</v>
      </c>
      <c r="H124" s="38">
        <v>1152.7333333333336</v>
      </c>
      <c r="I124" s="38">
        <v>1163.5166666666669</v>
      </c>
      <c r="J124" s="38">
        <v>1174.0833333333337</v>
      </c>
      <c r="K124" s="31">
        <v>1152.95</v>
      </c>
      <c r="L124" s="31">
        <v>1131.5999999999999</v>
      </c>
      <c r="M124" s="31">
        <v>2.5859700000000001</v>
      </c>
      <c r="N124" s="1"/>
      <c r="O124" s="1"/>
    </row>
    <row r="125" spans="1:15" ht="12.75" customHeight="1">
      <c r="A125" s="33">
        <v>115</v>
      </c>
      <c r="B125" s="58" t="s">
        <v>850</v>
      </c>
      <c r="C125" s="31">
        <v>4847</v>
      </c>
      <c r="D125" s="38">
        <v>4887.5666666666666</v>
      </c>
      <c r="E125" s="38">
        <v>4790.4333333333334</v>
      </c>
      <c r="F125" s="38">
        <v>4733.8666666666668</v>
      </c>
      <c r="G125" s="38">
        <v>4636.7333333333336</v>
      </c>
      <c r="H125" s="38">
        <v>4944.1333333333332</v>
      </c>
      <c r="I125" s="38">
        <v>5041.2666666666664</v>
      </c>
      <c r="J125" s="38">
        <v>5097.833333333333</v>
      </c>
      <c r="K125" s="31">
        <v>4984.7</v>
      </c>
      <c r="L125" s="31">
        <v>4831</v>
      </c>
      <c r="M125" s="31">
        <v>0.26722000000000001</v>
      </c>
      <c r="N125" s="1"/>
      <c r="O125" s="1"/>
    </row>
    <row r="126" spans="1:15" ht="12.75" customHeight="1">
      <c r="A126" s="33">
        <v>116</v>
      </c>
      <c r="B126" s="58" t="s">
        <v>367</v>
      </c>
      <c r="C126" s="31">
        <v>1442.15</v>
      </c>
      <c r="D126" s="38">
        <v>1449.7666666666667</v>
      </c>
      <c r="E126" s="38">
        <v>1421.6833333333334</v>
      </c>
      <c r="F126" s="38">
        <v>1401.2166666666667</v>
      </c>
      <c r="G126" s="38">
        <v>1373.1333333333334</v>
      </c>
      <c r="H126" s="38">
        <v>1470.2333333333333</v>
      </c>
      <c r="I126" s="38">
        <v>1498.3166666666668</v>
      </c>
      <c r="J126" s="38">
        <v>1518.7833333333333</v>
      </c>
      <c r="K126" s="31">
        <v>1477.85</v>
      </c>
      <c r="L126" s="31">
        <v>1429.3</v>
      </c>
      <c r="M126" s="31">
        <v>1.8745799999999999</v>
      </c>
      <c r="N126" s="1"/>
      <c r="O126" s="1"/>
    </row>
    <row r="127" spans="1:15" ht="12.75" customHeight="1">
      <c r="A127" s="33">
        <v>117</v>
      </c>
      <c r="B127" s="58" t="s">
        <v>350</v>
      </c>
      <c r="C127" s="31">
        <v>3876.25</v>
      </c>
      <c r="D127" s="38">
        <v>3872.3333333333335</v>
      </c>
      <c r="E127" s="38">
        <v>3812.0166666666669</v>
      </c>
      <c r="F127" s="38">
        <v>3747.7833333333333</v>
      </c>
      <c r="G127" s="38">
        <v>3687.4666666666667</v>
      </c>
      <c r="H127" s="38">
        <v>3936.5666666666671</v>
      </c>
      <c r="I127" s="38">
        <v>3996.8833333333337</v>
      </c>
      <c r="J127" s="38">
        <v>4061.1166666666672</v>
      </c>
      <c r="K127" s="31">
        <v>3932.65</v>
      </c>
      <c r="L127" s="31">
        <v>3808.1</v>
      </c>
      <c r="M127" s="31">
        <v>0.40948000000000001</v>
      </c>
      <c r="N127" s="1"/>
      <c r="O127" s="1"/>
    </row>
    <row r="128" spans="1:15" ht="12.75" customHeight="1">
      <c r="A128" s="33">
        <v>118</v>
      </c>
      <c r="B128" s="58" t="s">
        <v>99</v>
      </c>
      <c r="C128" s="31">
        <v>313.45</v>
      </c>
      <c r="D128" s="38">
        <v>312.26666666666671</v>
      </c>
      <c r="E128" s="38">
        <v>309.53333333333342</v>
      </c>
      <c r="F128" s="38">
        <v>305.61666666666673</v>
      </c>
      <c r="G128" s="38">
        <v>302.88333333333344</v>
      </c>
      <c r="H128" s="38">
        <v>316.18333333333339</v>
      </c>
      <c r="I128" s="38">
        <v>318.91666666666663</v>
      </c>
      <c r="J128" s="38">
        <v>322.83333333333337</v>
      </c>
      <c r="K128" s="31">
        <v>315</v>
      </c>
      <c r="L128" s="31">
        <v>308.35000000000002</v>
      </c>
      <c r="M128" s="31">
        <v>36.218249999999998</v>
      </c>
      <c r="N128" s="1"/>
      <c r="O128" s="1"/>
    </row>
    <row r="129" spans="1:15" ht="12.75" customHeight="1">
      <c r="A129" s="33">
        <v>119</v>
      </c>
      <c r="B129" s="58" t="s">
        <v>351</v>
      </c>
      <c r="C129" s="31">
        <v>327.45</v>
      </c>
      <c r="D129" s="38">
        <v>327.5</v>
      </c>
      <c r="E129" s="38">
        <v>323.3</v>
      </c>
      <c r="F129" s="38">
        <v>319.15000000000003</v>
      </c>
      <c r="G129" s="38">
        <v>314.95000000000005</v>
      </c>
      <c r="H129" s="38">
        <v>331.65</v>
      </c>
      <c r="I129" s="38">
        <v>335.85</v>
      </c>
      <c r="J129" s="38">
        <v>339.99999999999994</v>
      </c>
      <c r="K129" s="31">
        <v>331.7</v>
      </c>
      <c r="L129" s="31">
        <v>323.35000000000002</v>
      </c>
      <c r="M129" s="31">
        <v>4.3323499999999999</v>
      </c>
      <c r="N129" s="1"/>
      <c r="O129" s="1"/>
    </row>
    <row r="130" spans="1:15" ht="12.75" customHeight="1">
      <c r="A130" s="33">
        <v>120</v>
      </c>
      <c r="B130" s="58" t="s">
        <v>101</v>
      </c>
      <c r="C130" s="31">
        <v>1739.65</v>
      </c>
      <c r="D130" s="38">
        <v>1747.0166666666667</v>
      </c>
      <c r="E130" s="38">
        <v>1729.0333333333333</v>
      </c>
      <c r="F130" s="38">
        <v>1718.4166666666667</v>
      </c>
      <c r="G130" s="38">
        <v>1700.4333333333334</v>
      </c>
      <c r="H130" s="38">
        <v>1757.6333333333332</v>
      </c>
      <c r="I130" s="38">
        <v>1775.6166666666663</v>
      </c>
      <c r="J130" s="38">
        <v>1786.2333333333331</v>
      </c>
      <c r="K130" s="31">
        <v>1765</v>
      </c>
      <c r="L130" s="31">
        <v>1736.4</v>
      </c>
      <c r="M130" s="31">
        <v>6.1111899999999997</v>
      </c>
      <c r="N130" s="1"/>
      <c r="O130" s="1"/>
    </row>
    <row r="131" spans="1:15" ht="12.75" customHeight="1">
      <c r="A131" s="33">
        <v>121</v>
      </c>
      <c r="B131" s="58" t="s">
        <v>368</v>
      </c>
      <c r="C131" s="31">
        <v>1823.25</v>
      </c>
      <c r="D131" s="38">
        <v>1830.9833333333333</v>
      </c>
      <c r="E131" s="38">
        <v>1805.2666666666667</v>
      </c>
      <c r="F131" s="38">
        <v>1787.2833333333333</v>
      </c>
      <c r="G131" s="38">
        <v>1761.5666666666666</v>
      </c>
      <c r="H131" s="38">
        <v>1848.9666666666667</v>
      </c>
      <c r="I131" s="38">
        <v>1874.6833333333334</v>
      </c>
      <c r="J131" s="38">
        <v>1892.6666666666667</v>
      </c>
      <c r="K131" s="31">
        <v>1856.7</v>
      </c>
      <c r="L131" s="31">
        <v>1813</v>
      </c>
      <c r="M131" s="31">
        <v>3.3902000000000001</v>
      </c>
      <c r="N131" s="1"/>
      <c r="O131" s="1"/>
    </row>
    <row r="132" spans="1:15" ht="12.75" customHeight="1">
      <c r="A132" s="33">
        <v>122</v>
      </c>
      <c r="B132" s="58" t="s">
        <v>102</v>
      </c>
      <c r="C132" s="31">
        <v>566</v>
      </c>
      <c r="D132" s="38">
        <v>565.43333333333328</v>
      </c>
      <c r="E132" s="38">
        <v>562.11666666666656</v>
      </c>
      <c r="F132" s="38">
        <v>558.23333333333323</v>
      </c>
      <c r="G132" s="38">
        <v>554.91666666666652</v>
      </c>
      <c r="H132" s="38">
        <v>569.31666666666661</v>
      </c>
      <c r="I132" s="38">
        <v>572.63333333333344</v>
      </c>
      <c r="J132" s="38">
        <v>576.51666666666665</v>
      </c>
      <c r="K132" s="31">
        <v>568.75</v>
      </c>
      <c r="L132" s="31">
        <v>561.54999999999995</v>
      </c>
      <c r="M132" s="31">
        <v>13.529439999999999</v>
      </c>
      <c r="N132" s="1"/>
      <c r="O132" s="1"/>
    </row>
    <row r="133" spans="1:15" ht="12.75" customHeight="1">
      <c r="A133" s="33">
        <v>123</v>
      </c>
      <c r="B133" s="58" t="s">
        <v>103</v>
      </c>
      <c r="C133" s="31">
        <v>2287.85</v>
      </c>
      <c r="D133" s="38">
        <v>2297.35</v>
      </c>
      <c r="E133" s="38">
        <v>2265.75</v>
      </c>
      <c r="F133" s="38">
        <v>2243.65</v>
      </c>
      <c r="G133" s="38">
        <v>2212.0500000000002</v>
      </c>
      <c r="H133" s="38">
        <v>2319.4499999999998</v>
      </c>
      <c r="I133" s="38">
        <v>2351.0499999999993</v>
      </c>
      <c r="J133" s="38">
        <v>2373.1499999999996</v>
      </c>
      <c r="K133" s="31">
        <v>2328.9499999999998</v>
      </c>
      <c r="L133" s="31">
        <v>2275.25</v>
      </c>
      <c r="M133" s="31">
        <v>3.7734299999999998</v>
      </c>
      <c r="N133" s="1"/>
      <c r="O133" s="1"/>
    </row>
    <row r="134" spans="1:15" ht="12.75" customHeight="1">
      <c r="A134" s="33">
        <v>124</v>
      </c>
      <c r="B134" s="58" t="s">
        <v>851</v>
      </c>
      <c r="C134" s="31">
        <v>2189.4499999999998</v>
      </c>
      <c r="D134" s="38">
        <v>2211.4833333333331</v>
      </c>
      <c r="E134" s="38">
        <v>2152.9666666666662</v>
      </c>
      <c r="F134" s="38">
        <v>2116.4833333333331</v>
      </c>
      <c r="G134" s="38">
        <v>2057.9666666666662</v>
      </c>
      <c r="H134" s="38">
        <v>2247.9666666666662</v>
      </c>
      <c r="I134" s="38">
        <v>2306.4833333333336</v>
      </c>
      <c r="J134" s="38">
        <v>2342.9666666666662</v>
      </c>
      <c r="K134" s="31">
        <v>2270</v>
      </c>
      <c r="L134" s="31">
        <v>2175</v>
      </c>
      <c r="M134" s="31">
        <v>4.1392100000000003</v>
      </c>
      <c r="N134" s="1"/>
      <c r="O134" s="1"/>
    </row>
    <row r="135" spans="1:15" ht="12.75" customHeight="1">
      <c r="A135" s="33">
        <v>125</v>
      </c>
      <c r="B135" s="58" t="s">
        <v>369</v>
      </c>
      <c r="C135" s="31">
        <v>1008.05</v>
      </c>
      <c r="D135" s="38">
        <v>1002.8166666666666</v>
      </c>
      <c r="E135" s="38">
        <v>990.13333333333321</v>
      </c>
      <c r="F135" s="38">
        <v>972.21666666666658</v>
      </c>
      <c r="G135" s="38">
        <v>959.53333333333319</v>
      </c>
      <c r="H135" s="38">
        <v>1020.7333333333332</v>
      </c>
      <c r="I135" s="38">
        <v>1033.4166666666665</v>
      </c>
      <c r="J135" s="38">
        <v>1051.3333333333333</v>
      </c>
      <c r="K135" s="31">
        <v>1015.5</v>
      </c>
      <c r="L135" s="31">
        <v>984.9</v>
      </c>
      <c r="M135" s="31">
        <v>1.93702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659.25</v>
      </c>
      <c r="D136" s="38">
        <v>651.35</v>
      </c>
      <c r="E136" s="38">
        <v>637.90000000000009</v>
      </c>
      <c r="F136" s="38">
        <v>616.55000000000007</v>
      </c>
      <c r="G136" s="38">
        <v>603.10000000000014</v>
      </c>
      <c r="H136" s="38">
        <v>672.7</v>
      </c>
      <c r="I136" s="38">
        <v>686.15000000000009</v>
      </c>
      <c r="J136" s="38">
        <v>707.5</v>
      </c>
      <c r="K136" s="31">
        <v>664.8</v>
      </c>
      <c r="L136" s="31">
        <v>630</v>
      </c>
      <c r="M136" s="31">
        <v>37.587420000000002</v>
      </c>
      <c r="N136" s="1"/>
      <c r="O136" s="1"/>
    </row>
    <row r="137" spans="1:15" ht="12.75" customHeight="1">
      <c r="A137" s="33">
        <v>127</v>
      </c>
      <c r="B137" s="58" t="s">
        <v>104</v>
      </c>
      <c r="C137" s="31">
        <v>2339.65</v>
      </c>
      <c r="D137" s="38">
        <v>2327.6166666666663</v>
      </c>
      <c r="E137" s="38">
        <v>2300.2333333333327</v>
      </c>
      <c r="F137" s="38">
        <v>2260.8166666666662</v>
      </c>
      <c r="G137" s="38">
        <v>2233.4333333333325</v>
      </c>
      <c r="H137" s="38">
        <v>2367.0333333333328</v>
      </c>
      <c r="I137" s="38">
        <v>2394.416666666667</v>
      </c>
      <c r="J137" s="38">
        <v>2433.833333333333</v>
      </c>
      <c r="K137" s="31">
        <v>2355</v>
      </c>
      <c r="L137" s="31">
        <v>2288.1999999999998</v>
      </c>
      <c r="M137" s="31">
        <v>7.5184100000000003</v>
      </c>
      <c r="N137" s="1"/>
      <c r="O137" s="1"/>
    </row>
    <row r="138" spans="1:15" ht="12.75" customHeight="1">
      <c r="A138" s="33">
        <v>128</v>
      </c>
      <c r="B138" s="58" t="s">
        <v>273</v>
      </c>
      <c r="C138" s="31">
        <v>443.4</v>
      </c>
      <c r="D138" s="38">
        <v>441.90000000000003</v>
      </c>
      <c r="E138" s="38">
        <v>436.30000000000007</v>
      </c>
      <c r="F138" s="38">
        <v>429.20000000000005</v>
      </c>
      <c r="G138" s="38">
        <v>423.60000000000008</v>
      </c>
      <c r="H138" s="38">
        <v>449.00000000000006</v>
      </c>
      <c r="I138" s="38">
        <v>454.60000000000008</v>
      </c>
      <c r="J138" s="38">
        <v>461.70000000000005</v>
      </c>
      <c r="K138" s="31">
        <v>447.5</v>
      </c>
      <c r="L138" s="31">
        <v>434.8</v>
      </c>
      <c r="M138" s="31">
        <v>10.4544</v>
      </c>
      <c r="N138" s="1"/>
      <c r="O138" s="1"/>
    </row>
    <row r="139" spans="1:15" ht="12.75" customHeight="1">
      <c r="A139" s="33">
        <v>129</v>
      </c>
      <c r="B139" s="58" t="s">
        <v>105</v>
      </c>
      <c r="C139" s="31">
        <v>184.55</v>
      </c>
      <c r="D139" s="38">
        <v>185.25</v>
      </c>
      <c r="E139" s="38">
        <v>183</v>
      </c>
      <c r="F139" s="38">
        <v>181.45</v>
      </c>
      <c r="G139" s="38">
        <v>179.2</v>
      </c>
      <c r="H139" s="38">
        <v>186.8</v>
      </c>
      <c r="I139" s="38">
        <v>189.05</v>
      </c>
      <c r="J139" s="38">
        <v>190.60000000000002</v>
      </c>
      <c r="K139" s="31">
        <v>187.5</v>
      </c>
      <c r="L139" s="31">
        <v>183.7</v>
      </c>
      <c r="M139" s="31">
        <v>28.334969999999998</v>
      </c>
      <c r="N139" s="1"/>
      <c r="O139" s="1"/>
    </row>
    <row r="140" spans="1:15" ht="12.75" customHeight="1">
      <c r="A140" s="33">
        <v>130</v>
      </c>
      <c r="B140" s="58" t="s">
        <v>371</v>
      </c>
      <c r="C140" s="31">
        <v>224.5</v>
      </c>
      <c r="D140" s="38">
        <v>221.04999999999998</v>
      </c>
      <c r="E140" s="38">
        <v>216.59999999999997</v>
      </c>
      <c r="F140" s="38">
        <v>208.7</v>
      </c>
      <c r="G140" s="38">
        <v>204.24999999999997</v>
      </c>
      <c r="H140" s="38">
        <v>228.94999999999996</v>
      </c>
      <c r="I140" s="38">
        <v>233.39999999999995</v>
      </c>
      <c r="J140" s="38">
        <v>241.29999999999995</v>
      </c>
      <c r="K140" s="31">
        <v>225.5</v>
      </c>
      <c r="L140" s="31">
        <v>213.15</v>
      </c>
      <c r="M140" s="31">
        <v>114.62371</v>
      </c>
      <c r="N140" s="1"/>
      <c r="O140" s="1"/>
    </row>
    <row r="141" spans="1:15" ht="12.75" customHeight="1">
      <c r="A141" s="33">
        <v>131</v>
      </c>
      <c r="B141" s="58" t="s">
        <v>106</v>
      </c>
      <c r="C141" s="31">
        <v>3694</v>
      </c>
      <c r="D141" s="38">
        <v>3695.7999999999997</v>
      </c>
      <c r="E141" s="38">
        <v>3658.8499999999995</v>
      </c>
      <c r="F141" s="38">
        <v>3623.7</v>
      </c>
      <c r="G141" s="38">
        <v>3586.7499999999995</v>
      </c>
      <c r="H141" s="38">
        <v>3730.9499999999994</v>
      </c>
      <c r="I141" s="38">
        <v>3767.8999999999992</v>
      </c>
      <c r="J141" s="38">
        <v>3803.0499999999993</v>
      </c>
      <c r="K141" s="31">
        <v>3732.75</v>
      </c>
      <c r="L141" s="31">
        <v>3660.65</v>
      </c>
      <c r="M141" s="31">
        <v>5.5607899999999999</v>
      </c>
      <c r="N141" s="1"/>
      <c r="O141" s="1"/>
    </row>
    <row r="142" spans="1:15" ht="12.75" customHeight="1">
      <c r="A142" s="33">
        <v>132</v>
      </c>
      <c r="B142" s="58" t="s">
        <v>107</v>
      </c>
      <c r="C142" s="31">
        <v>5084.8</v>
      </c>
      <c r="D142" s="38">
        <v>5051.666666666667</v>
      </c>
      <c r="E142" s="38">
        <v>4998.3333333333339</v>
      </c>
      <c r="F142" s="38">
        <v>4911.8666666666668</v>
      </c>
      <c r="G142" s="38">
        <v>4858.5333333333338</v>
      </c>
      <c r="H142" s="38">
        <v>5138.1333333333341</v>
      </c>
      <c r="I142" s="38">
        <v>5191.4666666666681</v>
      </c>
      <c r="J142" s="38">
        <v>5277.9333333333343</v>
      </c>
      <c r="K142" s="31">
        <v>5105</v>
      </c>
      <c r="L142" s="31">
        <v>4965.2</v>
      </c>
      <c r="M142" s="31">
        <v>4.3239200000000002</v>
      </c>
      <c r="N142" s="1"/>
      <c r="O142" s="1"/>
    </row>
    <row r="143" spans="1:15" ht="12.75" customHeight="1">
      <c r="A143" s="33">
        <v>133</v>
      </c>
      <c r="B143" s="58" t="s">
        <v>109</v>
      </c>
      <c r="C143" s="31">
        <v>530.75</v>
      </c>
      <c r="D143" s="38">
        <v>525.93333333333328</v>
      </c>
      <c r="E143" s="38">
        <v>519.36666666666656</v>
      </c>
      <c r="F143" s="38">
        <v>507.98333333333323</v>
      </c>
      <c r="G143" s="38">
        <v>501.41666666666652</v>
      </c>
      <c r="H143" s="38">
        <v>537.31666666666661</v>
      </c>
      <c r="I143" s="38">
        <v>543.88333333333344</v>
      </c>
      <c r="J143" s="38">
        <v>555.26666666666665</v>
      </c>
      <c r="K143" s="31">
        <v>532.5</v>
      </c>
      <c r="L143" s="31">
        <v>514.54999999999995</v>
      </c>
      <c r="M143" s="31">
        <v>66.619460000000004</v>
      </c>
      <c r="N143" s="1"/>
      <c r="O143" s="1"/>
    </row>
    <row r="144" spans="1:15" ht="12.75" customHeight="1">
      <c r="A144" s="33">
        <v>134</v>
      </c>
      <c r="B144" s="58" t="s">
        <v>164</v>
      </c>
      <c r="C144" s="31">
        <v>2240.5</v>
      </c>
      <c r="D144" s="38">
        <v>2238.0166666666669</v>
      </c>
      <c r="E144" s="38">
        <v>2226.9833333333336</v>
      </c>
      <c r="F144" s="38">
        <v>2213.4666666666667</v>
      </c>
      <c r="G144" s="38">
        <v>2202.4333333333334</v>
      </c>
      <c r="H144" s="38">
        <v>2251.5333333333338</v>
      </c>
      <c r="I144" s="38">
        <v>2262.5666666666675</v>
      </c>
      <c r="J144" s="38">
        <v>2276.0833333333339</v>
      </c>
      <c r="K144" s="31">
        <v>2249.0500000000002</v>
      </c>
      <c r="L144" s="31">
        <v>2224.5</v>
      </c>
      <c r="M144" s="31">
        <v>0.72616999999999998</v>
      </c>
      <c r="N144" s="1"/>
      <c r="O144" s="1"/>
    </row>
    <row r="145" spans="1:15" ht="12.75" customHeight="1">
      <c r="A145" s="33">
        <v>135</v>
      </c>
      <c r="B145" s="58" t="s">
        <v>110</v>
      </c>
      <c r="C145" s="31">
        <v>5615.15</v>
      </c>
      <c r="D145" s="38">
        <v>5616.9666666666672</v>
      </c>
      <c r="E145" s="38">
        <v>5579.4333333333343</v>
      </c>
      <c r="F145" s="38">
        <v>5543.7166666666672</v>
      </c>
      <c r="G145" s="38">
        <v>5506.1833333333343</v>
      </c>
      <c r="H145" s="38">
        <v>5652.6833333333343</v>
      </c>
      <c r="I145" s="38">
        <v>5690.2166666666672</v>
      </c>
      <c r="J145" s="38">
        <v>5725.9333333333343</v>
      </c>
      <c r="K145" s="31">
        <v>5654.5</v>
      </c>
      <c r="L145" s="31">
        <v>5581.25</v>
      </c>
      <c r="M145" s="31">
        <v>5.2684300000000004</v>
      </c>
      <c r="N145" s="1"/>
      <c r="O145" s="1"/>
    </row>
    <row r="146" spans="1:15" ht="12.75" customHeight="1">
      <c r="A146" s="33">
        <v>136</v>
      </c>
      <c r="B146" s="58" t="s">
        <v>372</v>
      </c>
      <c r="C146" s="31">
        <v>516.29999999999995</v>
      </c>
      <c r="D146" s="38">
        <v>522.66666666666663</v>
      </c>
      <c r="E146" s="38">
        <v>507.0333333333333</v>
      </c>
      <c r="F146" s="38">
        <v>497.76666666666665</v>
      </c>
      <c r="G146" s="38">
        <v>482.13333333333333</v>
      </c>
      <c r="H146" s="38">
        <v>531.93333333333328</v>
      </c>
      <c r="I146" s="38">
        <v>547.56666666666672</v>
      </c>
      <c r="J146" s="38">
        <v>556.83333333333326</v>
      </c>
      <c r="K146" s="31">
        <v>538.29999999999995</v>
      </c>
      <c r="L146" s="31">
        <v>513.4</v>
      </c>
      <c r="M146" s="31">
        <v>18.26587</v>
      </c>
      <c r="N146" s="1"/>
      <c r="O146" s="1"/>
    </row>
    <row r="147" spans="1:15" ht="12.75" customHeight="1">
      <c r="A147" s="33">
        <v>137</v>
      </c>
      <c r="B147" s="58" t="s">
        <v>375</v>
      </c>
      <c r="C147" s="31">
        <v>39.1</v>
      </c>
      <c r="D147" s="38">
        <v>39.25</v>
      </c>
      <c r="E147" s="38">
        <v>38.6</v>
      </c>
      <c r="F147" s="38">
        <v>38.1</v>
      </c>
      <c r="G147" s="38">
        <v>37.450000000000003</v>
      </c>
      <c r="H147" s="38">
        <v>39.75</v>
      </c>
      <c r="I147" s="38">
        <v>40.400000000000006</v>
      </c>
      <c r="J147" s="38">
        <v>40.9</v>
      </c>
      <c r="K147" s="31">
        <v>39.9</v>
      </c>
      <c r="L147" s="31">
        <v>38.75</v>
      </c>
      <c r="M147" s="31">
        <v>197.53917000000001</v>
      </c>
      <c r="N147" s="1"/>
      <c r="O147" s="1"/>
    </row>
    <row r="148" spans="1:15" ht="12.75" customHeight="1">
      <c r="A148" s="33">
        <v>138</v>
      </c>
      <c r="B148" s="58" t="s">
        <v>563</v>
      </c>
      <c r="C148" s="31">
        <v>1681.1</v>
      </c>
      <c r="D148" s="38">
        <v>1680.1333333333332</v>
      </c>
      <c r="E148" s="38">
        <v>1658.5666666666664</v>
      </c>
      <c r="F148" s="38">
        <v>1636.0333333333331</v>
      </c>
      <c r="G148" s="38">
        <v>1614.4666666666662</v>
      </c>
      <c r="H148" s="38">
        <v>1702.6666666666665</v>
      </c>
      <c r="I148" s="38">
        <v>1724.2333333333331</v>
      </c>
      <c r="J148" s="38">
        <v>1746.7666666666667</v>
      </c>
      <c r="K148" s="31">
        <v>1701.7</v>
      </c>
      <c r="L148" s="31">
        <v>1657.6</v>
      </c>
      <c r="M148" s="31">
        <v>0.28850999999999999</v>
      </c>
      <c r="N148" s="1"/>
      <c r="O148" s="1"/>
    </row>
    <row r="149" spans="1:15" ht="12.75" customHeight="1">
      <c r="A149" s="33">
        <v>139</v>
      </c>
      <c r="B149" s="58" t="s">
        <v>111</v>
      </c>
      <c r="C149" s="31">
        <v>3402.45</v>
      </c>
      <c r="D149" s="38">
        <v>3396.4666666666667</v>
      </c>
      <c r="E149" s="38">
        <v>3380.9833333333336</v>
      </c>
      <c r="F149" s="38">
        <v>3359.5166666666669</v>
      </c>
      <c r="G149" s="38">
        <v>3344.0333333333338</v>
      </c>
      <c r="H149" s="38">
        <v>3417.9333333333334</v>
      </c>
      <c r="I149" s="38">
        <v>3433.4166666666661</v>
      </c>
      <c r="J149" s="38">
        <v>3454.8833333333332</v>
      </c>
      <c r="K149" s="31">
        <v>3411.95</v>
      </c>
      <c r="L149" s="31">
        <v>3375</v>
      </c>
      <c r="M149" s="31">
        <v>3.347</v>
      </c>
      <c r="N149" s="1"/>
      <c r="O149" s="1"/>
    </row>
    <row r="150" spans="1:15" ht="12.75" customHeight="1">
      <c r="A150" s="33">
        <v>140</v>
      </c>
      <c r="B150" s="58" t="s">
        <v>373</v>
      </c>
      <c r="C150" s="31">
        <v>253.9</v>
      </c>
      <c r="D150" s="38">
        <v>253.71666666666667</v>
      </c>
      <c r="E150" s="38">
        <v>250.18333333333334</v>
      </c>
      <c r="F150" s="38">
        <v>246.46666666666667</v>
      </c>
      <c r="G150" s="38">
        <v>242.93333333333334</v>
      </c>
      <c r="H150" s="38">
        <v>257.43333333333334</v>
      </c>
      <c r="I150" s="38">
        <v>260.9666666666667</v>
      </c>
      <c r="J150" s="38">
        <v>264.68333333333334</v>
      </c>
      <c r="K150" s="31">
        <v>257.25</v>
      </c>
      <c r="L150" s="31">
        <v>250</v>
      </c>
      <c r="M150" s="31">
        <v>8.4458099999999998</v>
      </c>
      <c r="N150" s="1"/>
      <c r="O150" s="1"/>
    </row>
    <row r="151" spans="1:15" ht="12.75" customHeight="1">
      <c r="A151" s="33">
        <v>141</v>
      </c>
      <c r="B151" s="58" t="s">
        <v>376</v>
      </c>
      <c r="C151" s="31">
        <v>496.45</v>
      </c>
      <c r="D151" s="38">
        <v>494.05</v>
      </c>
      <c r="E151" s="38">
        <v>488.25</v>
      </c>
      <c r="F151" s="38">
        <v>480.05</v>
      </c>
      <c r="G151" s="38">
        <v>474.25</v>
      </c>
      <c r="H151" s="38">
        <v>502.25</v>
      </c>
      <c r="I151" s="38">
        <v>508.05000000000007</v>
      </c>
      <c r="J151" s="38">
        <v>516.25</v>
      </c>
      <c r="K151" s="31">
        <v>499.85</v>
      </c>
      <c r="L151" s="31">
        <v>485.85</v>
      </c>
      <c r="M151" s="31">
        <v>2.6145</v>
      </c>
      <c r="N151" s="1"/>
      <c r="O151" s="1"/>
    </row>
    <row r="152" spans="1:15" ht="12.75" customHeight="1">
      <c r="A152" s="33">
        <v>142</v>
      </c>
      <c r="B152" s="58" t="s">
        <v>274</v>
      </c>
      <c r="C152" s="31">
        <v>529.65</v>
      </c>
      <c r="D152" s="38">
        <v>531.68333333333339</v>
      </c>
      <c r="E152" s="38">
        <v>524.36666666666679</v>
      </c>
      <c r="F152" s="38">
        <v>519.08333333333337</v>
      </c>
      <c r="G152" s="38">
        <v>511.76666666666677</v>
      </c>
      <c r="H152" s="38">
        <v>536.96666666666681</v>
      </c>
      <c r="I152" s="38">
        <v>544.28333333333342</v>
      </c>
      <c r="J152" s="38">
        <v>549.56666666666683</v>
      </c>
      <c r="K152" s="31">
        <v>539</v>
      </c>
      <c r="L152" s="31">
        <v>526.4</v>
      </c>
      <c r="M152" s="31">
        <v>2.22044</v>
      </c>
      <c r="N152" s="1"/>
      <c r="O152" s="1"/>
    </row>
    <row r="153" spans="1:15" ht="12.75" customHeight="1">
      <c r="A153" s="33">
        <v>143</v>
      </c>
      <c r="B153" s="58" t="s">
        <v>377</v>
      </c>
      <c r="C153" s="31">
        <v>1613.1</v>
      </c>
      <c r="D153" s="38">
        <v>1620.4666666666665</v>
      </c>
      <c r="E153" s="38">
        <v>1593.6833333333329</v>
      </c>
      <c r="F153" s="38">
        <v>1574.2666666666664</v>
      </c>
      <c r="G153" s="38">
        <v>1547.4833333333329</v>
      </c>
      <c r="H153" s="38">
        <v>1639.883333333333</v>
      </c>
      <c r="I153" s="38">
        <v>1666.6666666666663</v>
      </c>
      <c r="J153" s="38">
        <v>1686.083333333333</v>
      </c>
      <c r="K153" s="31">
        <v>1647.25</v>
      </c>
      <c r="L153" s="31">
        <v>1601.05</v>
      </c>
      <c r="M153" s="31">
        <v>0.39806000000000002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157.65</v>
      </c>
      <c r="D154" s="38">
        <v>158.1</v>
      </c>
      <c r="E154" s="38">
        <v>156.04999999999998</v>
      </c>
      <c r="F154" s="38">
        <v>154.44999999999999</v>
      </c>
      <c r="G154" s="38">
        <v>152.39999999999998</v>
      </c>
      <c r="H154" s="38">
        <v>159.69999999999999</v>
      </c>
      <c r="I154" s="38">
        <v>161.75</v>
      </c>
      <c r="J154" s="38">
        <v>163.35</v>
      </c>
      <c r="K154" s="31">
        <v>160.15</v>
      </c>
      <c r="L154" s="31">
        <v>156.5</v>
      </c>
      <c r="M154" s="31">
        <v>30.761620000000001</v>
      </c>
      <c r="N154" s="1"/>
      <c r="O154" s="1"/>
    </row>
    <row r="155" spans="1:15" ht="12.75" customHeight="1">
      <c r="A155" s="33">
        <v>145</v>
      </c>
      <c r="B155" s="58" t="s">
        <v>374</v>
      </c>
      <c r="C155" s="31">
        <v>210.3</v>
      </c>
      <c r="D155" s="38">
        <v>209.80000000000004</v>
      </c>
      <c r="E155" s="38">
        <v>206.80000000000007</v>
      </c>
      <c r="F155" s="38">
        <v>203.30000000000004</v>
      </c>
      <c r="G155" s="38">
        <v>200.30000000000007</v>
      </c>
      <c r="H155" s="38">
        <v>213.30000000000007</v>
      </c>
      <c r="I155" s="38">
        <v>216.3</v>
      </c>
      <c r="J155" s="38">
        <v>219.80000000000007</v>
      </c>
      <c r="K155" s="31">
        <v>212.8</v>
      </c>
      <c r="L155" s="31">
        <v>206.3</v>
      </c>
      <c r="M155" s="31">
        <v>13.054539999999999</v>
      </c>
      <c r="N155" s="1"/>
      <c r="O155" s="1"/>
    </row>
    <row r="156" spans="1:15" ht="12.75" customHeight="1">
      <c r="A156" s="33">
        <v>146</v>
      </c>
      <c r="B156" s="58" t="s">
        <v>379</v>
      </c>
      <c r="C156" s="31">
        <v>84.35</v>
      </c>
      <c r="D156" s="38">
        <v>84.5</v>
      </c>
      <c r="E156" s="38">
        <v>83.65</v>
      </c>
      <c r="F156" s="38">
        <v>82.95</v>
      </c>
      <c r="G156" s="38">
        <v>82.100000000000009</v>
      </c>
      <c r="H156" s="38">
        <v>85.2</v>
      </c>
      <c r="I156" s="38">
        <v>86.05</v>
      </c>
      <c r="J156" s="38">
        <v>86.75</v>
      </c>
      <c r="K156" s="31">
        <v>85.35</v>
      </c>
      <c r="L156" s="31">
        <v>83.8</v>
      </c>
      <c r="M156" s="31">
        <v>56.387720000000002</v>
      </c>
      <c r="N156" s="1"/>
      <c r="O156" s="1"/>
    </row>
    <row r="157" spans="1:15" ht="12.75" customHeight="1">
      <c r="A157" s="33">
        <v>147</v>
      </c>
      <c r="B157" s="58" t="s">
        <v>852</v>
      </c>
      <c r="C157" s="31">
        <v>822.3</v>
      </c>
      <c r="D157" s="38">
        <v>826.25</v>
      </c>
      <c r="E157" s="38">
        <v>813.5</v>
      </c>
      <c r="F157" s="38">
        <v>804.7</v>
      </c>
      <c r="G157" s="38">
        <v>791.95</v>
      </c>
      <c r="H157" s="38">
        <v>835.05</v>
      </c>
      <c r="I157" s="38">
        <v>847.8</v>
      </c>
      <c r="J157" s="38">
        <v>856.59999999999991</v>
      </c>
      <c r="K157" s="31">
        <v>839</v>
      </c>
      <c r="L157" s="31">
        <v>817.45</v>
      </c>
      <c r="M157" s="31">
        <v>0.74607999999999997</v>
      </c>
      <c r="N157" s="1"/>
      <c r="O157" s="1"/>
    </row>
    <row r="158" spans="1:15" ht="12.75" customHeight="1">
      <c r="A158" s="33">
        <v>148</v>
      </c>
      <c r="B158" s="58" t="s">
        <v>112</v>
      </c>
      <c r="C158" s="31">
        <v>3144.15</v>
      </c>
      <c r="D158" s="38">
        <v>3151.5666666666671</v>
      </c>
      <c r="E158" s="38">
        <v>3114.1333333333341</v>
      </c>
      <c r="F158" s="38">
        <v>3084.1166666666672</v>
      </c>
      <c r="G158" s="38">
        <v>3046.6833333333343</v>
      </c>
      <c r="H158" s="38">
        <v>3181.5833333333339</v>
      </c>
      <c r="I158" s="38">
        <v>3219.0166666666673</v>
      </c>
      <c r="J158" s="38">
        <v>3249.0333333333338</v>
      </c>
      <c r="K158" s="31">
        <v>3189</v>
      </c>
      <c r="L158" s="31">
        <v>3121.55</v>
      </c>
      <c r="M158" s="31">
        <v>4.18208</v>
      </c>
      <c r="N158" s="1"/>
      <c r="O158" s="1"/>
    </row>
    <row r="159" spans="1:15" ht="12.75" customHeight="1">
      <c r="A159" s="33">
        <v>149</v>
      </c>
      <c r="B159" s="58" t="s">
        <v>113</v>
      </c>
      <c r="C159" s="31">
        <v>274</v>
      </c>
      <c r="D159" s="38">
        <v>274.28333333333336</v>
      </c>
      <c r="E159" s="38">
        <v>272.2166666666667</v>
      </c>
      <c r="F159" s="38">
        <v>270.43333333333334</v>
      </c>
      <c r="G159" s="38">
        <v>268.36666666666667</v>
      </c>
      <c r="H159" s="38">
        <v>276.06666666666672</v>
      </c>
      <c r="I159" s="38">
        <v>278.13333333333344</v>
      </c>
      <c r="J159" s="38">
        <v>279.91666666666674</v>
      </c>
      <c r="K159" s="31">
        <v>276.35000000000002</v>
      </c>
      <c r="L159" s="31">
        <v>272.5</v>
      </c>
      <c r="M159" s="31">
        <v>19.503170000000001</v>
      </c>
      <c r="N159" s="1"/>
      <c r="O159" s="1"/>
    </row>
    <row r="160" spans="1:15" ht="12.75" customHeight="1">
      <c r="A160" s="33">
        <v>150</v>
      </c>
      <c r="B160" s="58" t="s">
        <v>380</v>
      </c>
      <c r="C160" s="31">
        <v>401.45</v>
      </c>
      <c r="D160" s="38">
        <v>397.36666666666662</v>
      </c>
      <c r="E160" s="38">
        <v>388.63333333333321</v>
      </c>
      <c r="F160" s="38">
        <v>375.81666666666661</v>
      </c>
      <c r="G160" s="38">
        <v>367.0833333333332</v>
      </c>
      <c r="H160" s="38">
        <v>410.18333333333322</v>
      </c>
      <c r="I160" s="38">
        <v>418.91666666666669</v>
      </c>
      <c r="J160" s="38">
        <v>431.73333333333323</v>
      </c>
      <c r="K160" s="31">
        <v>406.1</v>
      </c>
      <c r="L160" s="31">
        <v>384.55</v>
      </c>
      <c r="M160" s="31">
        <v>12.40287</v>
      </c>
      <c r="N160" s="1"/>
      <c r="O160" s="1"/>
    </row>
    <row r="161" spans="1:15" ht="12.75" customHeight="1">
      <c r="A161" s="33">
        <v>151</v>
      </c>
      <c r="B161" s="58" t="s">
        <v>114</v>
      </c>
      <c r="C161" s="31">
        <v>145</v>
      </c>
      <c r="D161" s="38">
        <v>145.33333333333334</v>
      </c>
      <c r="E161" s="38">
        <v>143.51666666666668</v>
      </c>
      <c r="F161" s="38">
        <v>142.03333333333333</v>
      </c>
      <c r="G161" s="38">
        <v>140.21666666666667</v>
      </c>
      <c r="H161" s="38">
        <v>146.81666666666669</v>
      </c>
      <c r="I161" s="38">
        <v>148.63333333333335</v>
      </c>
      <c r="J161" s="38">
        <v>150.1166666666667</v>
      </c>
      <c r="K161" s="31">
        <v>147.15</v>
      </c>
      <c r="L161" s="31">
        <v>143.85</v>
      </c>
      <c r="M161" s="31">
        <v>131.31380999999999</v>
      </c>
      <c r="N161" s="1"/>
      <c r="O161" s="1"/>
    </row>
    <row r="162" spans="1:15" ht="12.75" customHeight="1">
      <c r="A162" s="33">
        <v>152</v>
      </c>
      <c r="B162" s="58" t="s">
        <v>381</v>
      </c>
      <c r="C162" s="31">
        <v>514.1</v>
      </c>
      <c r="D162" s="38">
        <v>528.98333333333323</v>
      </c>
      <c r="E162" s="38">
        <v>493.96666666666647</v>
      </c>
      <c r="F162" s="38">
        <v>473.83333333333326</v>
      </c>
      <c r="G162" s="38">
        <v>438.81666666666649</v>
      </c>
      <c r="H162" s="38">
        <v>549.11666666666645</v>
      </c>
      <c r="I162" s="38">
        <v>584.1333333333331</v>
      </c>
      <c r="J162" s="38">
        <v>604.26666666666642</v>
      </c>
      <c r="K162" s="31">
        <v>564</v>
      </c>
      <c r="L162" s="31">
        <v>508.85</v>
      </c>
      <c r="M162" s="31">
        <v>76.706969999999998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4951.3</v>
      </c>
      <c r="D163" s="38">
        <v>4944.1166666666659</v>
      </c>
      <c r="E163" s="38">
        <v>4908.2333333333318</v>
      </c>
      <c r="F163" s="38">
        <v>4865.1666666666661</v>
      </c>
      <c r="G163" s="38">
        <v>4829.2833333333319</v>
      </c>
      <c r="H163" s="38">
        <v>4987.1833333333316</v>
      </c>
      <c r="I163" s="38">
        <v>5023.0666666666648</v>
      </c>
      <c r="J163" s="38">
        <v>5066.1333333333314</v>
      </c>
      <c r="K163" s="31">
        <v>4980</v>
      </c>
      <c r="L163" s="31">
        <v>4901.05</v>
      </c>
      <c r="M163" s="31">
        <v>0.24251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1118.95</v>
      </c>
      <c r="D164" s="38">
        <v>1116.6333333333332</v>
      </c>
      <c r="E164" s="38">
        <v>1093.2666666666664</v>
      </c>
      <c r="F164" s="38">
        <v>1067.5833333333333</v>
      </c>
      <c r="G164" s="38">
        <v>1044.2166666666665</v>
      </c>
      <c r="H164" s="38">
        <v>1142.3166666666664</v>
      </c>
      <c r="I164" s="38">
        <v>1165.6833333333332</v>
      </c>
      <c r="J164" s="38">
        <v>1191.3666666666663</v>
      </c>
      <c r="K164" s="31">
        <v>1140</v>
      </c>
      <c r="L164" s="31">
        <v>1090.95</v>
      </c>
      <c r="M164" s="31">
        <v>4.0351999999999997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249.8</v>
      </c>
      <c r="D165" s="38">
        <v>248.31666666666669</v>
      </c>
      <c r="E165" s="38">
        <v>246.48333333333338</v>
      </c>
      <c r="F165" s="38">
        <v>243.16666666666669</v>
      </c>
      <c r="G165" s="38">
        <v>241.33333333333337</v>
      </c>
      <c r="H165" s="38">
        <v>251.63333333333338</v>
      </c>
      <c r="I165" s="38">
        <v>253.4666666666667</v>
      </c>
      <c r="J165" s="38">
        <v>256.78333333333342</v>
      </c>
      <c r="K165" s="31">
        <v>250.15</v>
      </c>
      <c r="L165" s="31">
        <v>245</v>
      </c>
      <c r="M165" s="31">
        <v>6.5354400000000004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166.55</v>
      </c>
      <c r="D166" s="38">
        <v>166.93333333333334</v>
      </c>
      <c r="E166" s="38">
        <v>164.81666666666666</v>
      </c>
      <c r="F166" s="38">
        <v>163.08333333333331</v>
      </c>
      <c r="G166" s="38">
        <v>160.96666666666664</v>
      </c>
      <c r="H166" s="38">
        <v>168.66666666666669</v>
      </c>
      <c r="I166" s="38">
        <v>170.78333333333336</v>
      </c>
      <c r="J166" s="38">
        <v>172.51666666666671</v>
      </c>
      <c r="K166" s="31">
        <v>169.05</v>
      </c>
      <c r="L166" s="31">
        <v>165.2</v>
      </c>
      <c r="M166" s="31">
        <v>13.9712</v>
      </c>
      <c r="N166" s="1"/>
      <c r="O166" s="1"/>
    </row>
    <row r="167" spans="1:15" ht="12.75" customHeight="1">
      <c r="A167" s="33">
        <v>157</v>
      </c>
      <c r="B167" s="58" t="s">
        <v>853</v>
      </c>
      <c r="C167" s="31">
        <v>705.15</v>
      </c>
      <c r="D167" s="38">
        <v>704.36666666666679</v>
      </c>
      <c r="E167" s="38">
        <v>698.73333333333358</v>
      </c>
      <c r="F167" s="38">
        <v>692.31666666666683</v>
      </c>
      <c r="G167" s="38">
        <v>686.68333333333362</v>
      </c>
      <c r="H167" s="38">
        <v>710.78333333333353</v>
      </c>
      <c r="I167" s="38">
        <v>716.41666666666674</v>
      </c>
      <c r="J167" s="38">
        <v>722.83333333333348</v>
      </c>
      <c r="K167" s="31">
        <v>710</v>
      </c>
      <c r="L167" s="31">
        <v>697.95</v>
      </c>
      <c r="M167" s="31">
        <v>4.1261700000000001</v>
      </c>
      <c r="N167" s="1"/>
      <c r="O167" s="1"/>
    </row>
    <row r="168" spans="1:15" ht="12.75" customHeight="1">
      <c r="A168" s="33">
        <v>158</v>
      </c>
      <c r="B168" s="58" t="s">
        <v>276</v>
      </c>
      <c r="C168" s="31">
        <v>336.15</v>
      </c>
      <c r="D168" s="38">
        <v>334.98333333333335</v>
      </c>
      <c r="E168" s="38">
        <v>332.86666666666667</v>
      </c>
      <c r="F168" s="38">
        <v>329.58333333333331</v>
      </c>
      <c r="G168" s="38">
        <v>327.46666666666664</v>
      </c>
      <c r="H168" s="38">
        <v>338.26666666666671</v>
      </c>
      <c r="I168" s="38">
        <v>340.38333333333338</v>
      </c>
      <c r="J168" s="38">
        <v>343.66666666666674</v>
      </c>
      <c r="K168" s="31">
        <v>337.1</v>
      </c>
      <c r="L168" s="31">
        <v>331.7</v>
      </c>
      <c r="M168" s="31">
        <v>7.3231000000000002</v>
      </c>
      <c r="N168" s="1"/>
      <c r="O168" s="1"/>
    </row>
    <row r="169" spans="1:15" ht="12.75" customHeight="1">
      <c r="A169" s="33">
        <v>159</v>
      </c>
      <c r="B169" s="58" t="s">
        <v>275</v>
      </c>
      <c r="C169" s="31">
        <v>144.35</v>
      </c>
      <c r="D169" s="38">
        <v>144.1</v>
      </c>
      <c r="E169" s="38">
        <v>142.89999999999998</v>
      </c>
      <c r="F169" s="38">
        <v>141.44999999999999</v>
      </c>
      <c r="G169" s="38">
        <v>140.24999999999997</v>
      </c>
      <c r="H169" s="38">
        <v>145.54999999999998</v>
      </c>
      <c r="I169" s="38">
        <v>146.74999999999997</v>
      </c>
      <c r="J169" s="38">
        <v>148.19999999999999</v>
      </c>
      <c r="K169" s="31">
        <v>145.30000000000001</v>
      </c>
      <c r="L169" s="31">
        <v>142.65</v>
      </c>
      <c r="M169" s="31">
        <v>79.949309999999997</v>
      </c>
      <c r="N169" s="1"/>
      <c r="O169" s="1"/>
    </row>
    <row r="170" spans="1:15" ht="12.75" customHeight="1">
      <c r="A170" s="33">
        <v>160</v>
      </c>
      <c r="B170" s="58" t="s">
        <v>386</v>
      </c>
      <c r="C170" s="31">
        <v>1284.95</v>
      </c>
      <c r="D170" s="38">
        <v>1283.45</v>
      </c>
      <c r="E170" s="38">
        <v>1272.1000000000001</v>
      </c>
      <c r="F170" s="38">
        <v>1259.25</v>
      </c>
      <c r="G170" s="38">
        <v>1247.9000000000001</v>
      </c>
      <c r="H170" s="38">
        <v>1296.3000000000002</v>
      </c>
      <c r="I170" s="38">
        <v>1307.6500000000001</v>
      </c>
      <c r="J170" s="38">
        <v>1320.5000000000002</v>
      </c>
      <c r="K170" s="31">
        <v>1294.8</v>
      </c>
      <c r="L170" s="31">
        <v>1270.5999999999999</v>
      </c>
      <c r="M170" s="31">
        <v>0.17829</v>
      </c>
      <c r="N170" s="1"/>
      <c r="O170" s="1"/>
    </row>
    <row r="171" spans="1:15" ht="12.75" customHeight="1">
      <c r="A171" s="33">
        <v>161</v>
      </c>
      <c r="B171" s="58" t="s">
        <v>115</v>
      </c>
      <c r="C171" s="31">
        <v>126.05</v>
      </c>
      <c r="D171" s="38">
        <v>126.08333333333333</v>
      </c>
      <c r="E171" s="38">
        <v>124.76666666666665</v>
      </c>
      <c r="F171" s="38">
        <v>123.48333333333332</v>
      </c>
      <c r="G171" s="38">
        <v>122.16666666666664</v>
      </c>
      <c r="H171" s="38">
        <v>127.36666666666666</v>
      </c>
      <c r="I171" s="38">
        <v>128.68333333333334</v>
      </c>
      <c r="J171" s="38">
        <v>129.96666666666667</v>
      </c>
      <c r="K171" s="31">
        <v>127.4</v>
      </c>
      <c r="L171" s="31">
        <v>124.8</v>
      </c>
      <c r="M171" s="31">
        <v>198.40679</v>
      </c>
      <c r="N171" s="1"/>
      <c r="O171" s="1"/>
    </row>
    <row r="172" spans="1:15" ht="12.75" customHeight="1">
      <c r="A172" s="33">
        <v>162</v>
      </c>
      <c r="B172" s="58" t="s">
        <v>388</v>
      </c>
      <c r="C172" s="31">
        <v>2736.25</v>
      </c>
      <c r="D172" s="38">
        <v>2731.4166666666665</v>
      </c>
      <c r="E172" s="38">
        <v>2714.833333333333</v>
      </c>
      <c r="F172" s="38">
        <v>2693.4166666666665</v>
      </c>
      <c r="G172" s="38">
        <v>2676.833333333333</v>
      </c>
      <c r="H172" s="38">
        <v>2752.833333333333</v>
      </c>
      <c r="I172" s="38">
        <v>2769.4166666666661</v>
      </c>
      <c r="J172" s="38">
        <v>2790.833333333333</v>
      </c>
      <c r="K172" s="31">
        <v>2748</v>
      </c>
      <c r="L172" s="31">
        <v>2710</v>
      </c>
      <c r="M172" s="31">
        <v>0.25135999999999997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3234.9</v>
      </c>
      <c r="D173" s="38">
        <v>3232.9333333333338</v>
      </c>
      <c r="E173" s="38">
        <v>3215.0666666666675</v>
      </c>
      <c r="F173" s="38">
        <v>3195.2333333333336</v>
      </c>
      <c r="G173" s="38">
        <v>3177.3666666666672</v>
      </c>
      <c r="H173" s="38">
        <v>3252.7666666666678</v>
      </c>
      <c r="I173" s="38">
        <v>3270.6333333333337</v>
      </c>
      <c r="J173" s="38">
        <v>3290.4666666666681</v>
      </c>
      <c r="K173" s="31">
        <v>3250.8</v>
      </c>
      <c r="L173" s="31">
        <v>3213.1</v>
      </c>
      <c r="M173" s="31">
        <v>8.0100000000000005E-2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229.75</v>
      </c>
      <c r="D174" s="38">
        <v>230.15</v>
      </c>
      <c r="E174" s="38">
        <v>227.8</v>
      </c>
      <c r="F174" s="38">
        <v>225.85</v>
      </c>
      <c r="G174" s="38">
        <v>223.5</v>
      </c>
      <c r="H174" s="38">
        <v>232.10000000000002</v>
      </c>
      <c r="I174" s="38">
        <v>234.45</v>
      </c>
      <c r="J174" s="38">
        <v>236.40000000000003</v>
      </c>
      <c r="K174" s="31">
        <v>232.5</v>
      </c>
      <c r="L174" s="31">
        <v>228.2</v>
      </c>
      <c r="M174" s="31">
        <v>6.0921099999999999</v>
      </c>
      <c r="N174" s="1"/>
      <c r="O174" s="1"/>
    </row>
    <row r="175" spans="1:15" ht="12.75" customHeight="1">
      <c r="A175" s="33">
        <v>165</v>
      </c>
      <c r="B175" s="58" t="s">
        <v>277</v>
      </c>
      <c r="C175" s="31">
        <v>1699.45</v>
      </c>
      <c r="D175" s="38">
        <v>1696.4666666666665</v>
      </c>
      <c r="E175" s="38">
        <v>1682.9833333333329</v>
      </c>
      <c r="F175" s="38">
        <v>1666.5166666666664</v>
      </c>
      <c r="G175" s="38">
        <v>1653.0333333333328</v>
      </c>
      <c r="H175" s="38">
        <v>1712.9333333333329</v>
      </c>
      <c r="I175" s="38">
        <v>1726.4166666666665</v>
      </c>
      <c r="J175" s="38">
        <v>1742.883333333333</v>
      </c>
      <c r="K175" s="31">
        <v>1709.95</v>
      </c>
      <c r="L175" s="31">
        <v>1680</v>
      </c>
      <c r="M175" s="31">
        <v>3.2932899999999998</v>
      </c>
      <c r="N175" s="1"/>
      <c r="O175" s="1"/>
    </row>
    <row r="176" spans="1:15" ht="12.75" customHeight="1">
      <c r="A176" s="33">
        <v>166</v>
      </c>
      <c r="B176" s="58" t="s">
        <v>391</v>
      </c>
      <c r="C176" s="31">
        <v>1444.25</v>
      </c>
      <c r="D176" s="38">
        <v>1449.0833333333333</v>
      </c>
      <c r="E176" s="38">
        <v>1430.1666666666665</v>
      </c>
      <c r="F176" s="38">
        <v>1416.0833333333333</v>
      </c>
      <c r="G176" s="38">
        <v>1397.1666666666665</v>
      </c>
      <c r="H176" s="38">
        <v>1463.1666666666665</v>
      </c>
      <c r="I176" s="38">
        <v>1482.083333333333</v>
      </c>
      <c r="J176" s="38">
        <v>1496.1666666666665</v>
      </c>
      <c r="K176" s="31">
        <v>1468</v>
      </c>
      <c r="L176" s="31">
        <v>1435</v>
      </c>
      <c r="M176" s="31">
        <v>1.0475699999999999</v>
      </c>
      <c r="N176" s="1"/>
      <c r="O176" s="1"/>
    </row>
    <row r="177" spans="1:15" ht="12.75" customHeight="1">
      <c r="A177" s="33">
        <v>167</v>
      </c>
      <c r="B177" s="58" t="s">
        <v>116</v>
      </c>
      <c r="C177" s="31">
        <v>793.85</v>
      </c>
      <c r="D177" s="38">
        <v>795.61666666666667</v>
      </c>
      <c r="E177" s="38">
        <v>786.23333333333335</v>
      </c>
      <c r="F177" s="38">
        <v>778.61666666666667</v>
      </c>
      <c r="G177" s="38">
        <v>769.23333333333335</v>
      </c>
      <c r="H177" s="38">
        <v>803.23333333333335</v>
      </c>
      <c r="I177" s="38">
        <v>812.61666666666679</v>
      </c>
      <c r="J177" s="38">
        <v>820.23333333333335</v>
      </c>
      <c r="K177" s="31">
        <v>805</v>
      </c>
      <c r="L177" s="31">
        <v>788</v>
      </c>
      <c r="M177" s="31">
        <v>8.8877799999999993</v>
      </c>
      <c r="N177" s="1"/>
      <c r="O177" s="1"/>
    </row>
    <row r="178" spans="1:15" ht="12.75" customHeight="1">
      <c r="A178" s="33">
        <v>168</v>
      </c>
      <c r="B178" s="58" t="s">
        <v>859</v>
      </c>
      <c r="C178" s="31">
        <v>695.15</v>
      </c>
      <c r="D178" s="38">
        <v>697.0333333333333</v>
      </c>
      <c r="E178" s="38">
        <v>688.16666666666663</v>
      </c>
      <c r="F178" s="38">
        <v>681.18333333333328</v>
      </c>
      <c r="G178" s="38">
        <v>672.31666666666661</v>
      </c>
      <c r="H178" s="38">
        <v>704.01666666666665</v>
      </c>
      <c r="I178" s="38">
        <v>712.88333333333344</v>
      </c>
      <c r="J178" s="38">
        <v>719.86666666666667</v>
      </c>
      <c r="K178" s="31">
        <v>705.9</v>
      </c>
      <c r="L178" s="31">
        <v>690.05</v>
      </c>
      <c r="M178" s="31">
        <v>2.9388899999999998</v>
      </c>
      <c r="N178" s="1"/>
      <c r="O178" s="1"/>
    </row>
    <row r="179" spans="1:15" ht="12.75" customHeight="1">
      <c r="A179" s="33">
        <v>169</v>
      </c>
      <c r="B179" s="58" t="s">
        <v>387</v>
      </c>
      <c r="C179" s="31">
        <v>1784.85</v>
      </c>
      <c r="D179" s="38">
        <v>1783.6333333333332</v>
      </c>
      <c r="E179" s="38">
        <v>1756.2666666666664</v>
      </c>
      <c r="F179" s="38">
        <v>1727.6833333333332</v>
      </c>
      <c r="G179" s="38">
        <v>1700.3166666666664</v>
      </c>
      <c r="H179" s="38">
        <v>1812.2166666666665</v>
      </c>
      <c r="I179" s="38">
        <v>1839.5833333333333</v>
      </c>
      <c r="J179" s="38">
        <v>1868.1666666666665</v>
      </c>
      <c r="K179" s="31">
        <v>1811</v>
      </c>
      <c r="L179" s="31">
        <v>1755.05</v>
      </c>
      <c r="M179" s="31">
        <v>3.8385600000000002</v>
      </c>
      <c r="N179" s="1"/>
      <c r="O179" s="1"/>
    </row>
    <row r="180" spans="1:15" ht="12.75" customHeight="1">
      <c r="A180" s="33">
        <v>170</v>
      </c>
      <c r="B180" s="58" t="s">
        <v>118</v>
      </c>
      <c r="C180" s="31">
        <v>63.1</v>
      </c>
      <c r="D180" s="38">
        <v>63</v>
      </c>
      <c r="E180" s="38">
        <v>62.1</v>
      </c>
      <c r="F180" s="38">
        <v>61.1</v>
      </c>
      <c r="G180" s="38">
        <v>60.2</v>
      </c>
      <c r="H180" s="38">
        <v>64</v>
      </c>
      <c r="I180" s="38">
        <v>64.900000000000006</v>
      </c>
      <c r="J180" s="38">
        <v>65.900000000000006</v>
      </c>
      <c r="K180" s="31">
        <v>63.9</v>
      </c>
      <c r="L180" s="31">
        <v>62</v>
      </c>
      <c r="M180" s="31">
        <v>76.312880000000007</v>
      </c>
      <c r="N180" s="1"/>
      <c r="O180" s="1"/>
    </row>
    <row r="181" spans="1:15" ht="12.75" customHeight="1">
      <c r="A181" s="33">
        <v>171</v>
      </c>
      <c r="B181" s="58" t="s">
        <v>392</v>
      </c>
      <c r="C181" s="31">
        <v>1387.55</v>
      </c>
      <c r="D181" s="38">
        <v>1387.45</v>
      </c>
      <c r="E181" s="38">
        <v>1375.1000000000001</v>
      </c>
      <c r="F181" s="38">
        <v>1362.65</v>
      </c>
      <c r="G181" s="38">
        <v>1350.3000000000002</v>
      </c>
      <c r="H181" s="38">
        <v>1399.9</v>
      </c>
      <c r="I181" s="38">
        <v>1412.25</v>
      </c>
      <c r="J181" s="38">
        <v>1424.7</v>
      </c>
      <c r="K181" s="31">
        <v>1399.8</v>
      </c>
      <c r="L181" s="31">
        <v>1375</v>
      </c>
      <c r="M181" s="31">
        <v>0.40832000000000002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2113.5</v>
      </c>
      <c r="D182" s="38">
        <v>2112.35</v>
      </c>
      <c r="E182" s="38">
        <v>2100.6999999999998</v>
      </c>
      <c r="F182" s="38">
        <v>2087.9</v>
      </c>
      <c r="G182" s="38">
        <v>2076.25</v>
      </c>
      <c r="H182" s="38">
        <v>2125.1499999999996</v>
      </c>
      <c r="I182" s="38">
        <v>2136.8000000000002</v>
      </c>
      <c r="J182" s="38">
        <v>2149.5999999999995</v>
      </c>
      <c r="K182" s="31">
        <v>2124</v>
      </c>
      <c r="L182" s="31">
        <v>2099.5500000000002</v>
      </c>
      <c r="M182" s="31">
        <v>0.36013000000000001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490.1</v>
      </c>
      <c r="D183" s="38">
        <v>490.83333333333331</v>
      </c>
      <c r="E183" s="38">
        <v>488.31666666666661</v>
      </c>
      <c r="F183" s="38">
        <v>486.5333333333333</v>
      </c>
      <c r="G183" s="38">
        <v>484.01666666666659</v>
      </c>
      <c r="H183" s="38">
        <v>492.61666666666662</v>
      </c>
      <c r="I183" s="38">
        <v>495.13333333333338</v>
      </c>
      <c r="J183" s="38">
        <v>496.91666666666663</v>
      </c>
      <c r="K183" s="31">
        <v>493.35</v>
      </c>
      <c r="L183" s="31">
        <v>489.05</v>
      </c>
      <c r="M183" s="31">
        <v>0.89903999999999995</v>
      </c>
      <c r="N183" s="1"/>
      <c r="O183" s="1"/>
    </row>
    <row r="184" spans="1:15" ht="12.75" customHeight="1">
      <c r="A184" s="33">
        <v>174</v>
      </c>
      <c r="B184" s="58" t="s">
        <v>120</v>
      </c>
      <c r="C184" s="31">
        <v>1014.35</v>
      </c>
      <c r="D184" s="38">
        <v>1018.65</v>
      </c>
      <c r="E184" s="38">
        <v>1008.3999999999999</v>
      </c>
      <c r="F184" s="38">
        <v>1002.4499999999999</v>
      </c>
      <c r="G184" s="38">
        <v>992.19999999999982</v>
      </c>
      <c r="H184" s="38">
        <v>1024.5999999999999</v>
      </c>
      <c r="I184" s="38">
        <v>1034.8500000000001</v>
      </c>
      <c r="J184" s="38">
        <v>1040.8</v>
      </c>
      <c r="K184" s="31">
        <v>1028.9000000000001</v>
      </c>
      <c r="L184" s="31">
        <v>1012.7</v>
      </c>
      <c r="M184" s="31">
        <v>5.6908700000000003</v>
      </c>
      <c r="N184" s="1"/>
      <c r="O184" s="1"/>
    </row>
    <row r="185" spans="1:15" ht="12.75" customHeight="1">
      <c r="A185" s="33">
        <v>175</v>
      </c>
      <c r="B185" s="58" t="s">
        <v>395</v>
      </c>
      <c r="C185" s="31">
        <v>554.75</v>
      </c>
      <c r="D185" s="38">
        <v>550.13333333333333</v>
      </c>
      <c r="E185" s="38">
        <v>544.61666666666667</v>
      </c>
      <c r="F185" s="38">
        <v>534.48333333333335</v>
      </c>
      <c r="G185" s="38">
        <v>528.9666666666667</v>
      </c>
      <c r="H185" s="38">
        <v>560.26666666666665</v>
      </c>
      <c r="I185" s="38">
        <v>565.7833333333333</v>
      </c>
      <c r="J185" s="38">
        <v>575.91666666666663</v>
      </c>
      <c r="K185" s="31">
        <v>555.65</v>
      </c>
      <c r="L185" s="31">
        <v>540</v>
      </c>
      <c r="M185" s="31">
        <v>2.7152599999999998</v>
      </c>
      <c r="N185" s="1"/>
      <c r="O185" s="1"/>
    </row>
    <row r="186" spans="1:15" ht="12.75" customHeight="1">
      <c r="A186" s="33">
        <v>176</v>
      </c>
      <c r="B186" s="58" t="s">
        <v>121</v>
      </c>
      <c r="C186" s="31">
        <v>1656.35</v>
      </c>
      <c r="D186" s="38">
        <v>1653.1333333333332</v>
      </c>
      <c r="E186" s="38">
        <v>1644.2666666666664</v>
      </c>
      <c r="F186" s="38">
        <v>1632.1833333333332</v>
      </c>
      <c r="G186" s="38">
        <v>1623.3166666666664</v>
      </c>
      <c r="H186" s="38">
        <v>1665.2166666666665</v>
      </c>
      <c r="I186" s="38">
        <v>1674.0833333333333</v>
      </c>
      <c r="J186" s="38">
        <v>1686.1666666666665</v>
      </c>
      <c r="K186" s="31">
        <v>1662</v>
      </c>
      <c r="L186" s="31">
        <v>1641.05</v>
      </c>
      <c r="M186" s="31">
        <v>5.1675800000000001</v>
      </c>
      <c r="N186" s="1"/>
      <c r="O186" s="1"/>
    </row>
    <row r="187" spans="1:15" ht="12.75" customHeight="1">
      <c r="A187" s="33">
        <v>177</v>
      </c>
      <c r="B187" s="58" t="s">
        <v>122</v>
      </c>
      <c r="C187" s="31">
        <v>316.25</v>
      </c>
      <c r="D187" s="38">
        <v>316.90000000000003</v>
      </c>
      <c r="E187" s="38">
        <v>310.30000000000007</v>
      </c>
      <c r="F187" s="38">
        <v>304.35000000000002</v>
      </c>
      <c r="G187" s="38">
        <v>297.75000000000006</v>
      </c>
      <c r="H187" s="38">
        <v>322.85000000000008</v>
      </c>
      <c r="I187" s="38">
        <v>329.4500000000001</v>
      </c>
      <c r="J187" s="38">
        <v>335.40000000000009</v>
      </c>
      <c r="K187" s="31">
        <v>323.5</v>
      </c>
      <c r="L187" s="31">
        <v>310.95</v>
      </c>
      <c r="M187" s="31">
        <v>35.276299999999999</v>
      </c>
      <c r="N187" s="1"/>
      <c r="O187" s="1"/>
    </row>
    <row r="188" spans="1:15" ht="12.75" customHeight="1">
      <c r="A188" s="33">
        <v>178</v>
      </c>
      <c r="B188" s="58" t="s">
        <v>396</v>
      </c>
      <c r="C188" s="31">
        <v>479.7</v>
      </c>
      <c r="D188" s="38">
        <v>479.76666666666665</v>
      </c>
      <c r="E188" s="38">
        <v>472.83333333333331</v>
      </c>
      <c r="F188" s="38">
        <v>465.96666666666664</v>
      </c>
      <c r="G188" s="38">
        <v>459.0333333333333</v>
      </c>
      <c r="H188" s="38">
        <v>486.63333333333333</v>
      </c>
      <c r="I188" s="38">
        <v>493.56666666666672</v>
      </c>
      <c r="J188" s="38">
        <v>500.43333333333334</v>
      </c>
      <c r="K188" s="31">
        <v>486.7</v>
      </c>
      <c r="L188" s="31">
        <v>472.9</v>
      </c>
      <c r="M188" s="31">
        <v>7.1670100000000003</v>
      </c>
      <c r="N188" s="1"/>
      <c r="O188" s="1"/>
    </row>
    <row r="189" spans="1:15" ht="12.75" customHeight="1">
      <c r="A189" s="33">
        <v>179</v>
      </c>
      <c r="B189" s="58" t="s">
        <v>123</v>
      </c>
      <c r="C189" s="31">
        <v>1847.4</v>
      </c>
      <c r="D189" s="38">
        <v>1841.3500000000001</v>
      </c>
      <c r="E189" s="38">
        <v>1831.6000000000004</v>
      </c>
      <c r="F189" s="38">
        <v>1815.8000000000002</v>
      </c>
      <c r="G189" s="38">
        <v>1806.0500000000004</v>
      </c>
      <c r="H189" s="38">
        <v>1857.1500000000003</v>
      </c>
      <c r="I189" s="38">
        <v>1866.8999999999999</v>
      </c>
      <c r="J189" s="38">
        <v>1882.7000000000003</v>
      </c>
      <c r="K189" s="31">
        <v>1851.1</v>
      </c>
      <c r="L189" s="31">
        <v>1825.55</v>
      </c>
      <c r="M189" s="31">
        <v>4.0818700000000003</v>
      </c>
      <c r="N189" s="1"/>
      <c r="O189" s="1"/>
    </row>
    <row r="190" spans="1:15" ht="12.75" customHeight="1">
      <c r="A190" s="33">
        <v>180</v>
      </c>
      <c r="B190" s="58" t="s">
        <v>397</v>
      </c>
      <c r="C190" s="31">
        <v>815.5</v>
      </c>
      <c r="D190" s="38">
        <v>813.11666666666679</v>
      </c>
      <c r="E190" s="38">
        <v>775.3333333333336</v>
      </c>
      <c r="F190" s="38">
        <v>735.16666666666686</v>
      </c>
      <c r="G190" s="38">
        <v>697.38333333333367</v>
      </c>
      <c r="H190" s="38">
        <v>853.28333333333353</v>
      </c>
      <c r="I190" s="38">
        <v>891.06666666666683</v>
      </c>
      <c r="J190" s="38">
        <v>931.23333333333346</v>
      </c>
      <c r="K190" s="31">
        <v>850.9</v>
      </c>
      <c r="L190" s="31">
        <v>772.95</v>
      </c>
      <c r="M190" s="31">
        <v>45.598590000000002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382.2</v>
      </c>
      <c r="D191" s="38">
        <v>380.06666666666666</v>
      </c>
      <c r="E191" s="38">
        <v>376.13333333333333</v>
      </c>
      <c r="F191" s="38">
        <v>370.06666666666666</v>
      </c>
      <c r="G191" s="38">
        <v>366.13333333333333</v>
      </c>
      <c r="H191" s="38">
        <v>386.13333333333333</v>
      </c>
      <c r="I191" s="38">
        <v>390.06666666666661</v>
      </c>
      <c r="J191" s="38">
        <v>396.13333333333333</v>
      </c>
      <c r="K191" s="31">
        <v>384</v>
      </c>
      <c r="L191" s="31">
        <v>374</v>
      </c>
      <c r="M191" s="31">
        <v>2.2816000000000001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2184.15</v>
      </c>
      <c r="D192" s="38">
        <v>2188.3833333333332</v>
      </c>
      <c r="E192" s="38">
        <v>2171.7666666666664</v>
      </c>
      <c r="F192" s="38">
        <v>2159.3833333333332</v>
      </c>
      <c r="G192" s="38">
        <v>2142.7666666666664</v>
      </c>
      <c r="H192" s="38">
        <v>2200.7666666666664</v>
      </c>
      <c r="I192" s="38">
        <v>2217.3833333333332</v>
      </c>
      <c r="J192" s="38">
        <v>2229.7666666666664</v>
      </c>
      <c r="K192" s="31">
        <v>2205</v>
      </c>
      <c r="L192" s="31">
        <v>2176</v>
      </c>
      <c r="M192" s="31">
        <v>0.48454999999999998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743.4</v>
      </c>
      <c r="D193" s="38">
        <v>746.16666666666663</v>
      </c>
      <c r="E193" s="38">
        <v>737.33333333333326</v>
      </c>
      <c r="F193" s="38">
        <v>731.26666666666665</v>
      </c>
      <c r="G193" s="38">
        <v>722.43333333333328</v>
      </c>
      <c r="H193" s="38">
        <v>752.23333333333323</v>
      </c>
      <c r="I193" s="38">
        <v>761.06666666666649</v>
      </c>
      <c r="J193" s="38">
        <v>767.13333333333321</v>
      </c>
      <c r="K193" s="31">
        <v>755</v>
      </c>
      <c r="L193" s="31">
        <v>740.1</v>
      </c>
      <c r="M193" s="31">
        <v>1.89476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285.3</v>
      </c>
      <c r="D194" s="38">
        <v>287.06666666666666</v>
      </c>
      <c r="E194" s="38">
        <v>282.18333333333334</v>
      </c>
      <c r="F194" s="38">
        <v>279.06666666666666</v>
      </c>
      <c r="G194" s="38">
        <v>274.18333333333334</v>
      </c>
      <c r="H194" s="38">
        <v>290.18333333333334</v>
      </c>
      <c r="I194" s="38">
        <v>295.06666666666666</v>
      </c>
      <c r="J194" s="38">
        <v>298.18333333333334</v>
      </c>
      <c r="K194" s="31">
        <v>291.95</v>
      </c>
      <c r="L194" s="31">
        <v>283.95</v>
      </c>
      <c r="M194" s="31">
        <v>4.0131199999999998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3015.5</v>
      </c>
      <c r="D195" s="38">
        <v>3014.0499999999997</v>
      </c>
      <c r="E195" s="38">
        <v>2978.0999999999995</v>
      </c>
      <c r="F195" s="38">
        <v>2940.7</v>
      </c>
      <c r="G195" s="38">
        <v>2904.7499999999995</v>
      </c>
      <c r="H195" s="38">
        <v>3051.4499999999994</v>
      </c>
      <c r="I195" s="38">
        <v>3087.3999999999992</v>
      </c>
      <c r="J195" s="38">
        <v>3124.7999999999993</v>
      </c>
      <c r="K195" s="31">
        <v>3050</v>
      </c>
      <c r="L195" s="31">
        <v>2976.65</v>
      </c>
      <c r="M195" s="31">
        <v>1.01684</v>
      </c>
      <c r="N195" s="1"/>
      <c r="O195" s="1"/>
    </row>
    <row r="196" spans="1:15" ht="12.75" customHeight="1">
      <c r="A196" s="33">
        <v>186</v>
      </c>
      <c r="B196" s="58" t="s">
        <v>124</v>
      </c>
      <c r="C196" s="31">
        <v>462.9</v>
      </c>
      <c r="D196" s="38">
        <v>462.68333333333339</v>
      </c>
      <c r="E196" s="38">
        <v>459.06666666666678</v>
      </c>
      <c r="F196" s="38">
        <v>455.23333333333341</v>
      </c>
      <c r="G196" s="38">
        <v>451.61666666666679</v>
      </c>
      <c r="H196" s="38">
        <v>466.51666666666677</v>
      </c>
      <c r="I196" s="38">
        <v>470.13333333333333</v>
      </c>
      <c r="J196" s="38">
        <v>473.96666666666675</v>
      </c>
      <c r="K196" s="31">
        <v>466.3</v>
      </c>
      <c r="L196" s="31">
        <v>458.85</v>
      </c>
      <c r="M196" s="31">
        <v>9.8924400000000006</v>
      </c>
      <c r="N196" s="1"/>
      <c r="O196" s="1"/>
    </row>
    <row r="197" spans="1:15" ht="12.75" customHeight="1">
      <c r="A197" s="33">
        <v>187</v>
      </c>
      <c r="B197" s="58" t="s">
        <v>119</v>
      </c>
      <c r="C197" s="31">
        <v>647.85</v>
      </c>
      <c r="D197" s="38">
        <v>645.75</v>
      </c>
      <c r="E197" s="38">
        <v>638.1</v>
      </c>
      <c r="F197" s="38">
        <v>628.35</v>
      </c>
      <c r="G197" s="38">
        <v>620.70000000000005</v>
      </c>
      <c r="H197" s="38">
        <v>655.5</v>
      </c>
      <c r="I197" s="38">
        <v>663.15000000000009</v>
      </c>
      <c r="J197" s="38">
        <v>672.9</v>
      </c>
      <c r="K197" s="31">
        <v>653.4</v>
      </c>
      <c r="L197" s="31">
        <v>636</v>
      </c>
      <c r="M197" s="31">
        <v>21.09055</v>
      </c>
      <c r="N197" s="1"/>
      <c r="O197" s="1"/>
    </row>
    <row r="198" spans="1:15" ht="12.75" customHeight="1">
      <c r="A198" s="33">
        <v>188</v>
      </c>
      <c r="B198" s="58" t="s">
        <v>403</v>
      </c>
      <c r="C198" s="31">
        <v>135.55000000000001</v>
      </c>
      <c r="D198" s="38">
        <v>135.93333333333334</v>
      </c>
      <c r="E198" s="38">
        <v>134.11666666666667</v>
      </c>
      <c r="F198" s="38">
        <v>132.68333333333334</v>
      </c>
      <c r="G198" s="38">
        <v>130.86666666666667</v>
      </c>
      <c r="H198" s="38">
        <v>137.36666666666667</v>
      </c>
      <c r="I198" s="38">
        <v>139.18333333333334</v>
      </c>
      <c r="J198" s="38">
        <v>140.61666666666667</v>
      </c>
      <c r="K198" s="31">
        <v>137.75</v>
      </c>
      <c r="L198" s="31">
        <v>134.5</v>
      </c>
      <c r="M198" s="31">
        <v>26.181930000000001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175.15</v>
      </c>
      <c r="D199" s="38">
        <v>176.61666666666667</v>
      </c>
      <c r="E199" s="38">
        <v>173.33333333333334</v>
      </c>
      <c r="F199" s="38">
        <v>171.51666666666668</v>
      </c>
      <c r="G199" s="38">
        <v>168.23333333333335</v>
      </c>
      <c r="H199" s="38">
        <v>178.43333333333334</v>
      </c>
      <c r="I199" s="38">
        <v>181.71666666666664</v>
      </c>
      <c r="J199" s="38">
        <v>183.53333333333333</v>
      </c>
      <c r="K199" s="31">
        <v>179.9</v>
      </c>
      <c r="L199" s="31">
        <v>174.8</v>
      </c>
      <c r="M199" s="31">
        <v>67.219430000000003</v>
      </c>
      <c r="N199" s="1"/>
      <c r="O199" s="1"/>
    </row>
    <row r="200" spans="1:15" ht="12.75" customHeight="1">
      <c r="A200" s="33">
        <v>190</v>
      </c>
      <c r="B200" s="58" t="s">
        <v>278</v>
      </c>
      <c r="C200" s="31">
        <v>281.35000000000002</v>
      </c>
      <c r="D200" s="38">
        <v>282.06666666666666</v>
      </c>
      <c r="E200" s="38">
        <v>279.0333333333333</v>
      </c>
      <c r="F200" s="38">
        <v>276.71666666666664</v>
      </c>
      <c r="G200" s="38">
        <v>273.68333333333328</v>
      </c>
      <c r="H200" s="38">
        <v>284.38333333333333</v>
      </c>
      <c r="I200" s="38">
        <v>287.41666666666674</v>
      </c>
      <c r="J200" s="38">
        <v>289.73333333333335</v>
      </c>
      <c r="K200" s="31">
        <v>285.10000000000002</v>
      </c>
      <c r="L200" s="31">
        <v>279.75</v>
      </c>
      <c r="M200" s="31">
        <v>10.695180000000001</v>
      </c>
      <c r="N200" s="1"/>
      <c r="O200" s="1"/>
    </row>
    <row r="201" spans="1:15" ht="12.75" customHeight="1">
      <c r="A201" s="33">
        <v>191</v>
      </c>
      <c r="B201" s="58" t="s">
        <v>405</v>
      </c>
      <c r="C201" s="31">
        <v>1757.45</v>
      </c>
      <c r="D201" s="38">
        <v>1759.8166666666666</v>
      </c>
      <c r="E201" s="38">
        <v>1746.6333333333332</v>
      </c>
      <c r="F201" s="38">
        <v>1735.8166666666666</v>
      </c>
      <c r="G201" s="38">
        <v>1722.6333333333332</v>
      </c>
      <c r="H201" s="38">
        <v>1770.6333333333332</v>
      </c>
      <c r="I201" s="38">
        <v>1783.8166666666666</v>
      </c>
      <c r="J201" s="38">
        <v>1794.6333333333332</v>
      </c>
      <c r="K201" s="31">
        <v>1773</v>
      </c>
      <c r="L201" s="31">
        <v>1749</v>
      </c>
      <c r="M201" s="31">
        <v>1.66805</v>
      </c>
      <c r="N201" s="1"/>
      <c r="O201" s="1"/>
    </row>
    <row r="202" spans="1:15" ht="12.75" customHeight="1">
      <c r="A202" s="33">
        <v>192</v>
      </c>
      <c r="B202" s="58" t="s">
        <v>408</v>
      </c>
      <c r="C202" s="31">
        <v>919.65</v>
      </c>
      <c r="D202" s="38">
        <v>921.56666666666661</v>
      </c>
      <c r="E202" s="38">
        <v>916.13333333333321</v>
      </c>
      <c r="F202" s="38">
        <v>912.61666666666656</v>
      </c>
      <c r="G202" s="38">
        <v>907.18333333333317</v>
      </c>
      <c r="H202" s="38">
        <v>925.08333333333326</v>
      </c>
      <c r="I202" s="38">
        <v>930.51666666666665</v>
      </c>
      <c r="J202" s="38">
        <v>934.0333333333333</v>
      </c>
      <c r="K202" s="31">
        <v>927</v>
      </c>
      <c r="L202" s="31">
        <v>918.05</v>
      </c>
      <c r="M202" s="31">
        <v>2.3876499999999998</v>
      </c>
      <c r="N202" s="1"/>
      <c r="O202" s="1"/>
    </row>
    <row r="203" spans="1:15" ht="12.75" customHeight="1">
      <c r="A203" s="33">
        <v>193</v>
      </c>
      <c r="B203" s="58" t="s">
        <v>126</v>
      </c>
      <c r="C203" s="31">
        <v>1370.4</v>
      </c>
      <c r="D203" s="38">
        <v>1364.75</v>
      </c>
      <c r="E203" s="38">
        <v>1357.25</v>
      </c>
      <c r="F203" s="38">
        <v>1344.1</v>
      </c>
      <c r="G203" s="38">
        <v>1336.6</v>
      </c>
      <c r="H203" s="38">
        <v>1377.9</v>
      </c>
      <c r="I203" s="38">
        <v>1385.4</v>
      </c>
      <c r="J203" s="38">
        <v>1398.5500000000002</v>
      </c>
      <c r="K203" s="31">
        <v>1372.25</v>
      </c>
      <c r="L203" s="31">
        <v>1351.6</v>
      </c>
      <c r="M203" s="31">
        <v>7.6571699999999998</v>
      </c>
      <c r="N203" s="1"/>
      <c r="O203" s="1"/>
    </row>
    <row r="204" spans="1:15" ht="12.75" customHeight="1">
      <c r="A204" s="33">
        <v>194</v>
      </c>
      <c r="B204" s="58" t="s">
        <v>127</v>
      </c>
      <c r="C204" s="31">
        <v>1254</v>
      </c>
      <c r="D204" s="38">
        <v>1247.1000000000001</v>
      </c>
      <c r="E204" s="38">
        <v>1237.2000000000003</v>
      </c>
      <c r="F204" s="38">
        <v>1220.4000000000001</v>
      </c>
      <c r="G204" s="38">
        <v>1210.5000000000002</v>
      </c>
      <c r="H204" s="38">
        <v>1263.9000000000003</v>
      </c>
      <c r="I204" s="38">
        <v>1273.8000000000004</v>
      </c>
      <c r="J204" s="38">
        <v>1290.6000000000004</v>
      </c>
      <c r="K204" s="31">
        <v>1257</v>
      </c>
      <c r="L204" s="31">
        <v>1230.3</v>
      </c>
      <c r="M204" s="31">
        <v>25.820039999999999</v>
      </c>
      <c r="N204" s="1"/>
      <c r="O204" s="1"/>
    </row>
    <row r="205" spans="1:15" ht="12.75" customHeight="1">
      <c r="A205" s="33">
        <v>195</v>
      </c>
      <c r="B205" s="58" t="s">
        <v>128</v>
      </c>
      <c r="C205" s="31">
        <v>2522.5500000000002</v>
      </c>
      <c r="D205" s="38">
        <v>2502.5333333333333</v>
      </c>
      <c r="E205" s="38">
        <v>2477.2166666666667</v>
      </c>
      <c r="F205" s="38">
        <v>2431.8833333333332</v>
      </c>
      <c r="G205" s="38">
        <v>2406.5666666666666</v>
      </c>
      <c r="H205" s="38">
        <v>2547.8666666666668</v>
      </c>
      <c r="I205" s="38">
        <v>2573.1833333333334</v>
      </c>
      <c r="J205" s="38">
        <v>2618.5166666666669</v>
      </c>
      <c r="K205" s="31">
        <v>2527.85</v>
      </c>
      <c r="L205" s="31">
        <v>2457.1999999999998</v>
      </c>
      <c r="M205" s="31">
        <v>7.5162199999999997</v>
      </c>
      <c r="N205" s="1"/>
      <c r="O205" s="1"/>
    </row>
    <row r="206" spans="1:15" ht="12.75" customHeight="1">
      <c r="A206" s="33">
        <v>196</v>
      </c>
      <c r="B206" s="58" t="s">
        <v>129</v>
      </c>
      <c r="C206" s="31">
        <v>1610.85</v>
      </c>
      <c r="D206" s="38">
        <v>1604</v>
      </c>
      <c r="E206" s="38">
        <v>1594</v>
      </c>
      <c r="F206" s="38">
        <v>1577.15</v>
      </c>
      <c r="G206" s="38">
        <v>1567.15</v>
      </c>
      <c r="H206" s="38">
        <v>1620.85</v>
      </c>
      <c r="I206" s="38">
        <v>1630.85</v>
      </c>
      <c r="J206" s="38">
        <v>1647.6999999999998</v>
      </c>
      <c r="K206" s="31">
        <v>1614</v>
      </c>
      <c r="L206" s="31">
        <v>1587.15</v>
      </c>
      <c r="M206" s="31">
        <v>171.04170999999999</v>
      </c>
      <c r="N206" s="1"/>
      <c r="O206" s="1"/>
    </row>
    <row r="207" spans="1:15" ht="12.75" customHeight="1">
      <c r="A207" s="33">
        <v>197</v>
      </c>
      <c r="B207" s="58" t="s">
        <v>130</v>
      </c>
      <c r="C207" s="31">
        <v>656.75</v>
      </c>
      <c r="D207" s="38">
        <v>652.51666666666665</v>
      </c>
      <c r="E207" s="38">
        <v>647.2833333333333</v>
      </c>
      <c r="F207" s="38">
        <v>637.81666666666661</v>
      </c>
      <c r="G207" s="38">
        <v>632.58333333333326</v>
      </c>
      <c r="H207" s="38">
        <v>661.98333333333335</v>
      </c>
      <c r="I207" s="38">
        <v>667.2166666666667</v>
      </c>
      <c r="J207" s="38">
        <v>676.68333333333339</v>
      </c>
      <c r="K207" s="31">
        <v>657.75</v>
      </c>
      <c r="L207" s="31">
        <v>643.04999999999995</v>
      </c>
      <c r="M207" s="31">
        <v>23.49089</v>
      </c>
      <c r="N207" s="1"/>
      <c r="O207" s="1"/>
    </row>
    <row r="208" spans="1:15" ht="12.75" customHeight="1">
      <c r="A208" s="33">
        <v>198</v>
      </c>
      <c r="B208" s="58" t="s">
        <v>131</v>
      </c>
      <c r="C208" s="31">
        <v>2960.9</v>
      </c>
      <c r="D208" s="38">
        <v>2953.3166666666671</v>
      </c>
      <c r="E208" s="38">
        <v>2938.1833333333343</v>
      </c>
      <c r="F208" s="38">
        <v>2915.4666666666672</v>
      </c>
      <c r="G208" s="38">
        <v>2900.3333333333344</v>
      </c>
      <c r="H208" s="38">
        <v>2976.0333333333342</v>
      </c>
      <c r="I208" s="38">
        <v>2991.1666666666665</v>
      </c>
      <c r="J208" s="38">
        <v>3013.8833333333341</v>
      </c>
      <c r="K208" s="31">
        <v>2968.45</v>
      </c>
      <c r="L208" s="31">
        <v>2930.6</v>
      </c>
      <c r="M208" s="31">
        <v>2.4200200000000001</v>
      </c>
      <c r="N208" s="1"/>
      <c r="O208" s="1"/>
    </row>
    <row r="209" spans="1:15" ht="12.75" customHeight="1">
      <c r="A209" s="33">
        <v>199</v>
      </c>
      <c r="B209" s="58" t="s">
        <v>406</v>
      </c>
      <c r="C209" s="31">
        <v>77.650000000000006</v>
      </c>
      <c r="D209" s="38">
        <v>78.149999999999991</v>
      </c>
      <c r="E209" s="38">
        <v>76.699999999999989</v>
      </c>
      <c r="F209" s="38">
        <v>75.75</v>
      </c>
      <c r="G209" s="38">
        <v>74.3</v>
      </c>
      <c r="H209" s="38">
        <v>79.09999999999998</v>
      </c>
      <c r="I209" s="38">
        <v>80.55</v>
      </c>
      <c r="J209" s="38">
        <v>81.499999999999972</v>
      </c>
      <c r="K209" s="31">
        <v>79.599999999999994</v>
      </c>
      <c r="L209" s="31">
        <v>77.2</v>
      </c>
      <c r="M209" s="31">
        <v>96.996629999999996</v>
      </c>
      <c r="N209" s="1"/>
      <c r="O209" s="1"/>
    </row>
    <row r="210" spans="1:15" ht="12.75" customHeight="1">
      <c r="A210" s="33">
        <v>200</v>
      </c>
      <c r="B210" s="58" t="s">
        <v>410</v>
      </c>
      <c r="C210" s="31">
        <v>315.35000000000002</v>
      </c>
      <c r="D210" s="38">
        <v>315.75</v>
      </c>
      <c r="E210" s="38">
        <v>311.5</v>
      </c>
      <c r="F210" s="38">
        <v>307.64999999999998</v>
      </c>
      <c r="G210" s="38">
        <v>303.39999999999998</v>
      </c>
      <c r="H210" s="38">
        <v>319.60000000000002</v>
      </c>
      <c r="I210" s="38">
        <v>323.85000000000002</v>
      </c>
      <c r="J210" s="38">
        <v>327.70000000000005</v>
      </c>
      <c r="K210" s="31">
        <v>320</v>
      </c>
      <c r="L210" s="31">
        <v>311.89999999999998</v>
      </c>
      <c r="M210" s="31">
        <v>6.98489</v>
      </c>
      <c r="N210" s="1"/>
      <c r="O210" s="1"/>
    </row>
    <row r="211" spans="1:15" ht="12.75" customHeight="1">
      <c r="A211" s="33">
        <v>201</v>
      </c>
      <c r="B211" s="58" t="s">
        <v>133</v>
      </c>
      <c r="C211" s="31">
        <v>475.1</v>
      </c>
      <c r="D211" s="38">
        <v>476.05</v>
      </c>
      <c r="E211" s="38">
        <v>472.6</v>
      </c>
      <c r="F211" s="38">
        <v>470.1</v>
      </c>
      <c r="G211" s="38">
        <v>466.65000000000003</v>
      </c>
      <c r="H211" s="38">
        <v>478.55</v>
      </c>
      <c r="I211" s="38">
        <v>481.99999999999994</v>
      </c>
      <c r="J211" s="38">
        <v>484.5</v>
      </c>
      <c r="K211" s="31">
        <v>479.5</v>
      </c>
      <c r="L211" s="31">
        <v>473.55</v>
      </c>
      <c r="M211" s="31">
        <v>40.556109999999997</v>
      </c>
      <c r="N211" s="1"/>
      <c r="O211" s="1"/>
    </row>
    <row r="212" spans="1:15" ht="12.75" customHeight="1">
      <c r="A212" s="33">
        <v>202</v>
      </c>
      <c r="B212" s="58" t="s">
        <v>411</v>
      </c>
      <c r="C212" s="31">
        <v>1034.1500000000001</v>
      </c>
      <c r="D212" s="38">
        <v>1032.4333333333334</v>
      </c>
      <c r="E212" s="38">
        <v>1025.2166666666667</v>
      </c>
      <c r="F212" s="38">
        <v>1016.2833333333333</v>
      </c>
      <c r="G212" s="38">
        <v>1009.0666666666666</v>
      </c>
      <c r="H212" s="38">
        <v>1041.3666666666668</v>
      </c>
      <c r="I212" s="38">
        <v>1048.5833333333335</v>
      </c>
      <c r="J212" s="38">
        <v>1057.5166666666669</v>
      </c>
      <c r="K212" s="31">
        <v>1039.6500000000001</v>
      </c>
      <c r="L212" s="31">
        <v>1023.5</v>
      </c>
      <c r="M212" s="31">
        <v>0.42420999999999998</v>
      </c>
      <c r="N212" s="1"/>
      <c r="O212" s="1"/>
    </row>
    <row r="213" spans="1:15" ht="12.75" customHeight="1">
      <c r="A213" s="33">
        <v>203</v>
      </c>
      <c r="B213" s="58" t="s">
        <v>125</v>
      </c>
      <c r="C213" s="31">
        <v>4040.25</v>
      </c>
      <c r="D213" s="38">
        <v>4035.9666666666667</v>
      </c>
      <c r="E213" s="38">
        <v>4002.0333333333333</v>
      </c>
      <c r="F213" s="38">
        <v>3963.8166666666666</v>
      </c>
      <c r="G213" s="38">
        <v>3929.8833333333332</v>
      </c>
      <c r="H213" s="38">
        <v>4074.1833333333334</v>
      </c>
      <c r="I213" s="38">
        <v>4108.1166666666668</v>
      </c>
      <c r="J213" s="38">
        <v>4146.3333333333339</v>
      </c>
      <c r="K213" s="31">
        <v>4069.9</v>
      </c>
      <c r="L213" s="31">
        <v>3997.75</v>
      </c>
      <c r="M213" s="31">
        <v>13.010579999999999</v>
      </c>
      <c r="N213" s="1"/>
      <c r="O213" s="1"/>
    </row>
    <row r="214" spans="1:15" ht="12.75" customHeight="1">
      <c r="A214" s="33">
        <v>204</v>
      </c>
      <c r="B214" s="58" t="s">
        <v>134</v>
      </c>
      <c r="C214" s="31">
        <v>162.69999999999999</v>
      </c>
      <c r="D214" s="38">
        <v>163.21666666666667</v>
      </c>
      <c r="E214" s="38">
        <v>161.03333333333333</v>
      </c>
      <c r="F214" s="38">
        <v>159.36666666666667</v>
      </c>
      <c r="G214" s="38">
        <v>157.18333333333334</v>
      </c>
      <c r="H214" s="38">
        <v>164.88333333333333</v>
      </c>
      <c r="I214" s="38">
        <v>167.06666666666666</v>
      </c>
      <c r="J214" s="38">
        <v>168.73333333333332</v>
      </c>
      <c r="K214" s="31">
        <v>165.4</v>
      </c>
      <c r="L214" s="31">
        <v>161.55000000000001</v>
      </c>
      <c r="M214" s="31">
        <v>47.064480000000003</v>
      </c>
      <c r="N214" s="1"/>
      <c r="O214" s="1"/>
    </row>
    <row r="215" spans="1:15" ht="12.75" customHeight="1">
      <c r="A215" s="33">
        <v>205</v>
      </c>
      <c r="B215" s="58" t="s">
        <v>135</v>
      </c>
      <c r="C215" s="31">
        <v>254.15</v>
      </c>
      <c r="D215" s="38">
        <v>254.63333333333333</v>
      </c>
      <c r="E215" s="38">
        <v>251.51666666666665</v>
      </c>
      <c r="F215" s="38">
        <v>248.88333333333333</v>
      </c>
      <c r="G215" s="38">
        <v>245.76666666666665</v>
      </c>
      <c r="H215" s="38">
        <v>257.26666666666665</v>
      </c>
      <c r="I215" s="38">
        <v>260.38333333333333</v>
      </c>
      <c r="J215" s="38">
        <v>263.01666666666665</v>
      </c>
      <c r="K215" s="31">
        <v>257.75</v>
      </c>
      <c r="L215" s="31">
        <v>252</v>
      </c>
      <c r="M215" s="31">
        <v>40.994669999999999</v>
      </c>
      <c r="N215" s="1"/>
      <c r="O215" s="1"/>
    </row>
    <row r="216" spans="1:15" ht="12.75" customHeight="1">
      <c r="A216" s="33">
        <v>206</v>
      </c>
      <c r="B216" s="58" t="s">
        <v>136</v>
      </c>
      <c r="C216" s="31">
        <v>2507.4499999999998</v>
      </c>
      <c r="D216" s="38">
        <v>2509.7666666666664</v>
      </c>
      <c r="E216" s="38">
        <v>2497.6833333333329</v>
      </c>
      <c r="F216" s="38">
        <v>2487.9166666666665</v>
      </c>
      <c r="G216" s="38">
        <v>2475.833333333333</v>
      </c>
      <c r="H216" s="38">
        <v>2519.5333333333328</v>
      </c>
      <c r="I216" s="38">
        <v>2531.6166666666668</v>
      </c>
      <c r="J216" s="38">
        <v>2541.3833333333328</v>
      </c>
      <c r="K216" s="31">
        <v>2521.85</v>
      </c>
      <c r="L216" s="31">
        <v>2500</v>
      </c>
      <c r="M216" s="31">
        <v>18.947980000000001</v>
      </c>
      <c r="N216" s="1"/>
      <c r="O216" s="1"/>
    </row>
    <row r="217" spans="1:15" ht="12.75" customHeight="1">
      <c r="A217" s="33">
        <v>207</v>
      </c>
      <c r="B217" s="58" t="s">
        <v>279</v>
      </c>
      <c r="C217" s="31">
        <v>320.89999999999998</v>
      </c>
      <c r="D217" s="38">
        <v>320.95</v>
      </c>
      <c r="E217" s="38">
        <v>318.95</v>
      </c>
      <c r="F217" s="38">
        <v>317</v>
      </c>
      <c r="G217" s="38">
        <v>315</v>
      </c>
      <c r="H217" s="38">
        <v>322.89999999999998</v>
      </c>
      <c r="I217" s="38">
        <v>324.89999999999998</v>
      </c>
      <c r="J217" s="38">
        <v>326.84999999999997</v>
      </c>
      <c r="K217" s="31">
        <v>322.95</v>
      </c>
      <c r="L217" s="31">
        <v>319</v>
      </c>
      <c r="M217" s="31">
        <v>2.6361300000000001</v>
      </c>
      <c r="N217" s="1"/>
      <c r="O217" s="1"/>
    </row>
    <row r="218" spans="1:15" ht="12.75" customHeight="1">
      <c r="A218" s="33">
        <v>208</v>
      </c>
      <c r="B218" s="58" t="s">
        <v>412</v>
      </c>
      <c r="C218" s="31">
        <v>4463.3</v>
      </c>
      <c r="D218" s="38">
        <v>4446.5666666666666</v>
      </c>
      <c r="E218" s="38">
        <v>4345.2333333333336</v>
      </c>
      <c r="F218" s="38">
        <v>4227.166666666667</v>
      </c>
      <c r="G218" s="38">
        <v>4125.8333333333339</v>
      </c>
      <c r="H218" s="38">
        <v>4564.6333333333332</v>
      </c>
      <c r="I218" s="38">
        <v>4665.9666666666672</v>
      </c>
      <c r="J218" s="38">
        <v>4784.0333333333328</v>
      </c>
      <c r="K218" s="31">
        <v>4547.8999999999996</v>
      </c>
      <c r="L218" s="31">
        <v>4328.5</v>
      </c>
      <c r="M218" s="31">
        <v>1.1690400000000001</v>
      </c>
      <c r="N218" s="1"/>
      <c r="O218" s="1"/>
    </row>
    <row r="219" spans="1:15" ht="12.75" customHeight="1">
      <c r="A219" s="33">
        <v>209</v>
      </c>
      <c r="B219" s="58" t="s">
        <v>407</v>
      </c>
      <c r="C219" s="31">
        <v>594.85</v>
      </c>
      <c r="D219" s="38">
        <v>593.63333333333333</v>
      </c>
      <c r="E219" s="38">
        <v>583.26666666666665</v>
      </c>
      <c r="F219" s="38">
        <v>571.68333333333328</v>
      </c>
      <c r="G219" s="38">
        <v>561.31666666666661</v>
      </c>
      <c r="H219" s="38">
        <v>605.2166666666667</v>
      </c>
      <c r="I219" s="38">
        <v>615.58333333333326</v>
      </c>
      <c r="J219" s="38">
        <v>627.16666666666674</v>
      </c>
      <c r="K219" s="31">
        <v>604</v>
      </c>
      <c r="L219" s="31">
        <v>582.04999999999995</v>
      </c>
      <c r="M219" s="31">
        <v>1.3901600000000001</v>
      </c>
      <c r="N219" s="1"/>
      <c r="O219" s="1"/>
    </row>
    <row r="220" spans="1:15" ht="12.75" customHeight="1">
      <c r="A220" s="33">
        <v>210</v>
      </c>
      <c r="B220" s="58" t="s">
        <v>413</v>
      </c>
      <c r="C220" s="31">
        <v>860.1</v>
      </c>
      <c r="D220" s="38">
        <v>860.41666666666663</v>
      </c>
      <c r="E220" s="38">
        <v>849.73333333333323</v>
      </c>
      <c r="F220" s="38">
        <v>839.36666666666656</v>
      </c>
      <c r="G220" s="38">
        <v>828.68333333333317</v>
      </c>
      <c r="H220" s="38">
        <v>870.7833333333333</v>
      </c>
      <c r="I220" s="38">
        <v>881.4666666666667</v>
      </c>
      <c r="J220" s="38">
        <v>891.83333333333337</v>
      </c>
      <c r="K220" s="31">
        <v>871.1</v>
      </c>
      <c r="L220" s="31">
        <v>850.05</v>
      </c>
      <c r="M220" s="31">
        <v>1.3740000000000001</v>
      </c>
      <c r="N220" s="1"/>
      <c r="O220" s="1"/>
    </row>
    <row r="221" spans="1:15" ht="12.75" customHeight="1">
      <c r="A221" s="33">
        <v>211</v>
      </c>
      <c r="B221" s="58" t="s">
        <v>280</v>
      </c>
      <c r="C221" s="31">
        <v>39141.1</v>
      </c>
      <c r="D221" s="38">
        <v>39163.4</v>
      </c>
      <c r="E221" s="38">
        <v>38946.800000000003</v>
      </c>
      <c r="F221" s="38">
        <v>38752.5</v>
      </c>
      <c r="G221" s="38">
        <v>38535.9</v>
      </c>
      <c r="H221" s="38">
        <v>39357.700000000004</v>
      </c>
      <c r="I221" s="38">
        <v>39574.299999999996</v>
      </c>
      <c r="J221" s="38">
        <v>39768.600000000006</v>
      </c>
      <c r="K221" s="31">
        <v>39380</v>
      </c>
      <c r="L221" s="31">
        <v>38969.1</v>
      </c>
      <c r="M221" s="31">
        <v>2.691E-2</v>
      </c>
      <c r="N221" s="1"/>
      <c r="O221" s="1"/>
    </row>
    <row r="222" spans="1:15" ht="12.75" customHeight="1">
      <c r="A222" s="33">
        <v>212</v>
      </c>
      <c r="B222" s="58" t="s">
        <v>414</v>
      </c>
      <c r="C222" s="31">
        <v>78.2</v>
      </c>
      <c r="D222" s="38">
        <v>78.399999999999991</v>
      </c>
      <c r="E222" s="38">
        <v>77.59999999999998</v>
      </c>
      <c r="F222" s="38">
        <v>76.999999999999986</v>
      </c>
      <c r="G222" s="38">
        <v>76.199999999999974</v>
      </c>
      <c r="H222" s="38">
        <v>78.999999999999986</v>
      </c>
      <c r="I222" s="38">
        <v>79.8</v>
      </c>
      <c r="J222" s="38">
        <v>80.399999999999991</v>
      </c>
      <c r="K222" s="31">
        <v>79.2</v>
      </c>
      <c r="L222" s="31">
        <v>77.8</v>
      </c>
      <c r="M222" s="31">
        <v>72.741990000000001</v>
      </c>
      <c r="N222" s="1"/>
      <c r="O222" s="1"/>
    </row>
    <row r="223" spans="1:15" ht="12.75" customHeight="1">
      <c r="A223" s="33">
        <v>213</v>
      </c>
      <c r="B223" s="58" t="s">
        <v>138</v>
      </c>
      <c r="C223" s="31">
        <v>965.65</v>
      </c>
      <c r="D223" s="38">
        <v>963.28333333333342</v>
      </c>
      <c r="E223" s="38">
        <v>957.06666666666683</v>
      </c>
      <c r="F223" s="38">
        <v>948.48333333333346</v>
      </c>
      <c r="G223" s="38">
        <v>942.26666666666688</v>
      </c>
      <c r="H223" s="38">
        <v>971.86666666666679</v>
      </c>
      <c r="I223" s="38">
        <v>978.08333333333326</v>
      </c>
      <c r="J223" s="38">
        <v>986.66666666666674</v>
      </c>
      <c r="K223" s="31">
        <v>969.5</v>
      </c>
      <c r="L223" s="31">
        <v>954.7</v>
      </c>
      <c r="M223" s="31">
        <v>134.62347</v>
      </c>
      <c r="N223" s="1"/>
      <c r="O223" s="1"/>
    </row>
    <row r="224" spans="1:15" ht="12.75" customHeight="1">
      <c r="A224" s="33">
        <v>214</v>
      </c>
      <c r="B224" s="58" t="s">
        <v>139</v>
      </c>
      <c r="C224" s="31">
        <v>1350.2</v>
      </c>
      <c r="D224" s="38">
        <v>1349.2333333333333</v>
      </c>
      <c r="E224" s="38">
        <v>1340.4666666666667</v>
      </c>
      <c r="F224" s="38">
        <v>1330.7333333333333</v>
      </c>
      <c r="G224" s="38">
        <v>1321.9666666666667</v>
      </c>
      <c r="H224" s="38">
        <v>1358.9666666666667</v>
      </c>
      <c r="I224" s="38">
        <v>1367.7333333333336</v>
      </c>
      <c r="J224" s="38">
        <v>1377.4666666666667</v>
      </c>
      <c r="K224" s="31">
        <v>1358</v>
      </c>
      <c r="L224" s="31">
        <v>1339.5</v>
      </c>
      <c r="M224" s="31">
        <v>3.7965300000000002</v>
      </c>
      <c r="N224" s="1"/>
      <c r="O224" s="1"/>
    </row>
    <row r="225" spans="1:15" ht="12.75" customHeight="1">
      <c r="A225" s="33">
        <v>215</v>
      </c>
      <c r="B225" s="58" t="s">
        <v>140</v>
      </c>
      <c r="C225" s="31">
        <v>547.15</v>
      </c>
      <c r="D225" s="38">
        <v>539.29999999999995</v>
      </c>
      <c r="E225" s="38">
        <v>529.39999999999986</v>
      </c>
      <c r="F225" s="38">
        <v>511.64999999999986</v>
      </c>
      <c r="G225" s="38">
        <v>501.74999999999977</v>
      </c>
      <c r="H225" s="38">
        <v>557.04999999999995</v>
      </c>
      <c r="I225" s="38">
        <v>566.95000000000005</v>
      </c>
      <c r="J225" s="38">
        <v>584.70000000000005</v>
      </c>
      <c r="K225" s="31">
        <v>549.20000000000005</v>
      </c>
      <c r="L225" s="31">
        <v>521.54999999999995</v>
      </c>
      <c r="M225" s="31">
        <v>29.329450000000001</v>
      </c>
      <c r="N225" s="1"/>
      <c r="O225" s="1"/>
    </row>
    <row r="226" spans="1:15" ht="12.75" customHeight="1">
      <c r="A226" s="33">
        <v>216</v>
      </c>
      <c r="B226" s="58" t="s">
        <v>281</v>
      </c>
      <c r="C226" s="31">
        <v>635.04999999999995</v>
      </c>
      <c r="D226" s="38">
        <v>636.0333333333333</v>
      </c>
      <c r="E226" s="38">
        <v>620.06666666666661</v>
      </c>
      <c r="F226" s="38">
        <v>605.08333333333326</v>
      </c>
      <c r="G226" s="38">
        <v>589.11666666666656</v>
      </c>
      <c r="H226" s="38">
        <v>651.01666666666665</v>
      </c>
      <c r="I226" s="38">
        <v>666.98333333333335</v>
      </c>
      <c r="J226" s="38">
        <v>681.9666666666667</v>
      </c>
      <c r="K226" s="31">
        <v>652</v>
      </c>
      <c r="L226" s="31">
        <v>621.04999999999995</v>
      </c>
      <c r="M226" s="31">
        <v>12.690300000000001</v>
      </c>
      <c r="N226" s="1"/>
      <c r="O226" s="1"/>
    </row>
    <row r="227" spans="1:15" ht="12.75" customHeight="1">
      <c r="A227" s="33">
        <v>217</v>
      </c>
      <c r="B227" s="58" t="s">
        <v>415</v>
      </c>
      <c r="C227" s="31">
        <v>69.8</v>
      </c>
      <c r="D227" s="38">
        <v>69.933333333333337</v>
      </c>
      <c r="E227" s="38">
        <v>69.116666666666674</v>
      </c>
      <c r="F227" s="38">
        <v>68.433333333333337</v>
      </c>
      <c r="G227" s="38">
        <v>67.616666666666674</v>
      </c>
      <c r="H227" s="38">
        <v>70.616666666666674</v>
      </c>
      <c r="I227" s="38">
        <v>71.433333333333337</v>
      </c>
      <c r="J227" s="38">
        <v>72.116666666666674</v>
      </c>
      <c r="K227" s="31">
        <v>70.75</v>
      </c>
      <c r="L227" s="31">
        <v>69.25</v>
      </c>
      <c r="M227" s="31">
        <v>121.12179999999999</v>
      </c>
      <c r="N227" s="1"/>
      <c r="O227" s="1"/>
    </row>
    <row r="228" spans="1:15" ht="12.75" customHeight="1">
      <c r="A228" s="33">
        <v>218</v>
      </c>
      <c r="B228" s="58" t="s">
        <v>143</v>
      </c>
      <c r="C228" s="31">
        <v>95.8</v>
      </c>
      <c r="D228" s="38">
        <v>96.516666666666666</v>
      </c>
      <c r="E228" s="38">
        <v>94.783333333333331</v>
      </c>
      <c r="F228" s="38">
        <v>93.766666666666666</v>
      </c>
      <c r="G228" s="38">
        <v>92.033333333333331</v>
      </c>
      <c r="H228" s="38">
        <v>97.533333333333331</v>
      </c>
      <c r="I228" s="38">
        <v>99.266666666666652</v>
      </c>
      <c r="J228" s="38">
        <v>100.28333333333333</v>
      </c>
      <c r="K228" s="31">
        <v>98.25</v>
      </c>
      <c r="L228" s="31">
        <v>95.5</v>
      </c>
      <c r="M228" s="31">
        <v>381.43880999999999</v>
      </c>
      <c r="N228" s="1"/>
      <c r="O228" s="1"/>
    </row>
    <row r="229" spans="1:15" ht="12.75" customHeight="1">
      <c r="A229" s="33">
        <v>219</v>
      </c>
      <c r="B229" s="58" t="s">
        <v>142</v>
      </c>
      <c r="C229" s="31">
        <v>128.1</v>
      </c>
      <c r="D229" s="38">
        <v>127.88333333333333</v>
      </c>
      <c r="E229" s="38">
        <v>127.06666666666666</v>
      </c>
      <c r="F229" s="38">
        <v>126.03333333333333</v>
      </c>
      <c r="G229" s="38">
        <v>125.21666666666667</v>
      </c>
      <c r="H229" s="38">
        <v>128.91666666666666</v>
      </c>
      <c r="I229" s="38">
        <v>129.73333333333332</v>
      </c>
      <c r="J229" s="38">
        <v>130.76666666666665</v>
      </c>
      <c r="K229" s="31">
        <v>128.69999999999999</v>
      </c>
      <c r="L229" s="31">
        <v>126.85</v>
      </c>
      <c r="M229" s="31">
        <v>72.284390000000002</v>
      </c>
      <c r="N229" s="1"/>
      <c r="O229" s="1"/>
    </row>
    <row r="230" spans="1:15" ht="12.75" customHeight="1">
      <c r="A230" s="33">
        <v>220</v>
      </c>
      <c r="B230" s="58" t="s">
        <v>416</v>
      </c>
      <c r="C230" s="31">
        <v>974.15</v>
      </c>
      <c r="D230" s="38">
        <v>979.05000000000007</v>
      </c>
      <c r="E230" s="38">
        <v>959.10000000000014</v>
      </c>
      <c r="F230" s="38">
        <v>944.05000000000007</v>
      </c>
      <c r="G230" s="38">
        <v>924.10000000000014</v>
      </c>
      <c r="H230" s="38">
        <v>994.10000000000014</v>
      </c>
      <c r="I230" s="38">
        <v>1014.0500000000002</v>
      </c>
      <c r="J230" s="38">
        <v>1029.1000000000001</v>
      </c>
      <c r="K230" s="31">
        <v>999</v>
      </c>
      <c r="L230" s="31">
        <v>964</v>
      </c>
      <c r="M230" s="31">
        <v>0.30242999999999998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588.75</v>
      </c>
      <c r="D231" s="38">
        <v>592.35</v>
      </c>
      <c r="E231" s="38">
        <v>583.80000000000007</v>
      </c>
      <c r="F231" s="38">
        <v>578.85</v>
      </c>
      <c r="G231" s="38">
        <v>570.30000000000007</v>
      </c>
      <c r="H231" s="38">
        <v>597.30000000000007</v>
      </c>
      <c r="I231" s="38">
        <v>605.85</v>
      </c>
      <c r="J231" s="38">
        <v>610.80000000000007</v>
      </c>
      <c r="K231" s="31">
        <v>600.9</v>
      </c>
      <c r="L231" s="31">
        <v>587.4</v>
      </c>
      <c r="M231" s="31">
        <v>9.3095800000000004</v>
      </c>
      <c r="N231" s="1"/>
      <c r="O231" s="1"/>
    </row>
    <row r="232" spans="1:15" ht="12.75" customHeight="1">
      <c r="A232" s="33">
        <v>222</v>
      </c>
      <c r="B232" s="58" t="s">
        <v>147</v>
      </c>
      <c r="C232" s="31">
        <v>251.1</v>
      </c>
      <c r="D232" s="38">
        <v>252.26666666666665</v>
      </c>
      <c r="E232" s="38">
        <v>249.0333333333333</v>
      </c>
      <c r="F232" s="38">
        <v>246.96666666666664</v>
      </c>
      <c r="G232" s="38">
        <v>243.73333333333329</v>
      </c>
      <c r="H232" s="38">
        <v>254.33333333333331</v>
      </c>
      <c r="I232" s="38">
        <v>257.56666666666666</v>
      </c>
      <c r="J232" s="38">
        <v>259.63333333333333</v>
      </c>
      <c r="K232" s="31">
        <v>255.5</v>
      </c>
      <c r="L232" s="31">
        <v>250.2</v>
      </c>
      <c r="M232" s="31">
        <v>16.797560000000001</v>
      </c>
      <c r="N232" s="1"/>
      <c r="O232" s="1"/>
    </row>
    <row r="233" spans="1:15" ht="12.75" customHeight="1">
      <c r="A233" s="33">
        <v>223</v>
      </c>
      <c r="B233" s="58" t="s">
        <v>137</v>
      </c>
      <c r="C233" s="31">
        <v>189.6</v>
      </c>
      <c r="D233" s="38">
        <v>189.78333333333333</v>
      </c>
      <c r="E233" s="38">
        <v>188.56666666666666</v>
      </c>
      <c r="F233" s="38">
        <v>187.53333333333333</v>
      </c>
      <c r="G233" s="38">
        <v>186.31666666666666</v>
      </c>
      <c r="H233" s="38">
        <v>190.81666666666666</v>
      </c>
      <c r="I233" s="38">
        <v>192.0333333333333</v>
      </c>
      <c r="J233" s="38">
        <v>193.06666666666666</v>
      </c>
      <c r="K233" s="31">
        <v>191</v>
      </c>
      <c r="L233" s="31">
        <v>188.75</v>
      </c>
      <c r="M233" s="31">
        <v>51.520220000000002</v>
      </c>
      <c r="N233" s="1"/>
      <c r="O233" s="1"/>
    </row>
    <row r="234" spans="1:15" ht="12.75" customHeight="1">
      <c r="A234" s="33">
        <v>224</v>
      </c>
      <c r="B234" s="58" t="s">
        <v>420</v>
      </c>
      <c r="C234" s="31">
        <v>84.1</v>
      </c>
      <c r="D234" s="38">
        <v>83.633333333333326</v>
      </c>
      <c r="E234" s="38">
        <v>82.466666666666654</v>
      </c>
      <c r="F234" s="38">
        <v>80.833333333333329</v>
      </c>
      <c r="G234" s="38">
        <v>79.666666666666657</v>
      </c>
      <c r="H234" s="38">
        <v>85.266666666666652</v>
      </c>
      <c r="I234" s="38">
        <v>86.433333333333337</v>
      </c>
      <c r="J234" s="38">
        <v>88.066666666666649</v>
      </c>
      <c r="K234" s="31">
        <v>84.8</v>
      </c>
      <c r="L234" s="31">
        <v>82</v>
      </c>
      <c r="M234" s="31">
        <v>156.72633999999999</v>
      </c>
      <c r="N234" s="1"/>
      <c r="O234" s="1"/>
    </row>
    <row r="235" spans="1:15" ht="12.75" customHeight="1">
      <c r="A235" s="33">
        <v>225</v>
      </c>
      <c r="B235" s="58" t="s">
        <v>148</v>
      </c>
      <c r="C235" s="31">
        <v>3202.55</v>
      </c>
      <c r="D235" s="38">
        <v>3229.85</v>
      </c>
      <c r="E235" s="38">
        <v>3167.7</v>
      </c>
      <c r="F235" s="38">
        <v>3132.85</v>
      </c>
      <c r="G235" s="38">
        <v>3070.7</v>
      </c>
      <c r="H235" s="38">
        <v>3264.7</v>
      </c>
      <c r="I235" s="38">
        <v>3326.8500000000004</v>
      </c>
      <c r="J235" s="38">
        <v>3361.7</v>
      </c>
      <c r="K235" s="31">
        <v>3292</v>
      </c>
      <c r="L235" s="31">
        <v>3195</v>
      </c>
      <c r="M235" s="31">
        <v>1.53322</v>
      </c>
      <c r="N235" s="1"/>
      <c r="O235" s="1"/>
    </row>
    <row r="236" spans="1:15" ht="12.75" customHeight="1">
      <c r="A236" s="33">
        <v>226</v>
      </c>
      <c r="B236" s="58" t="s">
        <v>282</v>
      </c>
      <c r="C236" s="31">
        <v>391.25</v>
      </c>
      <c r="D236" s="38">
        <v>390.75</v>
      </c>
      <c r="E236" s="38">
        <v>387.15</v>
      </c>
      <c r="F236" s="38">
        <v>383.04999999999995</v>
      </c>
      <c r="G236" s="38">
        <v>379.44999999999993</v>
      </c>
      <c r="H236" s="38">
        <v>394.85</v>
      </c>
      <c r="I236" s="38">
        <v>398.45000000000005</v>
      </c>
      <c r="J236" s="38">
        <v>402.55000000000007</v>
      </c>
      <c r="K236" s="31">
        <v>394.35</v>
      </c>
      <c r="L236" s="31">
        <v>386.65</v>
      </c>
      <c r="M236" s="31">
        <v>7.1184200000000004</v>
      </c>
      <c r="N236" s="1"/>
      <c r="O236" s="1"/>
    </row>
    <row r="237" spans="1:15" ht="12.75" customHeight="1">
      <c r="A237" s="33">
        <v>227</v>
      </c>
      <c r="B237" s="58" t="s">
        <v>144</v>
      </c>
      <c r="C237" s="31">
        <v>138</v>
      </c>
      <c r="D237" s="38">
        <v>137.66666666666666</v>
      </c>
      <c r="E237" s="38">
        <v>136.0333333333333</v>
      </c>
      <c r="F237" s="38">
        <v>134.06666666666663</v>
      </c>
      <c r="G237" s="38">
        <v>132.43333333333328</v>
      </c>
      <c r="H237" s="38">
        <v>139.63333333333333</v>
      </c>
      <c r="I237" s="38">
        <v>141.26666666666671</v>
      </c>
      <c r="J237" s="38">
        <v>143.23333333333335</v>
      </c>
      <c r="K237" s="31">
        <v>139.30000000000001</v>
      </c>
      <c r="L237" s="31">
        <v>135.69999999999999</v>
      </c>
      <c r="M237" s="31">
        <v>95.801199999999994</v>
      </c>
      <c r="N237" s="1"/>
      <c r="O237" s="1"/>
    </row>
    <row r="238" spans="1:15" ht="12.75" customHeight="1">
      <c r="A238" s="33">
        <v>228</v>
      </c>
      <c r="B238" s="58" t="s">
        <v>146</v>
      </c>
      <c r="C238" s="31">
        <v>427</v>
      </c>
      <c r="D238" s="38">
        <v>429.48333333333335</v>
      </c>
      <c r="E238" s="38">
        <v>422.51666666666671</v>
      </c>
      <c r="F238" s="38">
        <v>418.03333333333336</v>
      </c>
      <c r="G238" s="38">
        <v>411.06666666666672</v>
      </c>
      <c r="H238" s="38">
        <v>433.9666666666667</v>
      </c>
      <c r="I238" s="38">
        <v>440.93333333333339</v>
      </c>
      <c r="J238" s="38">
        <v>445.41666666666669</v>
      </c>
      <c r="K238" s="31">
        <v>436.45</v>
      </c>
      <c r="L238" s="31">
        <v>425</v>
      </c>
      <c r="M238" s="31">
        <v>39.759920000000001</v>
      </c>
      <c r="N238" s="1"/>
      <c r="O238" s="1"/>
    </row>
    <row r="239" spans="1:15" ht="12.75" customHeight="1">
      <c r="A239" s="33">
        <v>229</v>
      </c>
      <c r="B239" s="58" t="s">
        <v>154</v>
      </c>
      <c r="C239" s="31">
        <v>91.7</v>
      </c>
      <c r="D239" s="38">
        <v>91.550000000000011</v>
      </c>
      <c r="E239" s="38">
        <v>91.200000000000017</v>
      </c>
      <c r="F239" s="38">
        <v>90.7</v>
      </c>
      <c r="G239" s="38">
        <v>90.350000000000009</v>
      </c>
      <c r="H239" s="38">
        <v>92.050000000000026</v>
      </c>
      <c r="I239" s="38">
        <v>92.40000000000002</v>
      </c>
      <c r="J239" s="38">
        <v>92.900000000000034</v>
      </c>
      <c r="K239" s="31">
        <v>91.9</v>
      </c>
      <c r="L239" s="31">
        <v>91.05</v>
      </c>
      <c r="M239" s="31">
        <v>76.971720000000005</v>
      </c>
      <c r="N239" s="1"/>
      <c r="O239" s="1"/>
    </row>
    <row r="240" spans="1:15" ht="12.75" customHeight="1">
      <c r="A240" s="33">
        <v>230</v>
      </c>
      <c r="B240" s="58" t="s">
        <v>421</v>
      </c>
      <c r="C240" s="31">
        <v>32.65</v>
      </c>
      <c r="D240" s="38">
        <v>32.633333333333333</v>
      </c>
      <c r="E240" s="38">
        <v>32.166666666666664</v>
      </c>
      <c r="F240" s="38">
        <v>31.68333333333333</v>
      </c>
      <c r="G240" s="38">
        <v>31.216666666666661</v>
      </c>
      <c r="H240" s="38">
        <v>33.116666666666667</v>
      </c>
      <c r="I240" s="38">
        <v>33.583333333333336</v>
      </c>
      <c r="J240" s="38">
        <v>34.06666666666667</v>
      </c>
      <c r="K240" s="31">
        <v>33.1</v>
      </c>
      <c r="L240" s="31">
        <v>32.15</v>
      </c>
      <c r="M240" s="31">
        <v>255.47677999999999</v>
      </c>
      <c r="N240" s="1"/>
      <c r="O240" s="1"/>
    </row>
    <row r="241" spans="1:15" ht="12.75" customHeight="1">
      <c r="A241" s="33">
        <v>231</v>
      </c>
      <c r="B241" s="58" t="s">
        <v>156</v>
      </c>
      <c r="C241" s="31">
        <v>707.25</v>
      </c>
      <c r="D241" s="38">
        <v>708.41666666666663</v>
      </c>
      <c r="E241" s="38">
        <v>703.2833333333333</v>
      </c>
      <c r="F241" s="38">
        <v>699.31666666666672</v>
      </c>
      <c r="G241" s="38">
        <v>694.18333333333339</v>
      </c>
      <c r="H241" s="38">
        <v>712.38333333333321</v>
      </c>
      <c r="I241" s="38">
        <v>717.51666666666665</v>
      </c>
      <c r="J241" s="38">
        <v>721.48333333333312</v>
      </c>
      <c r="K241" s="31">
        <v>713.55</v>
      </c>
      <c r="L241" s="31">
        <v>704.45</v>
      </c>
      <c r="M241" s="31">
        <v>18.86439</v>
      </c>
      <c r="N241" s="1"/>
      <c r="O241" s="1"/>
    </row>
    <row r="242" spans="1:15" ht="12.75" customHeight="1">
      <c r="A242" s="33">
        <v>232</v>
      </c>
      <c r="B242" s="58" t="s">
        <v>422</v>
      </c>
      <c r="C242" s="31">
        <v>73.150000000000006</v>
      </c>
      <c r="D242" s="38">
        <v>71.95</v>
      </c>
      <c r="E242" s="38">
        <v>69.400000000000006</v>
      </c>
      <c r="F242" s="38">
        <v>65.650000000000006</v>
      </c>
      <c r="G242" s="38">
        <v>63.100000000000009</v>
      </c>
      <c r="H242" s="38">
        <v>75.7</v>
      </c>
      <c r="I242" s="38">
        <v>78.249999999999986</v>
      </c>
      <c r="J242" s="38">
        <v>82</v>
      </c>
      <c r="K242" s="31">
        <v>74.5</v>
      </c>
      <c r="L242" s="31">
        <v>68.2</v>
      </c>
      <c r="M242" s="31">
        <v>2025.3887400000001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1587.35</v>
      </c>
      <c r="D243" s="38">
        <v>1588.3333333333333</v>
      </c>
      <c r="E243" s="38">
        <v>1579.2166666666665</v>
      </c>
      <c r="F243" s="38">
        <v>1571.0833333333333</v>
      </c>
      <c r="G243" s="38">
        <v>1561.9666666666665</v>
      </c>
      <c r="H243" s="38">
        <v>1596.4666666666665</v>
      </c>
      <c r="I243" s="38">
        <v>1605.5833333333333</v>
      </c>
      <c r="J243" s="38">
        <v>1613.7166666666665</v>
      </c>
      <c r="K243" s="31">
        <v>1597.45</v>
      </c>
      <c r="L243" s="31">
        <v>1580.2</v>
      </c>
      <c r="M243" s="31">
        <v>0.43686999999999998</v>
      </c>
      <c r="N243" s="1"/>
      <c r="O243" s="1"/>
    </row>
    <row r="244" spans="1:15" ht="12.75" customHeight="1">
      <c r="A244" s="33">
        <v>234</v>
      </c>
      <c r="B244" s="58" t="s">
        <v>145</v>
      </c>
      <c r="C244" s="31">
        <v>477.25</v>
      </c>
      <c r="D244" s="38">
        <v>472.40000000000003</v>
      </c>
      <c r="E244" s="38">
        <v>466.40000000000009</v>
      </c>
      <c r="F244" s="38">
        <v>455.55000000000007</v>
      </c>
      <c r="G244" s="38">
        <v>449.55000000000013</v>
      </c>
      <c r="H244" s="38">
        <v>483.25000000000006</v>
      </c>
      <c r="I244" s="38">
        <v>489.24999999999994</v>
      </c>
      <c r="J244" s="38">
        <v>500.1</v>
      </c>
      <c r="K244" s="31">
        <v>478.4</v>
      </c>
      <c r="L244" s="31">
        <v>461.55</v>
      </c>
      <c r="M244" s="31">
        <v>32.406170000000003</v>
      </c>
      <c r="N244" s="1"/>
      <c r="O244" s="1"/>
    </row>
    <row r="245" spans="1:15" ht="12.75" customHeight="1">
      <c r="A245" s="33">
        <v>235</v>
      </c>
      <c r="B245" s="58" t="s">
        <v>151</v>
      </c>
      <c r="C245" s="31">
        <v>184.15</v>
      </c>
      <c r="D245" s="38">
        <v>183.83333333333334</v>
      </c>
      <c r="E245" s="38">
        <v>181.81666666666669</v>
      </c>
      <c r="F245" s="38">
        <v>179.48333333333335</v>
      </c>
      <c r="G245" s="38">
        <v>177.4666666666667</v>
      </c>
      <c r="H245" s="38">
        <v>186.16666666666669</v>
      </c>
      <c r="I245" s="38">
        <v>188.18333333333334</v>
      </c>
      <c r="J245" s="38">
        <v>190.51666666666668</v>
      </c>
      <c r="K245" s="31">
        <v>185.85</v>
      </c>
      <c r="L245" s="31">
        <v>181.5</v>
      </c>
      <c r="M245" s="31">
        <v>74.277959999999993</v>
      </c>
      <c r="N245" s="1"/>
      <c r="O245" s="1"/>
    </row>
    <row r="246" spans="1:15" ht="12.75" customHeight="1">
      <c r="A246" s="33">
        <v>236</v>
      </c>
      <c r="B246" s="58" t="s">
        <v>150</v>
      </c>
      <c r="C246" s="31">
        <v>1439.6</v>
      </c>
      <c r="D246" s="38">
        <v>1426.9333333333334</v>
      </c>
      <c r="E246" s="38">
        <v>1410.6666666666667</v>
      </c>
      <c r="F246" s="38">
        <v>1381.7333333333333</v>
      </c>
      <c r="G246" s="38">
        <v>1365.4666666666667</v>
      </c>
      <c r="H246" s="38">
        <v>1455.8666666666668</v>
      </c>
      <c r="I246" s="38">
        <v>1472.1333333333332</v>
      </c>
      <c r="J246" s="38">
        <v>1501.0666666666668</v>
      </c>
      <c r="K246" s="31">
        <v>1443.2</v>
      </c>
      <c r="L246" s="31">
        <v>1398</v>
      </c>
      <c r="M246" s="31">
        <v>22.783159999999999</v>
      </c>
      <c r="N246" s="1"/>
      <c r="O246" s="1"/>
    </row>
    <row r="247" spans="1:15" ht="12.75" customHeight="1">
      <c r="A247" s="33">
        <v>237</v>
      </c>
      <c r="B247" s="58" t="s">
        <v>424</v>
      </c>
      <c r="C247" s="31">
        <v>14.9</v>
      </c>
      <c r="D247" s="38">
        <v>15.083333333333334</v>
      </c>
      <c r="E247" s="38">
        <v>14.666666666666668</v>
      </c>
      <c r="F247" s="38">
        <v>14.433333333333334</v>
      </c>
      <c r="G247" s="38">
        <v>14.016666666666667</v>
      </c>
      <c r="H247" s="38">
        <v>15.316666666666668</v>
      </c>
      <c r="I247" s="38">
        <v>15.733333333333336</v>
      </c>
      <c r="J247" s="38">
        <v>15.966666666666669</v>
      </c>
      <c r="K247" s="31">
        <v>15.5</v>
      </c>
      <c r="L247" s="31">
        <v>14.85</v>
      </c>
      <c r="M247" s="31">
        <v>558.58303000000001</v>
      </c>
      <c r="N247" s="1"/>
      <c r="O247" s="1"/>
    </row>
    <row r="248" spans="1:15" ht="12.75" customHeight="1">
      <c r="A248" s="33">
        <v>238</v>
      </c>
      <c r="B248" s="58" t="s">
        <v>186</v>
      </c>
      <c r="C248" s="31">
        <v>4450.45</v>
      </c>
      <c r="D248" s="38">
        <v>4459.7166666666672</v>
      </c>
      <c r="E248" s="38">
        <v>4426.6833333333343</v>
      </c>
      <c r="F248" s="38">
        <v>4402.916666666667</v>
      </c>
      <c r="G248" s="38">
        <v>4369.8833333333341</v>
      </c>
      <c r="H248" s="38">
        <v>4483.4833333333345</v>
      </c>
      <c r="I248" s="38">
        <v>4516.5166666666673</v>
      </c>
      <c r="J248" s="38">
        <v>4540.2833333333347</v>
      </c>
      <c r="K248" s="31">
        <v>4492.75</v>
      </c>
      <c r="L248" s="31">
        <v>4435.95</v>
      </c>
      <c r="M248" s="31">
        <v>1.14699</v>
      </c>
      <c r="N248" s="1"/>
      <c r="O248" s="1"/>
    </row>
    <row r="249" spans="1:15" ht="12.75" customHeight="1">
      <c r="A249" s="33">
        <v>239</v>
      </c>
      <c r="B249" s="58" t="s">
        <v>152</v>
      </c>
      <c r="C249" s="31">
        <v>1466.2</v>
      </c>
      <c r="D249" s="38">
        <v>1467.2166666666669</v>
      </c>
      <c r="E249" s="38">
        <v>1461.0333333333338</v>
      </c>
      <c r="F249" s="38">
        <v>1455.8666666666668</v>
      </c>
      <c r="G249" s="38">
        <v>1449.6833333333336</v>
      </c>
      <c r="H249" s="38">
        <v>1472.3833333333339</v>
      </c>
      <c r="I249" s="38">
        <v>1478.5666666666668</v>
      </c>
      <c r="J249" s="38">
        <v>1483.733333333334</v>
      </c>
      <c r="K249" s="31">
        <v>1473.4</v>
      </c>
      <c r="L249" s="31">
        <v>1462.05</v>
      </c>
      <c r="M249" s="31">
        <v>44.117429999999999</v>
      </c>
      <c r="N249" s="1"/>
      <c r="O249" s="1"/>
    </row>
    <row r="250" spans="1:15" ht="12.75" customHeight="1">
      <c r="A250" s="33">
        <v>240</v>
      </c>
      <c r="B250" s="58" t="s">
        <v>854</v>
      </c>
      <c r="C250" s="31">
        <v>3157.8</v>
      </c>
      <c r="D250" s="38">
        <v>3164.85</v>
      </c>
      <c r="E250" s="38">
        <v>3124.25</v>
      </c>
      <c r="F250" s="38">
        <v>3090.7000000000003</v>
      </c>
      <c r="G250" s="38">
        <v>3050.1000000000004</v>
      </c>
      <c r="H250" s="38">
        <v>3198.3999999999996</v>
      </c>
      <c r="I250" s="38">
        <v>3238.9999999999991</v>
      </c>
      <c r="J250" s="38">
        <v>3272.5499999999993</v>
      </c>
      <c r="K250" s="31">
        <v>3205.45</v>
      </c>
      <c r="L250" s="31">
        <v>3131.3</v>
      </c>
      <c r="M250" s="31">
        <v>0.14610000000000001</v>
      </c>
      <c r="N250" s="1"/>
      <c r="O250" s="1"/>
    </row>
    <row r="251" spans="1:15" ht="12.75" customHeight="1">
      <c r="A251" s="33">
        <v>241</v>
      </c>
      <c r="B251" s="58" t="s">
        <v>153</v>
      </c>
      <c r="C251" s="31">
        <v>730.8</v>
      </c>
      <c r="D251" s="38">
        <v>732.94999999999993</v>
      </c>
      <c r="E251" s="38">
        <v>722.89999999999986</v>
      </c>
      <c r="F251" s="38">
        <v>714.99999999999989</v>
      </c>
      <c r="G251" s="38">
        <v>704.94999999999982</v>
      </c>
      <c r="H251" s="38">
        <v>740.84999999999991</v>
      </c>
      <c r="I251" s="38">
        <v>750.89999999999986</v>
      </c>
      <c r="J251" s="38">
        <v>758.8</v>
      </c>
      <c r="K251" s="31">
        <v>743</v>
      </c>
      <c r="L251" s="31">
        <v>725.05</v>
      </c>
      <c r="M251" s="31">
        <v>3.5634999999999999</v>
      </c>
      <c r="N251" s="1"/>
      <c r="O251" s="1"/>
    </row>
    <row r="252" spans="1:15" ht="12.75" customHeight="1">
      <c r="A252" s="33">
        <v>242</v>
      </c>
      <c r="B252" s="58" t="s">
        <v>149</v>
      </c>
      <c r="C252" s="31">
        <v>2446.6</v>
      </c>
      <c r="D252" s="38">
        <v>2453.7833333333333</v>
      </c>
      <c r="E252" s="38">
        <v>2433.8166666666666</v>
      </c>
      <c r="F252" s="38">
        <v>2421.0333333333333</v>
      </c>
      <c r="G252" s="38">
        <v>2401.0666666666666</v>
      </c>
      <c r="H252" s="38">
        <v>2466.5666666666666</v>
      </c>
      <c r="I252" s="38">
        <v>2486.5333333333328</v>
      </c>
      <c r="J252" s="38">
        <v>2499.3166666666666</v>
      </c>
      <c r="K252" s="31">
        <v>2473.75</v>
      </c>
      <c r="L252" s="31">
        <v>2441</v>
      </c>
      <c r="M252" s="31">
        <v>3.6869200000000002</v>
      </c>
      <c r="N252" s="1"/>
      <c r="O252" s="1"/>
    </row>
    <row r="253" spans="1:15" ht="12.75" customHeight="1">
      <c r="A253" s="33">
        <v>243</v>
      </c>
      <c r="B253" s="58" t="s">
        <v>155</v>
      </c>
      <c r="C253" s="31">
        <v>897.5</v>
      </c>
      <c r="D253" s="38">
        <v>898.9666666666667</v>
      </c>
      <c r="E253" s="38">
        <v>892.93333333333339</v>
      </c>
      <c r="F253" s="38">
        <v>888.36666666666667</v>
      </c>
      <c r="G253" s="38">
        <v>882.33333333333337</v>
      </c>
      <c r="H253" s="38">
        <v>903.53333333333342</v>
      </c>
      <c r="I253" s="38">
        <v>909.56666666666672</v>
      </c>
      <c r="J253" s="38">
        <v>914.13333333333344</v>
      </c>
      <c r="K253" s="31">
        <v>905</v>
      </c>
      <c r="L253" s="31">
        <v>894.4</v>
      </c>
      <c r="M253" s="31">
        <v>1.99959</v>
      </c>
      <c r="N253" s="1"/>
      <c r="O253" s="1"/>
    </row>
    <row r="254" spans="1:15" ht="12.75" customHeight="1">
      <c r="A254" s="33">
        <v>244</v>
      </c>
      <c r="B254" s="58" t="s">
        <v>418</v>
      </c>
      <c r="C254" s="31">
        <v>33</v>
      </c>
      <c r="D254" s="38">
        <v>32.25</v>
      </c>
      <c r="E254" s="38">
        <v>31.1</v>
      </c>
      <c r="F254" s="38">
        <v>29.200000000000003</v>
      </c>
      <c r="G254" s="38">
        <v>28.050000000000004</v>
      </c>
      <c r="H254" s="38">
        <v>34.15</v>
      </c>
      <c r="I254" s="38">
        <v>35.300000000000004</v>
      </c>
      <c r="J254" s="38">
        <v>37.199999999999996</v>
      </c>
      <c r="K254" s="31">
        <v>33.4</v>
      </c>
      <c r="L254" s="31">
        <v>30.35</v>
      </c>
      <c r="M254" s="31">
        <v>846.18309999999997</v>
      </c>
      <c r="N254" s="1"/>
      <c r="O254" s="1"/>
    </row>
    <row r="255" spans="1:15" ht="12.75" customHeight="1">
      <c r="A255" s="33">
        <v>245</v>
      </c>
      <c r="B255" s="58" t="s">
        <v>157</v>
      </c>
      <c r="C255" s="31">
        <v>445.9</v>
      </c>
      <c r="D255" s="38">
        <v>446.5</v>
      </c>
      <c r="E255" s="38">
        <v>444</v>
      </c>
      <c r="F255" s="38">
        <v>442.1</v>
      </c>
      <c r="G255" s="38">
        <v>439.6</v>
      </c>
      <c r="H255" s="38">
        <v>448.4</v>
      </c>
      <c r="I255" s="38">
        <v>450.9</v>
      </c>
      <c r="J255" s="38">
        <v>452.79999999999995</v>
      </c>
      <c r="K255" s="31">
        <v>449</v>
      </c>
      <c r="L255" s="31">
        <v>444.6</v>
      </c>
      <c r="M255" s="31">
        <v>80.903689999999997</v>
      </c>
      <c r="N255" s="1"/>
      <c r="O255" s="1"/>
    </row>
    <row r="256" spans="1:15" ht="12.75" customHeight="1">
      <c r="A256" s="33">
        <v>246</v>
      </c>
      <c r="B256" s="58" t="s">
        <v>419</v>
      </c>
      <c r="C256" s="31">
        <v>127.4</v>
      </c>
      <c r="D256" s="38">
        <v>128.11666666666667</v>
      </c>
      <c r="E256" s="38">
        <v>126.38333333333335</v>
      </c>
      <c r="F256" s="38">
        <v>125.36666666666667</v>
      </c>
      <c r="G256" s="38">
        <v>123.63333333333335</v>
      </c>
      <c r="H256" s="38">
        <v>129.13333333333335</v>
      </c>
      <c r="I256" s="38">
        <v>130.8666666666667</v>
      </c>
      <c r="J256" s="38">
        <v>131.88333333333335</v>
      </c>
      <c r="K256" s="31">
        <v>129.85</v>
      </c>
      <c r="L256" s="31">
        <v>127.1</v>
      </c>
      <c r="M256" s="31">
        <v>9.3632899999999992</v>
      </c>
      <c r="N256" s="1"/>
      <c r="O256" s="1"/>
    </row>
    <row r="257" spans="1:15" ht="12.75" customHeight="1">
      <c r="A257" s="33">
        <v>247</v>
      </c>
      <c r="B257" s="58" t="s">
        <v>425</v>
      </c>
      <c r="C257" s="31">
        <v>2790.5</v>
      </c>
      <c r="D257" s="38">
        <v>2811.7833333333333</v>
      </c>
      <c r="E257" s="38">
        <v>2759.7166666666667</v>
      </c>
      <c r="F257" s="38">
        <v>2728.9333333333334</v>
      </c>
      <c r="G257" s="38">
        <v>2676.8666666666668</v>
      </c>
      <c r="H257" s="38">
        <v>2842.5666666666666</v>
      </c>
      <c r="I257" s="38">
        <v>2894.6333333333332</v>
      </c>
      <c r="J257" s="38">
        <v>2925.4166666666665</v>
      </c>
      <c r="K257" s="31">
        <v>2863.85</v>
      </c>
      <c r="L257" s="31">
        <v>2781</v>
      </c>
      <c r="M257" s="31">
        <v>0.35932999999999998</v>
      </c>
      <c r="N257" s="1"/>
      <c r="O257" s="1"/>
    </row>
    <row r="258" spans="1:15" ht="12.75" customHeight="1">
      <c r="A258" s="33">
        <v>248</v>
      </c>
      <c r="B258" s="58" t="s">
        <v>159</v>
      </c>
      <c r="C258" s="31">
        <v>3330.7</v>
      </c>
      <c r="D258" s="38">
        <v>3358.7000000000003</v>
      </c>
      <c r="E258" s="38">
        <v>3293.1000000000004</v>
      </c>
      <c r="F258" s="38">
        <v>3255.5</v>
      </c>
      <c r="G258" s="38">
        <v>3189.9</v>
      </c>
      <c r="H258" s="38">
        <v>3396.3000000000006</v>
      </c>
      <c r="I258" s="38">
        <v>3461.9</v>
      </c>
      <c r="J258" s="38">
        <v>3499.5000000000009</v>
      </c>
      <c r="K258" s="31">
        <v>3424.3</v>
      </c>
      <c r="L258" s="31">
        <v>3321.1</v>
      </c>
      <c r="M258" s="31">
        <v>1.1382300000000001</v>
      </c>
      <c r="N258" s="1"/>
      <c r="O258" s="1"/>
    </row>
    <row r="259" spans="1:15" ht="12.75" customHeight="1">
      <c r="A259" s="33">
        <v>249</v>
      </c>
      <c r="B259" s="58" t="s">
        <v>430</v>
      </c>
      <c r="C259" s="31">
        <v>123.25</v>
      </c>
      <c r="D259" s="38">
        <v>123.16666666666667</v>
      </c>
      <c r="E259" s="38">
        <v>121.48333333333335</v>
      </c>
      <c r="F259" s="38">
        <v>119.71666666666668</v>
      </c>
      <c r="G259" s="38">
        <v>118.03333333333336</v>
      </c>
      <c r="H259" s="38">
        <v>124.93333333333334</v>
      </c>
      <c r="I259" s="38">
        <v>126.61666666666665</v>
      </c>
      <c r="J259" s="38">
        <v>128.38333333333333</v>
      </c>
      <c r="K259" s="31">
        <v>124.85</v>
      </c>
      <c r="L259" s="31">
        <v>121.4</v>
      </c>
      <c r="M259" s="31">
        <v>14.423360000000001</v>
      </c>
      <c r="N259" s="1"/>
      <c r="O259" s="1"/>
    </row>
    <row r="260" spans="1:15" ht="12.75" customHeight="1">
      <c r="A260" s="33">
        <v>250</v>
      </c>
      <c r="B260" s="58" t="s">
        <v>426</v>
      </c>
      <c r="C260" s="31">
        <v>1475.85</v>
      </c>
      <c r="D260" s="38">
        <v>1483.6166666666668</v>
      </c>
      <c r="E260" s="38">
        <v>1457.2333333333336</v>
      </c>
      <c r="F260" s="38">
        <v>1438.6166666666668</v>
      </c>
      <c r="G260" s="38">
        <v>1412.2333333333336</v>
      </c>
      <c r="H260" s="38">
        <v>1502.2333333333336</v>
      </c>
      <c r="I260" s="38">
        <v>1528.6166666666668</v>
      </c>
      <c r="J260" s="38">
        <v>1547.2333333333336</v>
      </c>
      <c r="K260" s="31">
        <v>1510</v>
      </c>
      <c r="L260" s="31">
        <v>1465</v>
      </c>
      <c r="M260" s="31">
        <v>0.99217</v>
      </c>
      <c r="N260" s="1"/>
      <c r="O260" s="1"/>
    </row>
    <row r="261" spans="1:15" ht="12.75" customHeight="1">
      <c r="A261" s="33">
        <v>251</v>
      </c>
      <c r="B261" s="58" t="s">
        <v>431</v>
      </c>
      <c r="C261" s="31">
        <v>480.95</v>
      </c>
      <c r="D261" s="38">
        <v>479.5</v>
      </c>
      <c r="E261" s="38">
        <v>473.3</v>
      </c>
      <c r="F261" s="38">
        <v>465.65000000000003</v>
      </c>
      <c r="G261" s="38">
        <v>459.45000000000005</v>
      </c>
      <c r="H261" s="38">
        <v>487.15</v>
      </c>
      <c r="I261" s="38">
        <v>493.35</v>
      </c>
      <c r="J261" s="38">
        <v>500.99999999999994</v>
      </c>
      <c r="K261" s="31">
        <v>485.7</v>
      </c>
      <c r="L261" s="31">
        <v>471.85</v>
      </c>
      <c r="M261" s="31">
        <v>8.8985000000000003</v>
      </c>
      <c r="N261" s="1"/>
      <c r="O261" s="1"/>
    </row>
    <row r="262" spans="1:15" ht="12.75" customHeight="1">
      <c r="A262" s="33">
        <v>252</v>
      </c>
      <c r="B262" s="58" t="s">
        <v>158</v>
      </c>
      <c r="C262" s="31">
        <v>703.5</v>
      </c>
      <c r="D262" s="38">
        <v>703.4</v>
      </c>
      <c r="E262" s="38">
        <v>699.05</v>
      </c>
      <c r="F262" s="38">
        <v>694.6</v>
      </c>
      <c r="G262" s="38">
        <v>690.25</v>
      </c>
      <c r="H262" s="38">
        <v>707.84999999999991</v>
      </c>
      <c r="I262" s="38">
        <v>712.2</v>
      </c>
      <c r="J262" s="38">
        <v>716.64999999999986</v>
      </c>
      <c r="K262" s="31">
        <v>707.75</v>
      </c>
      <c r="L262" s="31">
        <v>698.95</v>
      </c>
      <c r="M262" s="31">
        <v>12.396610000000001</v>
      </c>
      <c r="N262" s="1"/>
      <c r="O262" s="1"/>
    </row>
    <row r="263" spans="1:15" ht="12.75" customHeight="1">
      <c r="A263" s="33">
        <v>253</v>
      </c>
      <c r="B263" s="58" t="s">
        <v>855</v>
      </c>
      <c r="C263" s="31">
        <v>389.55</v>
      </c>
      <c r="D263" s="38">
        <v>389.58333333333331</v>
      </c>
      <c r="E263" s="38">
        <v>385.96666666666664</v>
      </c>
      <c r="F263" s="38">
        <v>382.38333333333333</v>
      </c>
      <c r="G263" s="38">
        <v>378.76666666666665</v>
      </c>
      <c r="H263" s="38">
        <v>393.16666666666663</v>
      </c>
      <c r="I263" s="38">
        <v>396.7833333333333</v>
      </c>
      <c r="J263" s="38">
        <v>400.36666666666662</v>
      </c>
      <c r="K263" s="31">
        <v>393.2</v>
      </c>
      <c r="L263" s="31">
        <v>386</v>
      </c>
      <c r="M263" s="31">
        <v>2.46075</v>
      </c>
      <c r="N263" s="1"/>
      <c r="O263" s="1"/>
    </row>
    <row r="264" spans="1:15" ht="12.75" customHeight="1">
      <c r="A264" s="33">
        <v>254</v>
      </c>
      <c r="B264" s="58" t="s">
        <v>427</v>
      </c>
      <c r="C264" s="31">
        <v>688.9</v>
      </c>
      <c r="D264" s="38">
        <v>690.7166666666667</v>
      </c>
      <c r="E264" s="38">
        <v>683.53333333333342</v>
      </c>
      <c r="F264" s="38">
        <v>678.16666666666674</v>
      </c>
      <c r="G264" s="38">
        <v>670.98333333333346</v>
      </c>
      <c r="H264" s="38">
        <v>696.08333333333337</v>
      </c>
      <c r="I264" s="38">
        <v>703.26666666666677</v>
      </c>
      <c r="J264" s="38">
        <v>708.63333333333333</v>
      </c>
      <c r="K264" s="31">
        <v>697.9</v>
      </c>
      <c r="L264" s="31">
        <v>685.35</v>
      </c>
      <c r="M264" s="31">
        <v>1.22481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396.95</v>
      </c>
      <c r="D265" s="38">
        <v>399.88333333333338</v>
      </c>
      <c r="E265" s="38">
        <v>392.06666666666678</v>
      </c>
      <c r="F265" s="38">
        <v>387.18333333333339</v>
      </c>
      <c r="G265" s="38">
        <v>379.36666666666679</v>
      </c>
      <c r="H265" s="38">
        <v>404.76666666666677</v>
      </c>
      <c r="I265" s="38">
        <v>412.58333333333337</v>
      </c>
      <c r="J265" s="38">
        <v>417.46666666666675</v>
      </c>
      <c r="K265" s="31">
        <v>407.7</v>
      </c>
      <c r="L265" s="31">
        <v>395</v>
      </c>
      <c r="M265" s="31">
        <v>33.662579999999998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93.75</v>
      </c>
      <c r="D266" s="38">
        <v>94.033333333333346</v>
      </c>
      <c r="E266" s="38">
        <v>92.266666666666694</v>
      </c>
      <c r="F266" s="38">
        <v>90.783333333333346</v>
      </c>
      <c r="G266" s="38">
        <v>89.016666666666694</v>
      </c>
      <c r="H266" s="38">
        <v>95.516666666666694</v>
      </c>
      <c r="I266" s="38">
        <v>97.283333333333346</v>
      </c>
      <c r="J266" s="38">
        <v>98.766666666666694</v>
      </c>
      <c r="K266" s="31">
        <v>95.8</v>
      </c>
      <c r="L266" s="31">
        <v>92.55</v>
      </c>
      <c r="M266" s="31">
        <v>125.21952</v>
      </c>
      <c r="N266" s="1"/>
      <c r="O266" s="1"/>
    </row>
    <row r="267" spans="1:15" ht="12.75" customHeight="1">
      <c r="A267" s="33">
        <v>257</v>
      </c>
      <c r="B267" s="58" t="s">
        <v>283</v>
      </c>
      <c r="C267" s="31">
        <v>382.45</v>
      </c>
      <c r="D267" s="38">
        <v>380.45</v>
      </c>
      <c r="E267" s="38">
        <v>374.65</v>
      </c>
      <c r="F267" s="38">
        <v>366.84999999999997</v>
      </c>
      <c r="G267" s="38">
        <v>361.04999999999995</v>
      </c>
      <c r="H267" s="38">
        <v>388.25</v>
      </c>
      <c r="I267" s="38">
        <v>394.05000000000007</v>
      </c>
      <c r="J267" s="38">
        <v>401.85</v>
      </c>
      <c r="K267" s="31">
        <v>386.25</v>
      </c>
      <c r="L267" s="31">
        <v>372.65</v>
      </c>
      <c r="M267" s="31">
        <v>29.47607</v>
      </c>
      <c r="N267" s="1"/>
      <c r="O267" s="1"/>
    </row>
    <row r="268" spans="1:15" ht="12.75" customHeight="1">
      <c r="A268" s="33">
        <v>258</v>
      </c>
      <c r="B268" s="58" t="s">
        <v>160</v>
      </c>
      <c r="C268" s="31">
        <v>819.3</v>
      </c>
      <c r="D268" s="38">
        <v>815.4</v>
      </c>
      <c r="E268" s="38">
        <v>809.4</v>
      </c>
      <c r="F268" s="38">
        <v>799.5</v>
      </c>
      <c r="G268" s="38">
        <v>793.5</v>
      </c>
      <c r="H268" s="38">
        <v>825.3</v>
      </c>
      <c r="I268" s="38">
        <v>831.3</v>
      </c>
      <c r="J268" s="38">
        <v>841.19999999999993</v>
      </c>
      <c r="K268" s="31">
        <v>821.4</v>
      </c>
      <c r="L268" s="31">
        <v>805.5</v>
      </c>
      <c r="M268" s="31">
        <v>26.52562</v>
      </c>
      <c r="N268" s="1"/>
      <c r="O268" s="1"/>
    </row>
    <row r="269" spans="1:15" ht="12.75" customHeight="1">
      <c r="A269" s="33">
        <v>259</v>
      </c>
      <c r="B269" s="58" t="s">
        <v>161</v>
      </c>
      <c r="C269" s="31">
        <v>532.95000000000005</v>
      </c>
      <c r="D269" s="38">
        <v>535.18333333333328</v>
      </c>
      <c r="E269" s="38">
        <v>529.06666666666661</v>
      </c>
      <c r="F269" s="38">
        <v>525.18333333333328</v>
      </c>
      <c r="G269" s="38">
        <v>519.06666666666661</v>
      </c>
      <c r="H269" s="38">
        <v>539.06666666666661</v>
      </c>
      <c r="I269" s="38">
        <v>545.18333333333317</v>
      </c>
      <c r="J269" s="38">
        <v>549.06666666666661</v>
      </c>
      <c r="K269" s="31">
        <v>541.29999999999995</v>
      </c>
      <c r="L269" s="31">
        <v>531.29999999999995</v>
      </c>
      <c r="M269" s="31">
        <v>26.390049999999999</v>
      </c>
      <c r="N269" s="1"/>
      <c r="O269" s="1"/>
    </row>
    <row r="270" spans="1:15" ht="12.75" customHeight="1">
      <c r="A270" s="33">
        <v>260</v>
      </c>
      <c r="B270" s="58" t="s">
        <v>432</v>
      </c>
      <c r="C270" s="31">
        <v>517.04999999999995</v>
      </c>
      <c r="D270" s="38">
        <v>516.91666666666663</v>
      </c>
      <c r="E270" s="38">
        <v>509.13333333333321</v>
      </c>
      <c r="F270" s="38">
        <v>501.21666666666658</v>
      </c>
      <c r="G270" s="38">
        <v>493.43333333333317</v>
      </c>
      <c r="H270" s="38">
        <v>524.83333333333326</v>
      </c>
      <c r="I270" s="38">
        <v>532.61666666666679</v>
      </c>
      <c r="J270" s="38">
        <v>540.5333333333333</v>
      </c>
      <c r="K270" s="31">
        <v>524.70000000000005</v>
      </c>
      <c r="L270" s="31">
        <v>509</v>
      </c>
      <c r="M270" s="31">
        <v>3.8103699999999998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463.85</v>
      </c>
      <c r="D271" s="38">
        <v>462.26666666666665</v>
      </c>
      <c r="E271" s="38">
        <v>455.63333333333333</v>
      </c>
      <c r="F271" s="38">
        <v>447.41666666666669</v>
      </c>
      <c r="G271" s="38">
        <v>440.78333333333336</v>
      </c>
      <c r="H271" s="38">
        <v>470.48333333333329</v>
      </c>
      <c r="I271" s="38">
        <v>477.11666666666662</v>
      </c>
      <c r="J271" s="38">
        <v>485.33333333333326</v>
      </c>
      <c r="K271" s="31">
        <v>468.9</v>
      </c>
      <c r="L271" s="31">
        <v>454.05</v>
      </c>
      <c r="M271" s="31">
        <v>1.2326699999999999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755</v>
      </c>
      <c r="D272" s="38">
        <v>755.81666666666661</v>
      </c>
      <c r="E272" s="38">
        <v>750.53333333333319</v>
      </c>
      <c r="F272" s="38">
        <v>746.06666666666661</v>
      </c>
      <c r="G272" s="38">
        <v>740.78333333333319</v>
      </c>
      <c r="H272" s="38">
        <v>760.28333333333319</v>
      </c>
      <c r="I272" s="38">
        <v>765.56666666666649</v>
      </c>
      <c r="J272" s="38">
        <v>770.03333333333319</v>
      </c>
      <c r="K272" s="31">
        <v>761.1</v>
      </c>
      <c r="L272" s="31">
        <v>751.35</v>
      </c>
      <c r="M272" s="31">
        <v>0.78886000000000001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361.2</v>
      </c>
      <c r="D273" s="38">
        <v>364.14999999999992</v>
      </c>
      <c r="E273" s="38">
        <v>353.64999999999986</v>
      </c>
      <c r="F273" s="38">
        <v>346.09999999999997</v>
      </c>
      <c r="G273" s="38">
        <v>335.59999999999991</v>
      </c>
      <c r="H273" s="38">
        <v>371.69999999999982</v>
      </c>
      <c r="I273" s="38">
        <v>382.19999999999993</v>
      </c>
      <c r="J273" s="38">
        <v>389.74999999999977</v>
      </c>
      <c r="K273" s="31">
        <v>374.65</v>
      </c>
      <c r="L273" s="31">
        <v>356.6</v>
      </c>
      <c r="M273" s="31">
        <v>21.66254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760.3</v>
      </c>
      <c r="D274" s="38">
        <v>756.2833333333333</v>
      </c>
      <c r="E274" s="38">
        <v>750.16666666666663</v>
      </c>
      <c r="F274" s="38">
        <v>740.0333333333333</v>
      </c>
      <c r="G274" s="38">
        <v>733.91666666666663</v>
      </c>
      <c r="H274" s="38">
        <v>766.41666666666663</v>
      </c>
      <c r="I274" s="38">
        <v>772.53333333333342</v>
      </c>
      <c r="J274" s="38">
        <v>782.66666666666663</v>
      </c>
      <c r="K274" s="31">
        <v>762.4</v>
      </c>
      <c r="L274" s="31">
        <v>746.15</v>
      </c>
      <c r="M274" s="31">
        <v>1.8498699999999999</v>
      </c>
      <c r="N274" s="1"/>
      <c r="O274" s="1"/>
    </row>
    <row r="275" spans="1:15" ht="12.75" customHeight="1">
      <c r="A275" s="33">
        <v>265</v>
      </c>
      <c r="B275" s="58" t="s">
        <v>441</v>
      </c>
      <c r="C275" s="31">
        <v>1428.6</v>
      </c>
      <c r="D275" s="38">
        <v>1445.0833333333333</v>
      </c>
      <c r="E275" s="38">
        <v>1408.5166666666664</v>
      </c>
      <c r="F275" s="38">
        <v>1388.4333333333332</v>
      </c>
      <c r="G275" s="38">
        <v>1351.8666666666663</v>
      </c>
      <c r="H275" s="38">
        <v>1465.1666666666665</v>
      </c>
      <c r="I275" s="38">
        <v>1501.7333333333336</v>
      </c>
      <c r="J275" s="38">
        <v>1521.8166666666666</v>
      </c>
      <c r="K275" s="31">
        <v>1481.65</v>
      </c>
      <c r="L275" s="31">
        <v>1425</v>
      </c>
      <c r="M275" s="31">
        <v>1.6032500000000001</v>
      </c>
      <c r="N275" s="1"/>
      <c r="O275" s="1"/>
    </row>
    <row r="276" spans="1:15" ht="12.75" customHeight="1">
      <c r="A276" s="33">
        <v>266</v>
      </c>
      <c r="B276" s="58" t="s">
        <v>843</v>
      </c>
      <c r="C276" s="31">
        <v>670.85</v>
      </c>
      <c r="D276" s="38">
        <v>670.63333333333333</v>
      </c>
      <c r="E276" s="38">
        <v>661.2166666666667</v>
      </c>
      <c r="F276" s="38">
        <v>651.58333333333337</v>
      </c>
      <c r="G276" s="38">
        <v>642.16666666666674</v>
      </c>
      <c r="H276" s="38">
        <v>680.26666666666665</v>
      </c>
      <c r="I276" s="38">
        <v>689.68333333333339</v>
      </c>
      <c r="J276" s="38">
        <v>699.31666666666661</v>
      </c>
      <c r="K276" s="31">
        <v>680.05</v>
      </c>
      <c r="L276" s="31">
        <v>661</v>
      </c>
      <c r="M276" s="31">
        <v>1.15608</v>
      </c>
      <c r="N276" s="1"/>
      <c r="O276" s="1"/>
    </row>
    <row r="277" spans="1:15" ht="12.75" customHeight="1">
      <c r="A277" s="33">
        <v>267</v>
      </c>
      <c r="B277" s="58" t="s">
        <v>442</v>
      </c>
      <c r="C277" s="31">
        <v>242.4</v>
      </c>
      <c r="D277" s="38">
        <v>242.30000000000004</v>
      </c>
      <c r="E277" s="38">
        <v>239.80000000000007</v>
      </c>
      <c r="F277" s="38">
        <v>237.20000000000002</v>
      </c>
      <c r="G277" s="38">
        <v>234.70000000000005</v>
      </c>
      <c r="H277" s="38">
        <v>244.90000000000009</v>
      </c>
      <c r="I277" s="38">
        <v>247.40000000000003</v>
      </c>
      <c r="J277" s="38">
        <v>250.00000000000011</v>
      </c>
      <c r="K277" s="31">
        <v>244.8</v>
      </c>
      <c r="L277" s="31">
        <v>239.7</v>
      </c>
      <c r="M277" s="31">
        <v>24.667120000000001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336.75</v>
      </c>
      <c r="D278" s="38">
        <v>336.23333333333335</v>
      </c>
      <c r="E278" s="38">
        <v>333.51666666666671</v>
      </c>
      <c r="F278" s="38">
        <v>330.28333333333336</v>
      </c>
      <c r="G278" s="38">
        <v>327.56666666666672</v>
      </c>
      <c r="H278" s="38">
        <v>339.4666666666667</v>
      </c>
      <c r="I278" s="38">
        <v>342.18333333333339</v>
      </c>
      <c r="J278" s="38">
        <v>345.41666666666669</v>
      </c>
      <c r="K278" s="31">
        <v>338.95</v>
      </c>
      <c r="L278" s="31">
        <v>333</v>
      </c>
      <c r="M278" s="31">
        <v>5.7425600000000001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130.65</v>
      </c>
      <c r="D279" s="38">
        <v>130.54999999999998</v>
      </c>
      <c r="E279" s="38">
        <v>129.59999999999997</v>
      </c>
      <c r="F279" s="38">
        <v>128.54999999999998</v>
      </c>
      <c r="G279" s="38">
        <v>127.59999999999997</v>
      </c>
      <c r="H279" s="38">
        <v>131.59999999999997</v>
      </c>
      <c r="I279" s="38">
        <v>132.54999999999995</v>
      </c>
      <c r="J279" s="38">
        <v>133.59999999999997</v>
      </c>
      <c r="K279" s="31">
        <v>131.5</v>
      </c>
      <c r="L279" s="31">
        <v>129.5</v>
      </c>
      <c r="M279" s="31">
        <v>15.703010000000001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675.7</v>
      </c>
      <c r="D280" s="38">
        <v>676.68333333333339</v>
      </c>
      <c r="E280" s="38">
        <v>670.36666666666679</v>
      </c>
      <c r="F280" s="38">
        <v>665.03333333333342</v>
      </c>
      <c r="G280" s="38">
        <v>658.71666666666681</v>
      </c>
      <c r="H280" s="38">
        <v>682.01666666666677</v>
      </c>
      <c r="I280" s="38">
        <v>688.33333333333337</v>
      </c>
      <c r="J280" s="38">
        <v>693.66666666666674</v>
      </c>
      <c r="K280" s="31">
        <v>683</v>
      </c>
      <c r="L280" s="31">
        <v>671.35</v>
      </c>
      <c r="M280" s="31">
        <v>1.5159199999999999</v>
      </c>
      <c r="N280" s="1"/>
      <c r="O280" s="1"/>
    </row>
    <row r="281" spans="1:15" ht="12.75" customHeight="1">
      <c r="A281" s="33">
        <v>271</v>
      </c>
      <c r="B281" s="58" t="s">
        <v>437</v>
      </c>
      <c r="C281" s="31">
        <v>2547.8000000000002</v>
      </c>
      <c r="D281" s="38">
        <v>2558.8666666666663</v>
      </c>
      <c r="E281" s="38">
        <v>2528.8833333333328</v>
      </c>
      <c r="F281" s="38">
        <v>2509.9666666666662</v>
      </c>
      <c r="G281" s="38">
        <v>2479.9833333333327</v>
      </c>
      <c r="H281" s="38">
        <v>2577.7833333333328</v>
      </c>
      <c r="I281" s="38">
        <v>2607.7666666666664</v>
      </c>
      <c r="J281" s="38">
        <v>2626.6833333333329</v>
      </c>
      <c r="K281" s="31">
        <v>2588.85</v>
      </c>
      <c r="L281" s="31">
        <v>2539.9499999999998</v>
      </c>
      <c r="M281" s="31">
        <v>2.0731199999999999</v>
      </c>
      <c r="N281" s="1"/>
      <c r="O281" s="1"/>
    </row>
    <row r="282" spans="1:15" ht="12.75" customHeight="1">
      <c r="A282" s="33">
        <v>272</v>
      </c>
      <c r="B282" s="58" t="s">
        <v>856</v>
      </c>
      <c r="C282" s="31">
        <v>2798.1</v>
      </c>
      <c r="D282" s="38">
        <v>2796.7000000000003</v>
      </c>
      <c r="E282" s="38">
        <v>2773.4000000000005</v>
      </c>
      <c r="F282" s="38">
        <v>2748.7000000000003</v>
      </c>
      <c r="G282" s="38">
        <v>2725.4000000000005</v>
      </c>
      <c r="H282" s="38">
        <v>2821.4000000000005</v>
      </c>
      <c r="I282" s="38">
        <v>2844.7000000000007</v>
      </c>
      <c r="J282" s="38">
        <v>2869.4000000000005</v>
      </c>
      <c r="K282" s="31">
        <v>2820</v>
      </c>
      <c r="L282" s="31">
        <v>2772</v>
      </c>
      <c r="M282" s="31">
        <v>3.8640000000000001E-2</v>
      </c>
      <c r="N282" s="1"/>
      <c r="O282" s="1"/>
    </row>
    <row r="283" spans="1:15" ht="12.75" customHeight="1">
      <c r="A283" s="33">
        <v>273</v>
      </c>
      <c r="B283" s="58" t="s">
        <v>862</v>
      </c>
      <c r="C283" s="31">
        <v>590.25</v>
      </c>
      <c r="D283" s="38">
        <v>593.06666666666661</v>
      </c>
      <c r="E283" s="38">
        <v>582.33333333333326</v>
      </c>
      <c r="F283" s="38">
        <v>574.41666666666663</v>
      </c>
      <c r="G283" s="38">
        <v>563.68333333333328</v>
      </c>
      <c r="H283" s="38">
        <v>600.98333333333323</v>
      </c>
      <c r="I283" s="38">
        <v>611.71666666666658</v>
      </c>
      <c r="J283" s="38">
        <v>619.63333333333321</v>
      </c>
      <c r="K283" s="31">
        <v>603.79999999999995</v>
      </c>
      <c r="L283" s="31">
        <v>585.15</v>
      </c>
      <c r="M283" s="31">
        <v>0.28702</v>
      </c>
      <c r="N283" s="1"/>
      <c r="O283" s="1"/>
    </row>
    <row r="284" spans="1:15" ht="12.75" customHeight="1">
      <c r="A284" s="33">
        <v>274</v>
      </c>
      <c r="B284" s="58" t="s">
        <v>857</v>
      </c>
      <c r="C284" s="31">
        <v>450.15</v>
      </c>
      <c r="D284" s="38">
        <v>450.11666666666662</v>
      </c>
      <c r="E284" s="38">
        <v>446.03333333333325</v>
      </c>
      <c r="F284" s="38">
        <v>441.91666666666663</v>
      </c>
      <c r="G284" s="38">
        <v>437.83333333333326</v>
      </c>
      <c r="H284" s="38">
        <v>454.23333333333323</v>
      </c>
      <c r="I284" s="38">
        <v>458.31666666666661</v>
      </c>
      <c r="J284" s="38">
        <v>462.43333333333322</v>
      </c>
      <c r="K284" s="31">
        <v>454.2</v>
      </c>
      <c r="L284" s="31">
        <v>446</v>
      </c>
      <c r="M284" s="31">
        <v>1.15805</v>
      </c>
      <c r="N284" s="1"/>
      <c r="O284" s="1"/>
    </row>
    <row r="285" spans="1:15" ht="12.75" customHeight="1">
      <c r="A285" s="33">
        <v>275</v>
      </c>
      <c r="B285" s="58" t="s">
        <v>438</v>
      </c>
      <c r="C285" s="31">
        <v>271.89999999999998</v>
      </c>
      <c r="D285" s="38">
        <v>272.41666666666669</v>
      </c>
      <c r="E285" s="38">
        <v>269.83333333333337</v>
      </c>
      <c r="F285" s="38">
        <v>267.76666666666671</v>
      </c>
      <c r="G285" s="38">
        <v>265.18333333333339</v>
      </c>
      <c r="H285" s="38">
        <v>274.48333333333335</v>
      </c>
      <c r="I285" s="38">
        <v>277.06666666666672</v>
      </c>
      <c r="J285" s="38">
        <v>279.13333333333333</v>
      </c>
      <c r="K285" s="31">
        <v>275</v>
      </c>
      <c r="L285" s="31">
        <v>270.35000000000002</v>
      </c>
      <c r="M285" s="31">
        <v>9.0052900000000005</v>
      </c>
      <c r="N285" s="1"/>
      <c r="O285" s="1"/>
    </row>
    <row r="286" spans="1:15" ht="12.75" customHeight="1">
      <c r="A286" s="33">
        <v>276</v>
      </c>
      <c r="B286" s="58" t="s">
        <v>162</v>
      </c>
      <c r="C286" s="31">
        <v>1789</v>
      </c>
      <c r="D286" s="38">
        <v>1782.8833333333332</v>
      </c>
      <c r="E286" s="38">
        <v>1773.4166666666665</v>
      </c>
      <c r="F286" s="38">
        <v>1757.8333333333333</v>
      </c>
      <c r="G286" s="38">
        <v>1748.3666666666666</v>
      </c>
      <c r="H286" s="38">
        <v>1798.4666666666665</v>
      </c>
      <c r="I286" s="38">
        <v>1807.9333333333332</v>
      </c>
      <c r="J286" s="38">
        <v>1823.5166666666664</v>
      </c>
      <c r="K286" s="31">
        <v>1792.35</v>
      </c>
      <c r="L286" s="31">
        <v>1767.3</v>
      </c>
      <c r="M286" s="31">
        <v>22.08089</v>
      </c>
      <c r="N286" s="1"/>
      <c r="O286" s="1"/>
    </row>
    <row r="287" spans="1:15" ht="12.75" customHeight="1">
      <c r="A287" s="33">
        <v>277</v>
      </c>
      <c r="B287" s="58" t="s">
        <v>439</v>
      </c>
      <c r="C287" s="31">
        <v>1164.5</v>
      </c>
      <c r="D287" s="38">
        <v>1166.55</v>
      </c>
      <c r="E287" s="38">
        <v>1156.8999999999999</v>
      </c>
      <c r="F287" s="38">
        <v>1149.3</v>
      </c>
      <c r="G287" s="38">
        <v>1139.6499999999999</v>
      </c>
      <c r="H287" s="38">
        <v>1174.1499999999999</v>
      </c>
      <c r="I287" s="38">
        <v>1183.8</v>
      </c>
      <c r="J287" s="38">
        <v>1191.3999999999999</v>
      </c>
      <c r="K287" s="31">
        <v>1176.2</v>
      </c>
      <c r="L287" s="31">
        <v>1158.95</v>
      </c>
      <c r="M287" s="31">
        <v>5.7319199999999997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461.1</v>
      </c>
      <c r="D288" s="38">
        <v>452.7833333333333</v>
      </c>
      <c r="E288" s="38">
        <v>440.56666666666661</v>
      </c>
      <c r="F288" s="38">
        <v>420.0333333333333</v>
      </c>
      <c r="G288" s="38">
        <v>407.81666666666661</v>
      </c>
      <c r="H288" s="38">
        <v>473.31666666666661</v>
      </c>
      <c r="I288" s="38">
        <v>485.5333333333333</v>
      </c>
      <c r="J288" s="38">
        <v>506.06666666666661</v>
      </c>
      <c r="K288" s="31">
        <v>465</v>
      </c>
      <c r="L288" s="31">
        <v>432.25</v>
      </c>
      <c r="M288" s="31">
        <v>31.83689</v>
      </c>
      <c r="N288" s="1"/>
      <c r="O288" s="1"/>
    </row>
    <row r="289" spans="1:15" ht="12.75" customHeight="1">
      <c r="A289" s="33">
        <v>279</v>
      </c>
      <c r="B289" s="58" t="s">
        <v>446</v>
      </c>
      <c r="C289" s="31">
        <v>2089.3000000000002</v>
      </c>
      <c r="D289" s="38">
        <v>2099.5833333333335</v>
      </c>
      <c r="E289" s="38">
        <v>2054.2166666666672</v>
      </c>
      <c r="F289" s="38">
        <v>2019.1333333333337</v>
      </c>
      <c r="G289" s="38">
        <v>1973.7666666666673</v>
      </c>
      <c r="H289" s="38">
        <v>2134.666666666667</v>
      </c>
      <c r="I289" s="38">
        <v>2180.0333333333328</v>
      </c>
      <c r="J289" s="38">
        <v>2215.1166666666668</v>
      </c>
      <c r="K289" s="31">
        <v>2144.9499999999998</v>
      </c>
      <c r="L289" s="31">
        <v>2064.5</v>
      </c>
      <c r="M289" s="31">
        <v>1.60809</v>
      </c>
      <c r="N289" s="1"/>
      <c r="O289" s="1"/>
    </row>
    <row r="290" spans="1:15" ht="12.75" customHeight="1">
      <c r="A290" s="33">
        <v>280</v>
      </c>
      <c r="B290" s="58" t="s">
        <v>858</v>
      </c>
      <c r="C290" s="31">
        <v>2839.65</v>
      </c>
      <c r="D290" s="38">
        <v>2831.9833333333336</v>
      </c>
      <c r="E290" s="38">
        <v>2799.9666666666672</v>
      </c>
      <c r="F290" s="38">
        <v>2760.2833333333338</v>
      </c>
      <c r="G290" s="38">
        <v>2728.2666666666673</v>
      </c>
      <c r="H290" s="38">
        <v>2871.666666666667</v>
      </c>
      <c r="I290" s="38">
        <v>2903.6833333333334</v>
      </c>
      <c r="J290" s="38">
        <v>2943.3666666666668</v>
      </c>
      <c r="K290" s="31">
        <v>2864</v>
      </c>
      <c r="L290" s="31">
        <v>2792.3</v>
      </c>
      <c r="M290" s="31">
        <v>0.29646</v>
      </c>
      <c r="N290" s="1"/>
      <c r="O290" s="1"/>
    </row>
    <row r="291" spans="1:15" ht="12.75" customHeight="1">
      <c r="A291" s="33">
        <v>281</v>
      </c>
      <c r="B291" s="58" t="s">
        <v>163</v>
      </c>
      <c r="C291" s="31">
        <v>128.94999999999999</v>
      </c>
      <c r="D291" s="38">
        <v>128.66666666666666</v>
      </c>
      <c r="E291" s="38">
        <v>127.83333333333331</v>
      </c>
      <c r="F291" s="38">
        <v>126.71666666666665</v>
      </c>
      <c r="G291" s="38">
        <v>125.88333333333331</v>
      </c>
      <c r="H291" s="38">
        <v>129.7833333333333</v>
      </c>
      <c r="I291" s="38">
        <v>130.61666666666662</v>
      </c>
      <c r="J291" s="38">
        <v>131.73333333333332</v>
      </c>
      <c r="K291" s="31">
        <v>129.5</v>
      </c>
      <c r="L291" s="31">
        <v>127.55</v>
      </c>
      <c r="M291" s="31">
        <v>29.25563</v>
      </c>
      <c r="N291" s="1"/>
      <c r="O291" s="1"/>
    </row>
    <row r="292" spans="1:15" ht="12.75" customHeight="1">
      <c r="A292" s="33">
        <v>282</v>
      </c>
      <c r="B292" s="58" t="s">
        <v>169</v>
      </c>
      <c r="C292" s="31">
        <v>4636.1000000000004</v>
      </c>
      <c r="D292" s="38">
        <v>4635.0333333333338</v>
      </c>
      <c r="E292" s="38">
        <v>4586.0666666666675</v>
      </c>
      <c r="F292" s="38">
        <v>4536.0333333333338</v>
      </c>
      <c r="G292" s="38">
        <v>4487.0666666666675</v>
      </c>
      <c r="H292" s="38">
        <v>4685.0666666666675</v>
      </c>
      <c r="I292" s="38">
        <v>4734.0333333333328</v>
      </c>
      <c r="J292" s="38">
        <v>4784.0666666666675</v>
      </c>
      <c r="K292" s="31">
        <v>4684</v>
      </c>
      <c r="L292" s="31">
        <v>4585</v>
      </c>
      <c r="M292" s="31">
        <v>1.5127200000000001</v>
      </c>
      <c r="N292" s="1"/>
      <c r="O292" s="1"/>
    </row>
    <row r="293" spans="1:15" ht="12.75" customHeight="1">
      <c r="A293" s="33">
        <v>283</v>
      </c>
      <c r="B293" s="58" t="s">
        <v>447</v>
      </c>
      <c r="C293" s="31">
        <v>15047.55</v>
      </c>
      <c r="D293" s="38">
        <v>14994.6</v>
      </c>
      <c r="E293" s="38">
        <v>14814.2</v>
      </c>
      <c r="F293" s="38">
        <v>14580.85</v>
      </c>
      <c r="G293" s="38">
        <v>14400.45</v>
      </c>
      <c r="H293" s="38">
        <v>15227.95</v>
      </c>
      <c r="I293" s="38">
        <v>15408.349999999999</v>
      </c>
      <c r="J293" s="38">
        <v>15641.7</v>
      </c>
      <c r="K293" s="31">
        <v>15175</v>
      </c>
      <c r="L293" s="31">
        <v>14761.25</v>
      </c>
      <c r="M293" s="31">
        <v>5.3400000000000003E-2</v>
      </c>
      <c r="N293" s="1"/>
      <c r="O293" s="1"/>
    </row>
    <row r="294" spans="1:15" ht="12.75" customHeight="1">
      <c r="A294" s="33">
        <v>284</v>
      </c>
      <c r="B294" s="58" t="s">
        <v>167</v>
      </c>
      <c r="C294" s="31">
        <v>2846.4</v>
      </c>
      <c r="D294" s="38">
        <v>2810.7833333333333</v>
      </c>
      <c r="E294" s="38">
        <v>2765.6166666666668</v>
      </c>
      <c r="F294" s="38">
        <v>2684.8333333333335</v>
      </c>
      <c r="G294" s="38">
        <v>2639.666666666667</v>
      </c>
      <c r="H294" s="38">
        <v>2891.5666666666666</v>
      </c>
      <c r="I294" s="38">
        <v>2936.7333333333336</v>
      </c>
      <c r="J294" s="38">
        <v>3017.5166666666664</v>
      </c>
      <c r="K294" s="31">
        <v>2855.95</v>
      </c>
      <c r="L294" s="31">
        <v>2730</v>
      </c>
      <c r="M294" s="31">
        <v>41.005189999999999</v>
      </c>
      <c r="N294" s="1"/>
      <c r="O294" s="1"/>
    </row>
    <row r="295" spans="1:15" ht="12.75" customHeight="1">
      <c r="A295" s="33">
        <v>285</v>
      </c>
      <c r="B295" s="58" t="s">
        <v>448</v>
      </c>
      <c r="C295" s="31">
        <v>455.75</v>
      </c>
      <c r="D295" s="38">
        <v>457.73333333333329</v>
      </c>
      <c r="E295" s="38">
        <v>452.16666666666657</v>
      </c>
      <c r="F295" s="38">
        <v>448.58333333333326</v>
      </c>
      <c r="G295" s="38">
        <v>443.01666666666654</v>
      </c>
      <c r="H295" s="38">
        <v>461.31666666666661</v>
      </c>
      <c r="I295" s="38">
        <v>466.88333333333333</v>
      </c>
      <c r="J295" s="38">
        <v>470.46666666666664</v>
      </c>
      <c r="K295" s="31">
        <v>463.3</v>
      </c>
      <c r="L295" s="31">
        <v>454.15</v>
      </c>
      <c r="M295" s="31">
        <v>6.8636100000000004</v>
      </c>
      <c r="N295" s="1"/>
      <c r="O295" s="1"/>
    </row>
    <row r="296" spans="1:15" ht="12.75" customHeight="1">
      <c r="A296" s="33">
        <v>286</v>
      </c>
      <c r="B296" s="58" t="s">
        <v>165</v>
      </c>
      <c r="C296" s="31">
        <v>405.2</v>
      </c>
      <c r="D296" s="38">
        <v>406.2166666666667</v>
      </c>
      <c r="E296" s="38">
        <v>402.58333333333337</v>
      </c>
      <c r="F296" s="38">
        <v>399.9666666666667</v>
      </c>
      <c r="G296" s="38">
        <v>396.33333333333337</v>
      </c>
      <c r="H296" s="38">
        <v>408.83333333333337</v>
      </c>
      <c r="I296" s="38">
        <v>412.4666666666667</v>
      </c>
      <c r="J296" s="38">
        <v>415.08333333333337</v>
      </c>
      <c r="K296" s="31">
        <v>409.85</v>
      </c>
      <c r="L296" s="31">
        <v>403.6</v>
      </c>
      <c r="M296" s="31">
        <v>6.84985</v>
      </c>
      <c r="N296" s="1"/>
      <c r="O296" s="1"/>
    </row>
    <row r="297" spans="1:15" ht="12.75" customHeight="1">
      <c r="A297" s="33">
        <v>287</v>
      </c>
      <c r="B297" s="58" t="s">
        <v>449</v>
      </c>
      <c r="C297" s="31">
        <v>311.75</v>
      </c>
      <c r="D297" s="38">
        <v>313.56666666666666</v>
      </c>
      <c r="E297" s="38">
        <v>308.68333333333334</v>
      </c>
      <c r="F297" s="38">
        <v>305.61666666666667</v>
      </c>
      <c r="G297" s="38">
        <v>300.73333333333335</v>
      </c>
      <c r="H297" s="38">
        <v>316.63333333333333</v>
      </c>
      <c r="I297" s="38">
        <v>321.51666666666665</v>
      </c>
      <c r="J297" s="38">
        <v>324.58333333333331</v>
      </c>
      <c r="K297" s="31">
        <v>318.45</v>
      </c>
      <c r="L297" s="31">
        <v>310.5</v>
      </c>
      <c r="M297" s="31">
        <v>10.75154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110.6</v>
      </c>
      <c r="D298" s="38">
        <v>110.55</v>
      </c>
      <c r="E298" s="38">
        <v>109.3</v>
      </c>
      <c r="F298" s="38">
        <v>108</v>
      </c>
      <c r="G298" s="38">
        <v>106.75</v>
      </c>
      <c r="H298" s="38">
        <v>111.85</v>
      </c>
      <c r="I298" s="38">
        <v>113.1</v>
      </c>
      <c r="J298" s="38">
        <v>114.39999999999999</v>
      </c>
      <c r="K298" s="31">
        <v>111.8</v>
      </c>
      <c r="L298" s="31">
        <v>109.25</v>
      </c>
      <c r="M298" s="31">
        <v>102.28758999999999</v>
      </c>
      <c r="N298" s="1"/>
      <c r="O298" s="1"/>
    </row>
    <row r="299" spans="1:15" ht="12.75" customHeight="1">
      <c r="A299" s="33">
        <v>289</v>
      </c>
      <c r="B299" s="58" t="s">
        <v>166</v>
      </c>
      <c r="C299" s="31">
        <v>451</v>
      </c>
      <c r="D299" s="38">
        <v>450.3</v>
      </c>
      <c r="E299" s="38">
        <v>445.65000000000003</v>
      </c>
      <c r="F299" s="38">
        <v>440.3</v>
      </c>
      <c r="G299" s="38">
        <v>435.65000000000003</v>
      </c>
      <c r="H299" s="38">
        <v>455.65000000000003</v>
      </c>
      <c r="I299" s="38">
        <v>460.3</v>
      </c>
      <c r="J299" s="38">
        <v>465.65000000000003</v>
      </c>
      <c r="K299" s="31">
        <v>454.95</v>
      </c>
      <c r="L299" s="31">
        <v>444.95</v>
      </c>
      <c r="M299" s="31">
        <v>24.130369999999999</v>
      </c>
      <c r="N299" s="1"/>
      <c r="O299" s="1"/>
    </row>
    <row r="300" spans="1:15" ht="12.75" customHeight="1">
      <c r="A300" s="33">
        <v>290</v>
      </c>
      <c r="B300" s="58" t="s">
        <v>284</v>
      </c>
      <c r="C300" s="31">
        <v>676.1</v>
      </c>
      <c r="D300" s="38">
        <v>679.16666666666663</v>
      </c>
      <c r="E300" s="38">
        <v>671.5333333333333</v>
      </c>
      <c r="F300" s="38">
        <v>666.9666666666667</v>
      </c>
      <c r="G300" s="38">
        <v>659.33333333333337</v>
      </c>
      <c r="H300" s="38">
        <v>683.73333333333323</v>
      </c>
      <c r="I300" s="38">
        <v>691.36666666666667</v>
      </c>
      <c r="J300" s="38">
        <v>695.93333333333317</v>
      </c>
      <c r="K300" s="31">
        <v>686.8</v>
      </c>
      <c r="L300" s="31">
        <v>674.6</v>
      </c>
      <c r="M300" s="31">
        <v>16.844639999999998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6402.1</v>
      </c>
      <c r="D301" s="38">
        <v>6441.1333333333341</v>
      </c>
      <c r="E301" s="38">
        <v>6342.3166666666684</v>
      </c>
      <c r="F301" s="38">
        <v>6282.5333333333347</v>
      </c>
      <c r="G301" s="38">
        <v>6183.716666666669</v>
      </c>
      <c r="H301" s="38">
        <v>6500.9166666666679</v>
      </c>
      <c r="I301" s="38">
        <v>6599.7333333333336</v>
      </c>
      <c r="J301" s="38">
        <v>6659.5166666666673</v>
      </c>
      <c r="K301" s="31">
        <v>6539.95</v>
      </c>
      <c r="L301" s="31">
        <v>6381.35</v>
      </c>
      <c r="M301" s="31">
        <v>0.53515999999999997</v>
      </c>
      <c r="N301" s="1"/>
      <c r="O301" s="1"/>
    </row>
    <row r="302" spans="1:15" ht="12.75" customHeight="1">
      <c r="A302" s="33">
        <v>292</v>
      </c>
      <c r="B302" s="58" t="s">
        <v>168</v>
      </c>
      <c r="C302" s="31">
        <v>5485.9</v>
      </c>
      <c r="D302" s="38">
        <v>5445.6166666666659</v>
      </c>
      <c r="E302" s="38">
        <v>5393.2833333333319</v>
      </c>
      <c r="F302" s="38">
        <v>5300.6666666666661</v>
      </c>
      <c r="G302" s="38">
        <v>5248.3333333333321</v>
      </c>
      <c r="H302" s="38">
        <v>5538.2333333333318</v>
      </c>
      <c r="I302" s="38">
        <v>5590.5666666666657</v>
      </c>
      <c r="J302" s="38">
        <v>5683.1833333333316</v>
      </c>
      <c r="K302" s="31">
        <v>5497.95</v>
      </c>
      <c r="L302" s="31">
        <v>5353</v>
      </c>
      <c r="M302" s="31">
        <v>6.0247400000000004</v>
      </c>
      <c r="N302" s="1"/>
      <c r="O302" s="1"/>
    </row>
    <row r="303" spans="1:15" ht="12.75" customHeight="1">
      <c r="A303" s="33">
        <v>293</v>
      </c>
      <c r="B303" s="58" t="s">
        <v>170</v>
      </c>
      <c r="C303" s="31">
        <v>1136.2</v>
      </c>
      <c r="D303" s="38">
        <v>1137.7</v>
      </c>
      <c r="E303" s="38">
        <v>1126.6500000000001</v>
      </c>
      <c r="F303" s="38">
        <v>1117.1000000000001</v>
      </c>
      <c r="G303" s="38">
        <v>1106.0500000000002</v>
      </c>
      <c r="H303" s="38">
        <v>1147.25</v>
      </c>
      <c r="I303" s="38">
        <v>1158.2999999999997</v>
      </c>
      <c r="J303" s="38">
        <v>1167.8499999999999</v>
      </c>
      <c r="K303" s="31">
        <v>1148.75</v>
      </c>
      <c r="L303" s="31">
        <v>1128.1500000000001</v>
      </c>
      <c r="M303" s="31">
        <v>8.2717200000000002</v>
      </c>
      <c r="N303" s="1"/>
      <c r="O303" s="1"/>
    </row>
    <row r="304" spans="1:15" ht="12.75" customHeight="1">
      <c r="A304" s="33">
        <v>294</v>
      </c>
      <c r="B304" s="58" t="s">
        <v>451</v>
      </c>
      <c r="C304" s="31">
        <v>1606.65</v>
      </c>
      <c r="D304" s="38">
        <v>1598.9166666666667</v>
      </c>
      <c r="E304" s="38">
        <v>1582.8333333333335</v>
      </c>
      <c r="F304" s="38">
        <v>1559.0166666666667</v>
      </c>
      <c r="G304" s="38">
        <v>1542.9333333333334</v>
      </c>
      <c r="H304" s="38">
        <v>1622.7333333333336</v>
      </c>
      <c r="I304" s="38">
        <v>1638.8166666666671</v>
      </c>
      <c r="J304" s="38">
        <v>1662.6333333333337</v>
      </c>
      <c r="K304" s="31">
        <v>1615</v>
      </c>
      <c r="L304" s="31">
        <v>1575.1</v>
      </c>
      <c r="M304" s="31">
        <v>1.3874</v>
      </c>
      <c r="N304" s="1"/>
      <c r="O304" s="1"/>
    </row>
    <row r="305" spans="1:15" ht="12.75" customHeight="1">
      <c r="A305" s="33">
        <v>295</v>
      </c>
      <c r="B305" s="58" t="s">
        <v>454</v>
      </c>
      <c r="C305" s="31">
        <v>743</v>
      </c>
      <c r="D305" s="38">
        <v>736.66666666666663</v>
      </c>
      <c r="E305" s="38">
        <v>727.33333333333326</v>
      </c>
      <c r="F305" s="38">
        <v>711.66666666666663</v>
      </c>
      <c r="G305" s="38">
        <v>702.33333333333326</v>
      </c>
      <c r="H305" s="38">
        <v>752.33333333333326</v>
      </c>
      <c r="I305" s="38">
        <v>761.66666666666652</v>
      </c>
      <c r="J305" s="38">
        <v>777.33333333333326</v>
      </c>
      <c r="K305" s="31">
        <v>746</v>
      </c>
      <c r="L305" s="31">
        <v>721</v>
      </c>
      <c r="M305" s="31">
        <v>14.86084</v>
      </c>
      <c r="N305" s="1"/>
      <c r="O305" s="1"/>
    </row>
    <row r="306" spans="1:15" ht="12.75" customHeight="1">
      <c r="A306" s="33">
        <v>296</v>
      </c>
      <c r="B306" s="58" t="s">
        <v>180</v>
      </c>
      <c r="C306" s="31">
        <v>1053.0999999999999</v>
      </c>
      <c r="D306" s="38">
        <v>1059.5833333333333</v>
      </c>
      <c r="E306" s="38">
        <v>1042.3666666666666</v>
      </c>
      <c r="F306" s="38">
        <v>1031.6333333333332</v>
      </c>
      <c r="G306" s="38">
        <v>1014.4166666666665</v>
      </c>
      <c r="H306" s="38">
        <v>1070.3166666666666</v>
      </c>
      <c r="I306" s="38">
        <v>1087.5333333333333</v>
      </c>
      <c r="J306" s="38">
        <v>1098.2666666666667</v>
      </c>
      <c r="K306" s="31">
        <v>1076.8</v>
      </c>
      <c r="L306" s="31">
        <v>1048.8499999999999</v>
      </c>
      <c r="M306" s="31">
        <v>4.2007300000000001</v>
      </c>
      <c r="N306" s="1"/>
      <c r="O306" s="1"/>
    </row>
    <row r="307" spans="1:15" ht="12.75" customHeight="1">
      <c r="A307" s="33">
        <v>297</v>
      </c>
      <c r="B307" s="58" t="s">
        <v>172</v>
      </c>
      <c r="C307" s="31">
        <v>299.89999999999998</v>
      </c>
      <c r="D307" s="38">
        <v>297.81666666666666</v>
      </c>
      <c r="E307" s="38">
        <v>294.63333333333333</v>
      </c>
      <c r="F307" s="38">
        <v>289.36666666666667</v>
      </c>
      <c r="G307" s="38">
        <v>286.18333333333334</v>
      </c>
      <c r="H307" s="38">
        <v>303.08333333333331</v>
      </c>
      <c r="I307" s="38">
        <v>306.26666666666659</v>
      </c>
      <c r="J307" s="38">
        <v>311.5333333333333</v>
      </c>
      <c r="K307" s="31">
        <v>301</v>
      </c>
      <c r="L307" s="31">
        <v>292.55</v>
      </c>
      <c r="M307" s="31">
        <v>33.774360000000001</v>
      </c>
      <c r="N307" s="1"/>
      <c r="O307" s="1"/>
    </row>
    <row r="308" spans="1:15" ht="12.75" customHeight="1">
      <c r="A308" s="33">
        <v>298</v>
      </c>
      <c r="B308" s="58" t="s">
        <v>171</v>
      </c>
      <c r="C308" s="31">
        <v>1565.75</v>
      </c>
      <c r="D308" s="38">
        <v>1567.9666666666665</v>
      </c>
      <c r="E308" s="38">
        <v>1558.0333333333328</v>
      </c>
      <c r="F308" s="38">
        <v>1550.3166666666664</v>
      </c>
      <c r="G308" s="38">
        <v>1540.3833333333328</v>
      </c>
      <c r="H308" s="38">
        <v>1575.6833333333329</v>
      </c>
      <c r="I308" s="38">
        <v>1585.6166666666668</v>
      </c>
      <c r="J308" s="38">
        <v>1593.333333333333</v>
      </c>
      <c r="K308" s="31">
        <v>1577.9</v>
      </c>
      <c r="L308" s="31">
        <v>1560.25</v>
      </c>
      <c r="M308" s="31">
        <v>15.143689999999999</v>
      </c>
      <c r="N308" s="1"/>
      <c r="O308" s="1"/>
    </row>
    <row r="309" spans="1:15" ht="12.75" customHeight="1">
      <c r="A309" s="33">
        <v>299</v>
      </c>
      <c r="B309" s="58" t="s">
        <v>455</v>
      </c>
      <c r="C309" s="31">
        <v>402.1</v>
      </c>
      <c r="D309" s="38">
        <v>402.43333333333334</v>
      </c>
      <c r="E309" s="38">
        <v>397.9666666666667</v>
      </c>
      <c r="F309" s="38">
        <v>393.83333333333337</v>
      </c>
      <c r="G309" s="38">
        <v>389.36666666666673</v>
      </c>
      <c r="H309" s="38">
        <v>406.56666666666666</v>
      </c>
      <c r="I309" s="38">
        <v>411.03333333333325</v>
      </c>
      <c r="J309" s="38">
        <v>415.16666666666663</v>
      </c>
      <c r="K309" s="31">
        <v>406.9</v>
      </c>
      <c r="L309" s="31">
        <v>398.3</v>
      </c>
      <c r="M309" s="31">
        <v>1.35842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560.70000000000005</v>
      </c>
      <c r="D310" s="38">
        <v>561.75</v>
      </c>
      <c r="E310" s="38">
        <v>554</v>
      </c>
      <c r="F310" s="38">
        <v>547.29999999999995</v>
      </c>
      <c r="G310" s="38">
        <v>539.54999999999995</v>
      </c>
      <c r="H310" s="38">
        <v>568.45000000000005</v>
      </c>
      <c r="I310" s="38">
        <v>576.20000000000005</v>
      </c>
      <c r="J310" s="38">
        <v>582.90000000000009</v>
      </c>
      <c r="K310" s="31">
        <v>569.5</v>
      </c>
      <c r="L310" s="31">
        <v>555.04999999999995</v>
      </c>
      <c r="M310" s="31">
        <v>3.5646599999999999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411.15</v>
      </c>
      <c r="D311" s="38">
        <v>411.55</v>
      </c>
      <c r="E311" s="38">
        <v>404.6</v>
      </c>
      <c r="F311" s="38">
        <v>398.05</v>
      </c>
      <c r="G311" s="38">
        <v>391.1</v>
      </c>
      <c r="H311" s="38">
        <v>418.1</v>
      </c>
      <c r="I311" s="38">
        <v>425.04999999999995</v>
      </c>
      <c r="J311" s="38">
        <v>431.6</v>
      </c>
      <c r="K311" s="31">
        <v>418.5</v>
      </c>
      <c r="L311" s="31">
        <v>405</v>
      </c>
      <c r="M311" s="31">
        <v>2.7553000000000001</v>
      </c>
      <c r="N311" s="1"/>
      <c r="O311" s="1"/>
    </row>
    <row r="312" spans="1:15" ht="12.75" customHeight="1">
      <c r="A312" s="33">
        <v>302</v>
      </c>
      <c r="B312" s="58" t="s">
        <v>173</v>
      </c>
      <c r="C312" s="31">
        <v>144.80000000000001</v>
      </c>
      <c r="D312" s="38">
        <v>145.53333333333333</v>
      </c>
      <c r="E312" s="38">
        <v>143.46666666666667</v>
      </c>
      <c r="F312" s="38">
        <v>142.13333333333333</v>
      </c>
      <c r="G312" s="38">
        <v>140.06666666666666</v>
      </c>
      <c r="H312" s="38">
        <v>146.86666666666667</v>
      </c>
      <c r="I312" s="38">
        <v>148.93333333333334</v>
      </c>
      <c r="J312" s="38">
        <v>150.26666666666668</v>
      </c>
      <c r="K312" s="31">
        <v>147.6</v>
      </c>
      <c r="L312" s="31">
        <v>144.19999999999999</v>
      </c>
      <c r="M312" s="31">
        <v>62.68092</v>
      </c>
      <c r="N312" s="1"/>
      <c r="O312" s="1"/>
    </row>
    <row r="313" spans="1:15" ht="12.75" customHeight="1">
      <c r="A313" s="33">
        <v>303</v>
      </c>
      <c r="B313" s="58" t="s">
        <v>458</v>
      </c>
      <c r="C313" s="31">
        <v>95.1</v>
      </c>
      <c r="D313" s="38">
        <v>95.266666666666666</v>
      </c>
      <c r="E313" s="38">
        <v>94.333333333333329</v>
      </c>
      <c r="F313" s="38">
        <v>93.566666666666663</v>
      </c>
      <c r="G313" s="38">
        <v>92.633333333333326</v>
      </c>
      <c r="H313" s="38">
        <v>96.033333333333331</v>
      </c>
      <c r="I313" s="38">
        <v>96.966666666666669</v>
      </c>
      <c r="J313" s="38">
        <v>97.733333333333334</v>
      </c>
      <c r="K313" s="31">
        <v>96.2</v>
      </c>
      <c r="L313" s="31">
        <v>94.5</v>
      </c>
      <c r="M313" s="31">
        <v>34.278359999999999</v>
      </c>
      <c r="N313" s="1"/>
      <c r="O313" s="1"/>
    </row>
    <row r="314" spans="1:15" ht="12.75" customHeight="1">
      <c r="A314" s="33">
        <v>304</v>
      </c>
      <c r="B314" s="58" t="s">
        <v>869</v>
      </c>
      <c r="C314" s="31">
        <v>1779.7</v>
      </c>
      <c r="D314" s="38">
        <v>1784.8666666666668</v>
      </c>
      <c r="E314" s="38">
        <v>1766.2833333333335</v>
      </c>
      <c r="F314" s="38">
        <v>1752.8666666666668</v>
      </c>
      <c r="G314" s="38">
        <v>1734.2833333333335</v>
      </c>
      <c r="H314" s="38">
        <v>1798.2833333333335</v>
      </c>
      <c r="I314" s="38">
        <v>1816.8666666666666</v>
      </c>
      <c r="J314" s="38">
        <v>1830.2833333333335</v>
      </c>
      <c r="K314" s="31">
        <v>1803.45</v>
      </c>
      <c r="L314" s="31">
        <v>1771.45</v>
      </c>
      <c r="M314" s="31">
        <v>1.6827000000000001</v>
      </c>
      <c r="N314" s="1"/>
      <c r="O314" s="1"/>
    </row>
    <row r="315" spans="1:15" ht="12.75" customHeight="1">
      <c r="A315" s="33">
        <v>305</v>
      </c>
      <c r="B315" s="58" t="s">
        <v>174</v>
      </c>
      <c r="C315" s="31">
        <v>584.04999999999995</v>
      </c>
      <c r="D315" s="38">
        <v>586.13333333333333</v>
      </c>
      <c r="E315" s="38">
        <v>581.06666666666661</v>
      </c>
      <c r="F315" s="38">
        <v>578.08333333333326</v>
      </c>
      <c r="G315" s="38">
        <v>573.01666666666654</v>
      </c>
      <c r="H315" s="38">
        <v>589.11666666666667</v>
      </c>
      <c r="I315" s="38">
        <v>594.18333333333351</v>
      </c>
      <c r="J315" s="38">
        <v>597.16666666666674</v>
      </c>
      <c r="K315" s="31">
        <v>591.20000000000005</v>
      </c>
      <c r="L315" s="31">
        <v>583.15</v>
      </c>
      <c r="M315" s="31">
        <v>14.46101</v>
      </c>
      <c r="N315" s="1"/>
      <c r="O315" s="1"/>
    </row>
    <row r="316" spans="1:15" ht="12.75" customHeight="1">
      <c r="A316" s="33">
        <v>306</v>
      </c>
      <c r="B316" s="58" t="s">
        <v>175</v>
      </c>
      <c r="C316" s="31">
        <v>10280.75</v>
      </c>
      <c r="D316" s="38">
        <v>10243.883333333333</v>
      </c>
      <c r="E316" s="38">
        <v>10186.866666666667</v>
      </c>
      <c r="F316" s="38">
        <v>10092.983333333334</v>
      </c>
      <c r="G316" s="38">
        <v>10035.966666666667</v>
      </c>
      <c r="H316" s="38">
        <v>10337.766666666666</v>
      </c>
      <c r="I316" s="38">
        <v>10394.783333333333</v>
      </c>
      <c r="J316" s="38">
        <v>10488.666666666666</v>
      </c>
      <c r="K316" s="31">
        <v>10300.9</v>
      </c>
      <c r="L316" s="31">
        <v>10150</v>
      </c>
      <c r="M316" s="31">
        <v>4.4580500000000001</v>
      </c>
      <c r="N316" s="1"/>
      <c r="O316" s="1"/>
    </row>
    <row r="317" spans="1:15" ht="12.75" customHeight="1">
      <c r="A317" s="33">
        <v>307</v>
      </c>
      <c r="B317" s="58" t="s">
        <v>459</v>
      </c>
      <c r="C317" s="31">
        <v>2460.0500000000002</v>
      </c>
      <c r="D317" s="38">
        <v>2481.6</v>
      </c>
      <c r="E317" s="38">
        <v>2423.4499999999998</v>
      </c>
      <c r="F317" s="38">
        <v>2386.85</v>
      </c>
      <c r="G317" s="38">
        <v>2328.6999999999998</v>
      </c>
      <c r="H317" s="38">
        <v>2518.1999999999998</v>
      </c>
      <c r="I317" s="38">
        <v>2576.3500000000004</v>
      </c>
      <c r="J317" s="38">
        <v>2612.9499999999998</v>
      </c>
      <c r="K317" s="31">
        <v>2539.75</v>
      </c>
      <c r="L317" s="31">
        <v>2445</v>
      </c>
      <c r="M317" s="31">
        <v>1.1127199999999999</v>
      </c>
      <c r="N317" s="1"/>
      <c r="O317" s="1"/>
    </row>
    <row r="318" spans="1:15" ht="12.75" customHeight="1">
      <c r="A318" s="33">
        <v>308</v>
      </c>
      <c r="B318" s="58" t="s">
        <v>179</v>
      </c>
      <c r="C318" s="31">
        <v>937.65</v>
      </c>
      <c r="D318" s="38">
        <v>939.61666666666667</v>
      </c>
      <c r="E318" s="38">
        <v>927.0333333333333</v>
      </c>
      <c r="F318" s="38">
        <v>916.41666666666663</v>
      </c>
      <c r="G318" s="38">
        <v>903.83333333333326</v>
      </c>
      <c r="H318" s="38">
        <v>950.23333333333335</v>
      </c>
      <c r="I318" s="38">
        <v>962.81666666666661</v>
      </c>
      <c r="J318" s="38">
        <v>973.43333333333339</v>
      </c>
      <c r="K318" s="31">
        <v>952.2</v>
      </c>
      <c r="L318" s="31">
        <v>929</v>
      </c>
      <c r="M318" s="31">
        <v>7.8647499999999999</v>
      </c>
      <c r="N318" s="1"/>
      <c r="O318" s="1"/>
    </row>
    <row r="319" spans="1:15" ht="12.75" customHeight="1">
      <c r="A319" s="33">
        <v>309</v>
      </c>
      <c r="B319" s="58" t="s">
        <v>286</v>
      </c>
      <c r="C319" s="31">
        <v>602.95000000000005</v>
      </c>
      <c r="D319" s="38">
        <v>598.0333333333333</v>
      </c>
      <c r="E319" s="38">
        <v>589.91666666666663</v>
      </c>
      <c r="F319" s="38">
        <v>576.88333333333333</v>
      </c>
      <c r="G319" s="38">
        <v>568.76666666666665</v>
      </c>
      <c r="H319" s="38">
        <v>611.06666666666661</v>
      </c>
      <c r="I319" s="38">
        <v>619.18333333333339</v>
      </c>
      <c r="J319" s="38">
        <v>632.21666666666658</v>
      </c>
      <c r="K319" s="31">
        <v>606.15</v>
      </c>
      <c r="L319" s="31">
        <v>585</v>
      </c>
      <c r="M319" s="31">
        <v>18.556550000000001</v>
      </c>
      <c r="N319" s="1"/>
      <c r="O319" s="1"/>
    </row>
    <row r="320" spans="1:15" ht="12.75" customHeight="1">
      <c r="A320" s="33">
        <v>310</v>
      </c>
      <c r="B320" s="58" t="s">
        <v>460</v>
      </c>
      <c r="C320" s="31">
        <v>2087.9</v>
      </c>
      <c r="D320" s="38">
        <v>2041.6166666666668</v>
      </c>
      <c r="E320" s="38">
        <v>1953.2833333333338</v>
      </c>
      <c r="F320" s="38">
        <v>1818.666666666667</v>
      </c>
      <c r="G320" s="38">
        <v>1730.3333333333339</v>
      </c>
      <c r="H320" s="38">
        <v>2176.2333333333336</v>
      </c>
      <c r="I320" s="38">
        <v>2264.5666666666666</v>
      </c>
      <c r="J320" s="38">
        <v>2399.1833333333334</v>
      </c>
      <c r="K320" s="31">
        <v>2129.9499999999998</v>
      </c>
      <c r="L320" s="31">
        <v>1907</v>
      </c>
      <c r="M320" s="31">
        <v>129.69551999999999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808.35</v>
      </c>
      <c r="D321" s="38">
        <v>813.08333333333337</v>
      </c>
      <c r="E321" s="38">
        <v>801.26666666666677</v>
      </c>
      <c r="F321" s="38">
        <v>794.18333333333339</v>
      </c>
      <c r="G321" s="38">
        <v>782.36666666666679</v>
      </c>
      <c r="H321" s="38">
        <v>820.16666666666674</v>
      </c>
      <c r="I321" s="38">
        <v>831.98333333333335</v>
      </c>
      <c r="J321" s="38">
        <v>839.06666666666672</v>
      </c>
      <c r="K321" s="31">
        <v>824.9</v>
      </c>
      <c r="L321" s="31">
        <v>806</v>
      </c>
      <c r="M321" s="31">
        <v>1.65462</v>
      </c>
      <c r="N321" s="1"/>
      <c r="O321" s="1"/>
    </row>
    <row r="322" spans="1:15" ht="12.75" customHeight="1">
      <c r="A322" s="33">
        <v>312</v>
      </c>
      <c r="B322" s="58" t="s">
        <v>860</v>
      </c>
      <c r="C322" s="31">
        <v>1083.8</v>
      </c>
      <c r="D322" s="38">
        <v>1074.9333333333334</v>
      </c>
      <c r="E322" s="38">
        <v>1041.8666666666668</v>
      </c>
      <c r="F322" s="38">
        <v>999.93333333333339</v>
      </c>
      <c r="G322" s="38">
        <v>966.86666666666679</v>
      </c>
      <c r="H322" s="38">
        <v>1116.8666666666668</v>
      </c>
      <c r="I322" s="38">
        <v>1149.9333333333334</v>
      </c>
      <c r="J322" s="38">
        <v>1191.8666666666668</v>
      </c>
      <c r="K322" s="31">
        <v>1108</v>
      </c>
      <c r="L322" s="31">
        <v>1033</v>
      </c>
      <c r="M322" s="31">
        <v>3.3887</v>
      </c>
      <c r="N322" s="1"/>
      <c r="O322" s="1"/>
    </row>
    <row r="323" spans="1:15" ht="12.75" customHeight="1">
      <c r="A323" s="33">
        <v>313</v>
      </c>
      <c r="B323" s="58" t="s">
        <v>462</v>
      </c>
      <c r="C323" s="31">
        <v>1074.3499999999999</v>
      </c>
      <c r="D323" s="38">
        <v>1070.6166666666666</v>
      </c>
      <c r="E323" s="38">
        <v>1060.9333333333332</v>
      </c>
      <c r="F323" s="38">
        <v>1047.5166666666667</v>
      </c>
      <c r="G323" s="38">
        <v>1037.8333333333333</v>
      </c>
      <c r="H323" s="38">
        <v>1084.0333333333331</v>
      </c>
      <c r="I323" s="38">
        <v>1093.7166666666665</v>
      </c>
      <c r="J323" s="38">
        <v>1107.133333333333</v>
      </c>
      <c r="K323" s="31">
        <v>1080.3</v>
      </c>
      <c r="L323" s="31">
        <v>1057.2</v>
      </c>
      <c r="M323" s="31">
        <v>0.6966</v>
      </c>
      <c r="N323" s="1"/>
      <c r="O323" s="1"/>
    </row>
    <row r="324" spans="1:15" ht="12.75" customHeight="1">
      <c r="A324" s="33">
        <v>314</v>
      </c>
      <c r="B324" s="58" t="s">
        <v>178</v>
      </c>
      <c r="C324" s="31">
        <v>1429.5</v>
      </c>
      <c r="D324" s="38">
        <v>1430.6833333333332</v>
      </c>
      <c r="E324" s="38">
        <v>1416.4166666666663</v>
      </c>
      <c r="F324" s="38">
        <v>1403.333333333333</v>
      </c>
      <c r="G324" s="38">
        <v>1389.0666666666662</v>
      </c>
      <c r="H324" s="38">
        <v>1443.7666666666664</v>
      </c>
      <c r="I324" s="38">
        <v>1458.0333333333333</v>
      </c>
      <c r="J324" s="38">
        <v>1471.1166666666666</v>
      </c>
      <c r="K324" s="31">
        <v>1444.95</v>
      </c>
      <c r="L324" s="31">
        <v>1417.6</v>
      </c>
      <c r="M324" s="31">
        <v>5.2981499999999997</v>
      </c>
      <c r="N324" s="1"/>
      <c r="O324" s="1"/>
    </row>
    <row r="325" spans="1:15" ht="12.75" customHeight="1">
      <c r="A325" s="33">
        <v>315</v>
      </c>
      <c r="B325" s="58" t="s">
        <v>452</v>
      </c>
      <c r="C325" s="31">
        <v>68.75</v>
      </c>
      <c r="D325" s="38">
        <v>67.916666666666671</v>
      </c>
      <c r="E325" s="38">
        <v>65.483333333333348</v>
      </c>
      <c r="F325" s="38">
        <v>62.216666666666683</v>
      </c>
      <c r="G325" s="38">
        <v>59.78333333333336</v>
      </c>
      <c r="H325" s="38">
        <v>71.183333333333337</v>
      </c>
      <c r="I325" s="38">
        <v>73.616666666666646</v>
      </c>
      <c r="J325" s="38">
        <v>76.883333333333326</v>
      </c>
      <c r="K325" s="31">
        <v>70.349999999999994</v>
      </c>
      <c r="L325" s="31">
        <v>64.650000000000006</v>
      </c>
      <c r="M325" s="31">
        <v>309.20285999999999</v>
      </c>
      <c r="N325" s="1"/>
      <c r="O325" s="1"/>
    </row>
    <row r="326" spans="1:15" ht="12.75" customHeight="1">
      <c r="A326" s="33">
        <v>316</v>
      </c>
      <c r="B326" s="58" t="s">
        <v>287</v>
      </c>
      <c r="C326" s="31">
        <v>66</v>
      </c>
      <c r="D326" s="38">
        <v>65.86666666666666</v>
      </c>
      <c r="E326" s="38">
        <v>64.783333333333317</v>
      </c>
      <c r="F326" s="38">
        <v>63.566666666666663</v>
      </c>
      <c r="G326" s="38">
        <v>62.48333333333332</v>
      </c>
      <c r="H326" s="38">
        <v>67.083333333333314</v>
      </c>
      <c r="I326" s="38">
        <v>68.166666666666657</v>
      </c>
      <c r="J326" s="38">
        <v>69.383333333333312</v>
      </c>
      <c r="K326" s="31">
        <v>66.95</v>
      </c>
      <c r="L326" s="31">
        <v>64.650000000000006</v>
      </c>
      <c r="M326" s="31">
        <v>63.85622</v>
      </c>
      <c r="N326" s="1"/>
      <c r="O326" s="1"/>
    </row>
    <row r="327" spans="1:15" ht="12.75" customHeight="1">
      <c r="A327" s="33">
        <v>317</v>
      </c>
      <c r="B327" s="58" t="s">
        <v>463</v>
      </c>
      <c r="C327" s="31">
        <v>899.4</v>
      </c>
      <c r="D327" s="38">
        <v>901.80000000000007</v>
      </c>
      <c r="E327" s="38">
        <v>891.60000000000014</v>
      </c>
      <c r="F327" s="38">
        <v>883.80000000000007</v>
      </c>
      <c r="G327" s="38">
        <v>873.60000000000014</v>
      </c>
      <c r="H327" s="38">
        <v>909.60000000000014</v>
      </c>
      <c r="I327" s="38">
        <v>919.80000000000018</v>
      </c>
      <c r="J327" s="38">
        <v>927.60000000000014</v>
      </c>
      <c r="K327" s="31">
        <v>912</v>
      </c>
      <c r="L327" s="31">
        <v>894</v>
      </c>
      <c r="M327" s="31">
        <v>0.65764</v>
      </c>
      <c r="N327" s="1"/>
      <c r="O327" s="1"/>
    </row>
    <row r="328" spans="1:15" ht="12.75" customHeight="1">
      <c r="A328" s="33">
        <v>318</v>
      </c>
      <c r="B328" s="58" t="s">
        <v>182</v>
      </c>
      <c r="C328" s="31">
        <v>2468.4499999999998</v>
      </c>
      <c r="D328" s="38">
        <v>2473.3833333333337</v>
      </c>
      <c r="E328" s="38">
        <v>2447.6166666666672</v>
      </c>
      <c r="F328" s="38">
        <v>2426.7833333333338</v>
      </c>
      <c r="G328" s="38">
        <v>2401.0166666666673</v>
      </c>
      <c r="H328" s="38">
        <v>2494.2166666666672</v>
      </c>
      <c r="I328" s="38">
        <v>2519.9833333333336</v>
      </c>
      <c r="J328" s="38">
        <v>2540.8166666666671</v>
      </c>
      <c r="K328" s="31">
        <v>2499.15</v>
      </c>
      <c r="L328" s="31">
        <v>2452.5500000000002</v>
      </c>
      <c r="M328" s="31">
        <v>2.0777999999999999</v>
      </c>
      <c r="N328" s="1"/>
      <c r="O328" s="1"/>
    </row>
    <row r="329" spans="1:15" ht="12.75" customHeight="1">
      <c r="A329" s="33">
        <v>319</v>
      </c>
      <c r="B329" s="58" t="s">
        <v>183</v>
      </c>
      <c r="C329" s="31">
        <v>109205.15</v>
      </c>
      <c r="D329" s="38">
        <v>109296.51666666666</v>
      </c>
      <c r="E329" s="38">
        <v>108707.43333333332</v>
      </c>
      <c r="F329" s="38">
        <v>108209.71666666666</v>
      </c>
      <c r="G329" s="38">
        <v>107620.63333333332</v>
      </c>
      <c r="H329" s="38">
        <v>109794.23333333332</v>
      </c>
      <c r="I329" s="38">
        <v>110383.31666666667</v>
      </c>
      <c r="J329" s="38">
        <v>110881.03333333333</v>
      </c>
      <c r="K329" s="31">
        <v>109885.6</v>
      </c>
      <c r="L329" s="31">
        <v>108798.8</v>
      </c>
      <c r="M329" s="31">
        <v>2.632E-2</v>
      </c>
      <c r="N329" s="1"/>
      <c r="O329" s="1"/>
    </row>
    <row r="330" spans="1:15" ht="12.75" customHeight="1">
      <c r="A330" s="33">
        <v>320</v>
      </c>
      <c r="B330" s="58" t="s">
        <v>453</v>
      </c>
      <c r="C330" s="31">
        <v>2773.6</v>
      </c>
      <c r="D330" s="38">
        <v>2777.4</v>
      </c>
      <c r="E330" s="38">
        <v>2739.8</v>
      </c>
      <c r="F330" s="38">
        <v>2706</v>
      </c>
      <c r="G330" s="38">
        <v>2668.4</v>
      </c>
      <c r="H330" s="38">
        <v>2811.2000000000003</v>
      </c>
      <c r="I330" s="38">
        <v>2848.7999999999997</v>
      </c>
      <c r="J330" s="38">
        <v>2882.6000000000004</v>
      </c>
      <c r="K330" s="31">
        <v>2815</v>
      </c>
      <c r="L330" s="31">
        <v>2743.6</v>
      </c>
      <c r="M330" s="31">
        <v>6.5321800000000003</v>
      </c>
      <c r="N330" s="1"/>
      <c r="O330" s="1"/>
    </row>
    <row r="331" spans="1:15" ht="12.75" customHeight="1">
      <c r="A331" s="33">
        <v>321</v>
      </c>
      <c r="B331" s="58" t="s">
        <v>177</v>
      </c>
      <c r="C331" s="31">
        <v>1789.95</v>
      </c>
      <c r="D331" s="38">
        <v>1783.2666666666667</v>
      </c>
      <c r="E331" s="38">
        <v>1767.8333333333333</v>
      </c>
      <c r="F331" s="38">
        <v>1745.7166666666667</v>
      </c>
      <c r="G331" s="38">
        <v>1730.2833333333333</v>
      </c>
      <c r="H331" s="38">
        <v>1805.3833333333332</v>
      </c>
      <c r="I331" s="38">
        <v>1820.8166666666666</v>
      </c>
      <c r="J331" s="38">
        <v>1842.9333333333332</v>
      </c>
      <c r="K331" s="31">
        <v>1798.7</v>
      </c>
      <c r="L331" s="31">
        <v>1761.15</v>
      </c>
      <c r="M331" s="31">
        <v>2.3426399999999998</v>
      </c>
      <c r="N331" s="1"/>
      <c r="O331" s="1"/>
    </row>
    <row r="332" spans="1:15" ht="12.75" customHeight="1">
      <c r="A332" s="33">
        <v>322</v>
      </c>
      <c r="B332" s="58" t="s">
        <v>184</v>
      </c>
      <c r="C332" s="31">
        <v>1276.8499999999999</v>
      </c>
      <c r="D332" s="38">
        <v>1283.8833333333332</v>
      </c>
      <c r="E332" s="38">
        <v>1263.2166666666665</v>
      </c>
      <c r="F332" s="38">
        <v>1249.5833333333333</v>
      </c>
      <c r="G332" s="38">
        <v>1228.9166666666665</v>
      </c>
      <c r="H332" s="38">
        <v>1297.5166666666664</v>
      </c>
      <c r="I332" s="38">
        <v>1318.1833333333334</v>
      </c>
      <c r="J332" s="38">
        <v>1331.8166666666664</v>
      </c>
      <c r="K332" s="31">
        <v>1304.55</v>
      </c>
      <c r="L332" s="31">
        <v>1270.25</v>
      </c>
      <c r="M332" s="31">
        <v>3.4533999999999998</v>
      </c>
      <c r="N332" s="1"/>
      <c r="O332" s="1"/>
    </row>
    <row r="333" spans="1:15" ht="12.75" customHeight="1">
      <c r="A333" s="33">
        <v>323</v>
      </c>
      <c r="B333" s="58" t="s">
        <v>470</v>
      </c>
      <c r="C333" s="31">
        <v>1011.85</v>
      </c>
      <c r="D333" s="38">
        <v>1012.0333333333333</v>
      </c>
      <c r="E333" s="38">
        <v>999.06666666666661</v>
      </c>
      <c r="F333" s="38">
        <v>986.2833333333333</v>
      </c>
      <c r="G333" s="38">
        <v>973.31666666666661</v>
      </c>
      <c r="H333" s="38">
        <v>1024.8166666666666</v>
      </c>
      <c r="I333" s="38">
        <v>1037.7833333333333</v>
      </c>
      <c r="J333" s="38">
        <v>1050.5666666666666</v>
      </c>
      <c r="K333" s="31">
        <v>1025</v>
      </c>
      <c r="L333" s="31">
        <v>999.25</v>
      </c>
      <c r="M333" s="31">
        <v>3.0482100000000001</v>
      </c>
      <c r="N333" s="1"/>
      <c r="O333" s="1"/>
    </row>
    <row r="334" spans="1:15" ht="12.75" customHeight="1">
      <c r="A334" s="33">
        <v>324</v>
      </c>
      <c r="B334" s="58" t="s">
        <v>464</v>
      </c>
      <c r="C334" s="31">
        <v>914.25</v>
      </c>
      <c r="D334" s="38">
        <v>913.15</v>
      </c>
      <c r="E334" s="38">
        <v>898.3</v>
      </c>
      <c r="F334" s="38">
        <v>882.35</v>
      </c>
      <c r="G334" s="38">
        <v>867.5</v>
      </c>
      <c r="H334" s="38">
        <v>929.09999999999991</v>
      </c>
      <c r="I334" s="38">
        <v>943.95</v>
      </c>
      <c r="J334" s="38">
        <v>959.89999999999986</v>
      </c>
      <c r="K334" s="31">
        <v>928</v>
      </c>
      <c r="L334" s="31">
        <v>897.2</v>
      </c>
      <c r="M334" s="31">
        <v>9.0908700000000007</v>
      </c>
      <c r="N334" s="1"/>
      <c r="O334" s="1"/>
    </row>
    <row r="335" spans="1:15" ht="12.75" customHeight="1">
      <c r="A335" s="33">
        <v>325</v>
      </c>
      <c r="B335" s="58" t="s">
        <v>185</v>
      </c>
      <c r="C335" s="31">
        <v>100.1</v>
      </c>
      <c r="D335" s="38">
        <v>100.10000000000001</v>
      </c>
      <c r="E335" s="38">
        <v>99.200000000000017</v>
      </c>
      <c r="F335" s="38">
        <v>98.300000000000011</v>
      </c>
      <c r="G335" s="38">
        <v>97.40000000000002</v>
      </c>
      <c r="H335" s="38">
        <v>101.00000000000001</v>
      </c>
      <c r="I335" s="38">
        <v>101.90000000000002</v>
      </c>
      <c r="J335" s="38">
        <v>102.80000000000001</v>
      </c>
      <c r="K335" s="31">
        <v>101</v>
      </c>
      <c r="L335" s="31">
        <v>99.2</v>
      </c>
      <c r="M335" s="31">
        <v>69.321370000000002</v>
      </c>
      <c r="N335" s="1"/>
      <c r="O335" s="1"/>
    </row>
    <row r="336" spans="1:15" ht="12.75" customHeight="1">
      <c r="A336" s="33">
        <v>326</v>
      </c>
      <c r="B336" s="58" t="s">
        <v>187</v>
      </c>
      <c r="C336" s="31">
        <v>4686.3500000000004</v>
      </c>
      <c r="D336" s="38">
        <v>4690.1166666666659</v>
      </c>
      <c r="E336" s="38">
        <v>4657.2833333333319</v>
      </c>
      <c r="F336" s="38">
        <v>4628.2166666666662</v>
      </c>
      <c r="G336" s="38">
        <v>4595.3833333333323</v>
      </c>
      <c r="H336" s="38">
        <v>4719.1833333333316</v>
      </c>
      <c r="I336" s="38">
        <v>4752.0166666666655</v>
      </c>
      <c r="J336" s="38">
        <v>4781.0833333333312</v>
      </c>
      <c r="K336" s="31">
        <v>4722.95</v>
      </c>
      <c r="L336" s="31">
        <v>4661.05</v>
      </c>
      <c r="M336" s="31">
        <v>0.69511999999999996</v>
      </c>
      <c r="N336" s="1"/>
      <c r="O336" s="1"/>
    </row>
    <row r="337" spans="1:15" ht="12.75" customHeight="1">
      <c r="A337" s="33">
        <v>327</v>
      </c>
      <c r="B337" s="58" t="s">
        <v>471</v>
      </c>
      <c r="C337" s="31">
        <v>877.35</v>
      </c>
      <c r="D337" s="38">
        <v>877.44999999999993</v>
      </c>
      <c r="E337" s="38">
        <v>859.89999999999986</v>
      </c>
      <c r="F337" s="38">
        <v>842.44999999999993</v>
      </c>
      <c r="G337" s="38">
        <v>824.89999999999986</v>
      </c>
      <c r="H337" s="38">
        <v>894.89999999999986</v>
      </c>
      <c r="I337" s="38">
        <v>912.44999999999982</v>
      </c>
      <c r="J337" s="38">
        <v>929.89999999999986</v>
      </c>
      <c r="K337" s="31">
        <v>895</v>
      </c>
      <c r="L337" s="31">
        <v>860</v>
      </c>
      <c r="M337" s="31">
        <v>12.30974</v>
      </c>
      <c r="N337" s="1"/>
      <c r="O337" s="1"/>
    </row>
    <row r="338" spans="1:15" ht="12.75" customHeight="1">
      <c r="A338" s="33">
        <v>328</v>
      </c>
      <c r="B338" s="58" t="s">
        <v>465</v>
      </c>
      <c r="C338" s="31">
        <v>58.95</v>
      </c>
      <c r="D338" s="38">
        <v>59.416666666666664</v>
      </c>
      <c r="E338" s="38">
        <v>58.033333333333331</v>
      </c>
      <c r="F338" s="38">
        <v>57.116666666666667</v>
      </c>
      <c r="G338" s="38">
        <v>55.733333333333334</v>
      </c>
      <c r="H338" s="38">
        <v>60.333333333333329</v>
      </c>
      <c r="I338" s="38">
        <v>61.716666666666669</v>
      </c>
      <c r="J338" s="38">
        <v>62.633333333333326</v>
      </c>
      <c r="K338" s="31">
        <v>60.8</v>
      </c>
      <c r="L338" s="31">
        <v>58.5</v>
      </c>
      <c r="M338" s="31">
        <v>251.02489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157.55000000000001</v>
      </c>
      <c r="D339" s="38">
        <v>159.66666666666666</v>
      </c>
      <c r="E339" s="38">
        <v>154.48333333333332</v>
      </c>
      <c r="F339" s="38">
        <v>151.41666666666666</v>
      </c>
      <c r="G339" s="38">
        <v>146.23333333333332</v>
      </c>
      <c r="H339" s="38">
        <v>162.73333333333332</v>
      </c>
      <c r="I339" s="38">
        <v>167.91666666666666</v>
      </c>
      <c r="J339" s="38">
        <v>170.98333333333332</v>
      </c>
      <c r="K339" s="31">
        <v>164.85</v>
      </c>
      <c r="L339" s="31">
        <v>156.6</v>
      </c>
      <c r="M339" s="31">
        <v>70.755669999999995</v>
      </c>
      <c r="N339" s="1"/>
      <c r="O339" s="1"/>
    </row>
    <row r="340" spans="1:15" ht="12.75" customHeight="1">
      <c r="A340" s="33">
        <v>330</v>
      </c>
      <c r="B340" s="58" t="s">
        <v>188</v>
      </c>
      <c r="C340" s="31">
        <v>21896.3</v>
      </c>
      <c r="D340" s="38">
        <v>21934.583333333332</v>
      </c>
      <c r="E340" s="38">
        <v>21784.066666666666</v>
      </c>
      <c r="F340" s="38">
        <v>21671.833333333332</v>
      </c>
      <c r="G340" s="38">
        <v>21521.316666666666</v>
      </c>
      <c r="H340" s="38">
        <v>22046.816666666666</v>
      </c>
      <c r="I340" s="38">
        <v>22197.333333333336</v>
      </c>
      <c r="J340" s="38">
        <v>22309.566666666666</v>
      </c>
      <c r="K340" s="31">
        <v>22085.1</v>
      </c>
      <c r="L340" s="31">
        <v>21822.35</v>
      </c>
      <c r="M340" s="31">
        <v>0.41159000000000001</v>
      </c>
      <c r="N340" s="1"/>
      <c r="O340" s="1"/>
    </row>
    <row r="341" spans="1:15" ht="12.75" customHeight="1">
      <c r="A341" s="33">
        <v>331</v>
      </c>
      <c r="B341" s="58" t="s">
        <v>472</v>
      </c>
      <c r="C341" s="31">
        <v>70.75</v>
      </c>
      <c r="D341" s="38">
        <v>71.316666666666663</v>
      </c>
      <c r="E341" s="38">
        <v>69.883333333333326</v>
      </c>
      <c r="F341" s="38">
        <v>69.016666666666666</v>
      </c>
      <c r="G341" s="38">
        <v>67.583333333333329</v>
      </c>
      <c r="H341" s="38">
        <v>72.183333333333323</v>
      </c>
      <c r="I341" s="38">
        <v>73.61666666666666</v>
      </c>
      <c r="J341" s="38">
        <v>74.48333333333332</v>
      </c>
      <c r="K341" s="31">
        <v>72.75</v>
      </c>
      <c r="L341" s="31">
        <v>70.45</v>
      </c>
      <c r="M341" s="31">
        <v>22.471219999999999</v>
      </c>
      <c r="N341" s="1"/>
      <c r="O341" s="1"/>
    </row>
    <row r="342" spans="1:15" ht="12.75" customHeight="1">
      <c r="A342" s="33">
        <v>332</v>
      </c>
      <c r="B342" s="58" t="s">
        <v>467</v>
      </c>
      <c r="C342" s="31">
        <v>53.95</v>
      </c>
      <c r="D342" s="38">
        <v>53.766666666666673</v>
      </c>
      <c r="E342" s="38">
        <v>53.183333333333344</v>
      </c>
      <c r="F342" s="38">
        <v>52.416666666666671</v>
      </c>
      <c r="G342" s="38">
        <v>51.833333333333343</v>
      </c>
      <c r="H342" s="38">
        <v>54.533333333333346</v>
      </c>
      <c r="I342" s="38">
        <v>55.116666666666674</v>
      </c>
      <c r="J342" s="38">
        <v>55.883333333333347</v>
      </c>
      <c r="K342" s="31">
        <v>54.35</v>
      </c>
      <c r="L342" s="31">
        <v>53</v>
      </c>
      <c r="M342" s="31">
        <v>340.30394000000001</v>
      </c>
      <c r="N342" s="1"/>
      <c r="O342" s="1"/>
    </row>
    <row r="343" spans="1:15" ht="12.75" customHeight="1">
      <c r="A343" s="33">
        <v>333</v>
      </c>
      <c r="B343" s="58" t="s">
        <v>288</v>
      </c>
      <c r="C343" s="31">
        <v>332.55</v>
      </c>
      <c r="D343" s="38">
        <v>333.83333333333331</v>
      </c>
      <c r="E343" s="38">
        <v>325.66666666666663</v>
      </c>
      <c r="F343" s="38">
        <v>318.7833333333333</v>
      </c>
      <c r="G343" s="38">
        <v>310.61666666666662</v>
      </c>
      <c r="H343" s="38">
        <v>340.71666666666664</v>
      </c>
      <c r="I343" s="38">
        <v>348.88333333333327</v>
      </c>
      <c r="J343" s="38">
        <v>355.76666666666665</v>
      </c>
      <c r="K343" s="31">
        <v>342</v>
      </c>
      <c r="L343" s="31">
        <v>326.95</v>
      </c>
      <c r="M343" s="31">
        <v>21.33456</v>
      </c>
      <c r="N343" s="1"/>
      <c r="O343" s="1"/>
    </row>
    <row r="344" spans="1:15" ht="12.75" customHeight="1">
      <c r="A344" s="33">
        <v>334</v>
      </c>
      <c r="B344" s="58" t="s">
        <v>468</v>
      </c>
      <c r="C344" s="31">
        <v>141.4</v>
      </c>
      <c r="D344" s="38">
        <v>140.36666666666667</v>
      </c>
      <c r="E344" s="38">
        <v>138.53333333333336</v>
      </c>
      <c r="F344" s="38">
        <v>135.66666666666669</v>
      </c>
      <c r="G344" s="38">
        <v>133.83333333333337</v>
      </c>
      <c r="H344" s="38">
        <v>143.23333333333335</v>
      </c>
      <c r="I344" s="38">
        <v>145.06666666666666</v>
      </c>
      <c r="J344" s="38">
        <v>147.93333333333334</v>
      </c>
      <c r="K344" s="31">
        <v>142.19999999999999</v>
      </c>
      <c r="L344" s="31">
        <v>137.5</v>
      </c>
      <c r="M344" s="31">
        <v>19.530349999999999</v>
      </c>
      <c r="N344" s="1"/>
      <c r="O344" s="1"/>
    </row>
    <row r="345" spans="1:15" ht="12.75" customHeight="1">
      <c r="A345" s="33">
        <v>335</v>
      </c>
      <c r="B345" s="58" t="s">
        <v>189</v>
      </c>
      <c r="C345" s="31">
        <v>142.9</v>
      </c>
      <c r="D345" s="38">
        <v>142.56666666666669</v>
      </c>
      <c r="E345" s="38">
        <v>141.43333333333339</v>
      </c>
      <c r="F345" s="38">
        <v>139.9666666666667</v>
      </c>
      <c r="G345" s="38">
        <v>138.8333333333334</v>
      </c>
      <c r="H345" s="38">
        <v>144.03333333333339</v>
      </c>
      <c r="I345" s="38">
        <v>145.16666666666666</v>
      </c>
      <c r="J345" s="38">
        <v>146.63333333333338</v>
      </c>
      <c r="K345" s="31">
        <v>143.69999999999999</v>
      </c>
      <c r="L345" s="31">
        <v>141.1</v>
      </c>
      <c r="M345" s="31">
        <v>101.8724</v>
      </c>
      <c r="N345" s="1"/>
      <c r="O345" s="1"/>
    </row>
    <row r="346" spans="1:15" ht="12.75" customHeight="1">
      <c r="A346" s="33">
        <v>336</v>
      </c>
      <c r="B346" s="58" t="s">
        <v>861</v>
      </c>
      <c r="C346" s="31">
        <v>56.95</v>
      </c>
      <c r="D346" s="38">
        <v>57.033333333333339</v>
      </c>
      <c r="E346" s="38">
        <v>55.866666666666674</v>
      </c>
      <c r="F346" s="38">
        <v>54.783333333333339</v>
      </c>
      <c r="G346" s="38">
        <v>53.616666666666674</v>
      </c>
      <c r="H346" s="38">
        <v>58.116666666666674</v>
      </c>
      <c r="I346" s="38">
        <v>59.283333333333346</v>
      </c>
      <c r="J346" s="38">
        <v>60.366666666666674</v>
      </c>
      <c r="K346" s="31">
        <v>58.2</v>
      </c>
      <c r="L346" s="31">
        <v>55.95</v>
      </c>
      <c r="M346" s="31">
        <v>82.223979999999997</v>
      </c>
      <c r="N346" s="1"/>
      <c r="O346" s="1"/>
    </row>
    <row r="347" spans="1:15" ht="12.75" customHeight="1">
      <c r="A347" s="33">
        <v>337</v>
      </c>
      <c r="B347" s="58" t="s">
        <v>469</v>
      </c>
      <c r="C347" s="31">
        <v>242.75</v>
      </c>
      <c r="D347" s="38">
        <v>242.25</v>
      </c>
      <c r="E347" s="38">
        <v>239.5</v>
      </c>
      <c r="F347" s="38">
        <v>236.25</v>
      </c>
      <c r="G347" s="38">
        <v>233.5</v>
      </c>
      <c r="H347" s="38">
        <v>245.5</v>
      </c>
      <c r="I347" s="38">
        <v>248.25</v>
      </c>
      <c r="J347" s="38">
        <v>251.5</v>
      </c>
      <c r="K347" s="31">
        <v>245</v>
      </c>
      <c r="L347" s="31">
        <v>239</v>
      </c>
      <c r="M347" s="31">
        <v>21.03735</v>
      </c>
      <c r="N347" s="1"/>
      <c r="O347" s="1"/>
    </row>
    <row r="348" spans="1:15" ht="12.75" customHeight="1">
      <c r="A348" s="33">
        <v>338</v>
      </c>
      <c r="B348" s="58" t="s">
        <v>191</v>
      </c>
      <c r="C348" s="31">
        <v>234.1</v>
      </c>
      <c r="D348" s="38">
        <v>233.81666666666669</v>
      </c>
      <c r="E348" s="38">
        <v>229.63333333333338</v>
      </c>
      <c r="F348" s="38">
        <v>225.16666666666669</v>
      </c>
      <c r="G348" s="38">
        <v>220.98333333333338</v>
      </c>
      <c r="H348" s="38">
        <v>238.28333333333339</v>
      </c>
      <c r="I348" s="38">
        <v>242.46666666666673</v>
      </c>
      <c r="J348" s="38">
        <v>246.93333333333339</v>
      </c>
      <c r="K348" s="31">
        <v>238</v>
      </c>
      <c r="L348" s="31">
        <v>229.35</v>
      </c>
      <c r="M348" s="31">
        <v>303.34730999999999</v>
      </c>
      <c r="N348" s="1"/>
      <c r="O348" s="1"/>
    </row>
    <row r="349" spans="1:15" ht="12.75" customHeight="1">
      <c r="A349" s="33">
        <v>339</v>
      </c>
      <c r="B349" s="58" t="s">
        <v>473</v>
      </c>
      <c r="C349" s="31">
        <v>377</v>
      </c>
      <c r="D349" s="38">
        <v>376.23333333333335</v>
      </c>
      <c r="E349" s="38">
        <v>371.2166666666667</v>
      </c>
      <c r="F349" s="38">
        <v>365.43333333333334</v>
      </c>
      <c r="G349" s="38">
        <v>360.41666666666669</v>
      </c>
      <c r="H349" s="38">
        <v>382.01666666666671</v>
      </c>
      <c r="I349" s="38">
        <v>387.03333333333336</v>
      </c>
      <c r="J349" s="38">
        <v>392.81666666666672</v>
      </c>
      <c r="K349" s="31">
        <v>381.25</v>
      </c>
      <c r="L349" s="31">
        <v>370.45</v>
      </c>
      <c r="M349" s="31">
        <v>2.5563899999999999</v>
      </c>
      <c r="N349" s="1"/>
      <c r="O349" s="1"/>
    </row>
    <row r="350" spans="1:15" ht="12.75" customHeight="1">
      <c r="A350" s="33">
        <v>340</v>
      </c>
      <c r="B350" s="58" t="s">
        <v>192</v>
      </c>
      <c r="C350" s="31">
        <v>1154.4000000000001</v>
      </c>
      <c r="D350" s="38">
        <v>1151.5</v>
      </c>
      <c r="E350" s="38">
        <v>1138</v>
      </c>
      <c r="F350" s="38">
        <v>1121.5999999999999</v>
      </c>
      <c r="G350" s="38">
        <v>1108.0999999999999</v>
      </c>
      <c r="H350" s="38">
        <v>1167.9000000000001</v>
      </c>
      <c r="I350" s="38">
        <v>1181.4000000000001</v>
      </c>
      <c r="J350" s="38">
        <v>1197.8000000000002</v>
      </c>
      <c r="K350" s="31">
        <v>1165</v>
      </c>
      <c r="L350" s="31">
        <v>1135.0999999999999</v>
      </c>
      <c r="M350" s="31">
        <v>3.4956999999999998</v>
      </c>
      <c r="N350" s="1"/>
      <c r="O350" s="1"/>
    </row>
    <row r="351" spans="1:15" ht="12.75" customHeight="1">
      <c r="A351" s="33">
        <v>341</v>
      </c>
      <c r="B351" s="58" t="s">
        <v>194</v>
      </c>
      <c r="C351" s="31">
        <v>181.75</v>
      </c>
      <c r="D351" s="38">
        <v>182.65</v>
      </c>
      <c r="E351" s="38">
        <v>180.10000000000002</v>
      </c>
      <c r="F351" s="38">
        <v>178.45000000000002</v>
      </c>
      <c r="G351" s="38">
        <v>175.90000000000003</v>
      </c>
      <c r="H351" s="38">
        <v>184.3</v>
      </c>
      <c r="I351" s="38">
        <v>186.85000000000002</v>
      </c>
      <c r="J351" s="38">
        <v>188.5</v>
      </c>
      <c r="K351" s="31">
        <v>185.2</v>
      </c>
      <c r="L351" s="31">
        <v>181</v>
      </c>
      <c r="M351" s="31">
        <v>111.37801</v>
      </c>
      <c r="N351" s="1"/>
      <c r="O351" s="1"/>
    </row>
    <row r="352" spans="1:15" ht="12.75" customHeight="1">
      <c r="A352" s="33">
        <v>342</v>
      </c>
      <c r="B352" s="58" t="s">
        <v>289</v>
      </c>
      <c r="C352" s="31">
        <v>281.8</v>
      </c>
      <c r="D352" s="38">
        <v>282.21666666666664</v>
      </c>
      <c r="E352" s="38">
        <v>278.23333333333329</v>
      </c>
      <c r="F352" s="38">
        <v>274.66666666666663</v>
      </c>
      <c r="G352" s="38">
        <v>270.68333333333328</v>
      </c>
      <c r="H352" s="38">
        <v>285.7833333333333</v>
      </c>
      <c r="I352" s="38">
        <v>289.76666666666665</v>
      </c>
      <c r="J352" s="38">
        <v>293.33333333333331</v>
      </c>
      <c r="K352" s="31">
        <v>286.2</v>
      </c>
      <c r="L352" s="31">
        <v>278.64999999999998</v>
      </c>
      <c r="M352" s="31">
        <v>7.9385899999999996</v>
      </c>
      <c r="N352" s="1"/>
      <c r="O352" s="1"/>
    </row>
    <row r="353" spans="1:15" ht="12.75" customHeight="1">
      <c r="A353" s="33">
        <v>343</v>
      </c>
      <c r="B353" s="58" t="s">
        <v>474</v>
      </c>
      <c r="C353" s="31">
        <v>1226.2</v>
      </c>
      <c r="D353" s="38">
        <v>1230.4833333333333</v>
      </c>
      <c r="E353" s="38">
        <v>1217.7166666666667</v>
      </c>
      <c r="F353" s="38">
        <v>1209.2333333333333</v>
      </c>
      <c r="G353" s="38">
        <v>1196.4666666666667</v>
      </c>
      <c r="H353" s="38">
        <v>1238.9666666666667</v>
      </c>
      <c r="I353" s="38">
        <v>1251.7333333333336</v>
      </c>
      <c r="J353" s="38">
        <v>1260.2166666666667</v>
      </c>
      <c r="K353" s="31">
        <v>1243.25</v>
      </c>
      <c r="L353" s="31">
        <v>1222</v>
      </c>
      <c r="M353" s="31">
        <v>2.49952</v>
      </c>
      <c r="N353" s="1"/>
      <c r="O353" s="1"/>
    </row>
    <row r="354" spans="1:15" ht="12.75" customHeight="1">
      <c r="A354" s="33">
        <v>344</v>
      </c>
      <c r="B354" s="58" t="s">
        <v>290</v>
      </c>
      <c r="C354" s="31">
        <v>894.35</v>
      </c>
      <c r="D354" s="38">
        <v>893.23333333333323</v>
      </c>
      <c r="E354" s="38">
        <v>884.11666666666645</v>
      </c>
      <c r="F354" s="38">
        <v>873.88333333333321</v>
      </c>
      <c r="G354" s="38">
        <v>864.76666666666642</v>
      </c>
      <c r="H354" s="38">
        <v>903.46666666666647</v>
      </c>
      <c r="I354" s="38">
        <v>912.58333333333326</v>
      </c>
      <c r="J354" s="38">
        <v>922.81666666666649</v>
      </c>
      <c r="K354" s="31">
        <v>902.35</v>
      </c>
      <c r="L354" s="31">
        <v>883</v>
      </c>
      <c r="M354" s="31">
        <v>22.035769999999999</v>
      </c>
      <c r="N354" s="1"/>
      <c r="O354" s="1"/>
    </row>
    <row r="355" spans="1:15" ht="12.75" customHeight="1">
      <c r="A355" s="33">
        <v>345</v>
      </c>
      <c r="B355" s="58" t="s">
        <v>193</v>
      </c>
      <c r="C355" s="31">
        <v>4270.45</v>
      </c>
      <c r="D355" s="38">
        <v>4244.7166666666662</v>
      </c>
      <c r="E355" s="38">
        <v>4202.5333333333328</v>
      </c>
      <c r="F355" s="38">
        <v>4134.6166666666668</v>
      </c>
      <c r="G355" s="38">
        <v>4092.4333333333334</v>
      </c>
      <c r="H355" s="38">
        <v>4312.6333333333323</v>
      </c>
      <c r="I355" s="38">
        <v>4354.8166666666648</v>
      </c>
      <c r="J355" s="38">
        <v>4422.7333333333318</v>
      </c>
      <c r="K355" s="31">
        <v>4286.8999999999996</v>
      </c>
      <c r="L355" s="31">
        <v>4176.8</v>
      </c>
      <c r="M355" s="31">
        <v>1.1306</v>
      </c>
      <c r="N355" s="1"/>
      <c r="O355" s="1"/>
    </row>
    <row r="356" spans="1:15" ht="12.75" customHeight="1">
      <c r="A356" s="33">
        <v>346</v>
      </c>
      <c r="B356" s="58" t="s">
        <v>475</v>
      </c>
      <c r="C356" s="31">
        <v>238.15</v>
      </c>
      <c r="D356" s="38">
        <v>237.91666666666666</v>
      </c>
      <c r="E356" s="38">
        <v>236.48333333333332</v>
      </c>
      <c r="F356" s="38">
        <v>234.81666666666666</v>
      </c>
      <c r="G356" s="38">
        <v>233.38333333333333</v>
      </c>
      <c r="H356" s="38">
        <v>239.58333333333331</v>
      </c>
      <c r="I356" s="38">
        <v>241.01666666666665</v>
      </c>
      <c r="J356" s="38">
        <v>242.68333333333331</v>
      </c>
      <c r="K356" s="31">
        <v>239.35</v>
      </c>
      <c r="L356" s="31">
        <v>236.25</v>
      </c>
      <c r="M356" s="31">
        <v>0.80635000000000001</v>
      </c>
      <c r="N356" s="1"/>
      <c r="O356" s="1"/>
    </row>
    <row r="357" spans="1:15" ht="12.75" customHeight="1">
      <c r="A357" s="33">
        <v>347</v>
      </c>
      <c r="B357" s="58" t="s">
        <v>195</v>
      </c>
      <c r="C357" s="31">
        <v>42440.75</v>
      </c>
      <c r="D357" s="38">
        <v>41982.916666666664</v>
      </c>
      <c r="E357" s="38">
        <v>41266.833333333328</v>
      </c>
      <c r="F357" s="38">
        <v>40092.916666666664</v>
      </c>
      <c r="G357" s="38">
        <v>39376.833333333328</v>
      </c>
      <c r="H357" s="38">
        <v>43156.833333333328</v>
      </c>
      <c r="I357" s="38">
        <v>43872.916666666657</v>
      </c>
      <c r="J357" s="38">
        <v>45046.833333333328</v>
      </c>
      <c r="K357" s="31">
        <v>42699</v>
      </c>
      <c r="L357" s="31">
        <v>40809</v>
      </c>
      <c r="M357" s="31">
        <v>0.51771</v>
      </c>
      <c r="N357" s="1"/>
      <c r="O357" s="1"/>
    </row>
    <row r="358" spans="1:15" ht="12.75" customHeight="1">
      <c r="A358" s="33">
        <v>348</v>
      </c>
      <c r="B358" s="58" t="s">
        <v>292</v>
      </c>
      <c r="C358" s="31">
        <v>1282.55</v>
      </c>
      <c r="D358" s="38">
        <v>1286.0666666666666</v>
      </c>
      <c r="E358" s="38">
        <v>1272.7333333333331</v>
      </c>
      <c r="F358" s="38">
        <v>1262.9166666666665</v>
      </c>
      <c r="G358" s="38">
        <v>1249.583333333333</v>
      </c>
      <c r="H358" s="38">
        <v>1295.8833333333332</v>
      </c>
      <c r="I358" s="38">
        <v>1309.2166666666667</v>
      </c>
      <c r="J358" s="38">
        <v>1319.0333333333333</v>
      </c>
      <c r="K358" s="31">
        <v>1299.4000000000001</v>
      </c>
      <c r="L358" s="31">
        <v>1276.25</v>
      </c>
      <c r="M358" s="31">
        <v>0.87060999999999999</v>
      </c>
      <c r="N358" s="1"/>
      <c r="O358" s="1"/>
    </row>
    <row r="359" spans="1:15" ht="12.75" customHeight="1">
      <c r="A359" s="33">
        <v>349</v>
      </c>
      <c r="B359" s="58" t="s">
        <v>291</v>
      </c>
      <c r="C359" s="31">
        <v>772.05</v>
      </c>
      <c r="D359" s="38">
        <v>781.79999999999984</v>
      </c>
      <c r="E359" s="38">
        <v>756.6999999999997</v>
      </c>
      <c r="F359" s="38">
        <v>741.34999999999991</v>
      </c>
      <c r="G359" s="38">
        <v>716.24999999999977</v>
      </c>
      <c r="H359" s="38">
        <v>797.14999999999964</v>
      </c>
      <c r="I359" s="38">
        <v>822.24999999999977</v>
      </c>
      <c r="J359" s="38">
        <v>837.59999999999957</v>
      </c>
      <c r="K359" s="31">
        <v>806.9</v>
      </c>
      <c r="L359" s="31">
        <v>766.45</v>
      </c>
      <c r="M359" s="31">
        <v>13.88593</v>
      </c>
      <c r="N359" s="1"/>
      <c r="O359" s="1"/>
    </row>
    <row r="360" spans="1:15" ht="12.75" customHeight="1">
      <c r="A360" s="33">
        <v>350</v>
      </c>
      <c r="B360" s="58" t="s">
        <v>476</v>
      </c>
      <c r="C360" s="31">
        <v>169.25</v>
      </c>
      <c r="D360" s="38">
        <v>169.93333333333334</v>
      </c>
      <c r="E360" s="38">
        <v>167.81666666666666</v>
      </c>
      <c r="F360" s="38">
        <v>166.38333333333333</v>
      </c>
      <c r="G360" s="38">
        <v>164.26666666666665</v>
      </c>
      <c r="H360" s="38">
        <v>171.36666666666667</v>
      </c>
      <c r="I360" s="38">
        <v>173.48333333333335</v>
      </c>
      <c r="J360" s="38">
        <v>174.91666666666669</v>
      </c>
      <c r="K360" s="31">
        <v>172.05</v>
      </c>
      <c r="L360" s="31">
        <v>168.5</v>
      </c>
      <c r="M360" s="31">
        <v>13.05386</v>
      </c>
      <c r="N360" s="1"/>
      <c r="O360" s="1"/>
    </row>
    <row r="361" spans="1:15" ht="12.75" customHeight="1">
      <c r="A361" s="33">
        <v>351</v>
      </c>
      <c r="B361" s="58" t="s">
        <v>197</v>
      </c>
      <c r="C361" s="31">
        <v>5939.8</v>
      </c>
      <c r="D361" s="38">
        <v>5947.7333333333336</v>
      </c>
      <c r="E361" s="38">
        <v>5906.3666666666668</v>
      </c>
      <c r="F361" s="38">
        <v>5872.9333333333334</v>
      </c>
      <c r="G361" s="38">
        <v>5831.5666666666666</v>
      </c>
      <c r="H361" s="38">
        <v>5981.166666666667</v>
      </c>
      <c r="I361" s="38">
        <v>6022.5333333333338</v>
      </c>
      <c r="J361" s="38">
        <v>6055.9666666666672</v>
      </c>
      <c r="K361" s="31">
        <v>5989.1</v>
      </c>
      <c r="L361" s="31">
        <v>5914.3</v>
      </c>
      <c r="M361" s="31">
        <v>2.88015</v>
      </c>
      <c r="N361" s="1"/>
      <c r="O361" s="1"/>
    </row>
    <row r="362" spans="1:15" ht="12.75" customHeight="1">
      <c r="A362" s="33">
        <v>352</v>
      </c>
      <c r="B362" s="58" t="s">
        <v>198</v>
      </c>
      <c r="C362" s="31">
        <v>246.5</v>
      </c>
      <c r="D362" s="38">
        <v>245.1</v>
      </c>
      <c r="E362" s="38">
        <v>241.75</v>
      </c>
      <c r="F362" s="38">
        <v>237</v>
      </c>
      <c r="G362" s="38">
        <v>233.65</v>
      </c>
      <c r="H362" s="38">
        <v>249.85</v>
      </c>
      <c r="I362" s="38">
        <v>253.19999999999996</v>
      </c>
      <c r="J362" s="38">
        <v>257.95</v>
      </c>
      <c r="K362" s="31">
        <v>248.45</v>
      </c>
      <c r="L362" s="31">
        <v>240.35</v>
      </c>
      <c r="M362" s="31">
        <v>83.243499999999997</v>
      </c>
      <c r="N362" s="1"/>
      <c r="O362" s="1"/>
    </row>
    <row r="363" spans="1:15" ht="12.75" customHeight="1">
      <c r="A363" s="33">
        <v>353</v>
      </c>
      <c r="B363" s="58" t="s">
        <v>479</v>
      </c>
      <c r="C363" s="31">
        <v>3850.1</v>
      </c>
      <c r="D363" s="38">
        <v>3853.5</v>
      </c>
      <c r="E363" s="38">
        <v>3826.3</v>
      </c>
      <c r="F363" s="38">
        <v>3802.5</v>
      </c>
      <c r="G363" s="38">
        <v>3775.3</v>
      </c>
      <c r="H363" s="38">
        <v>3877.3</v>
      </c>
      <c r="I363" s="38">
        <v>3904.5</v>
      </c>
      <c r="J363" s="38">
        <v>3928.3</v>
      </c>
      <c r="K363" s="31">
        <v>3880.7</v>
      </c>
      <c r="L363" s="31">
        <v>3829.7</v>
      </c>
      <c r="M363" s="31">
        <v>1.9947999999999999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1811.5</v>
      </c>
      <c r="D364" s="38">
        <v>1809.1833333333332</v>
      </c>
      <c r="E364" s="38">
        <v>1798.4166666666663</v>
      </c>
      <c r="F364" s="38">
        <v>1785.333333333333</v>
      </c>
      <c r="G364" s="38">
        <v>1774.5666666666662</v>
      </c>
      <c r="H364" s="38">
        <v>1822.2666666666664</v>
      </c>
      <c r="I364" s="38">
        <v>1833.0333333333333</v>
      </c>
      <c r="J364" s="38">
        <v>1846.1166666666666</v>
      </c>
      <c r="K364" s="31">
        <v>1819.95</v>
      </c>
      <c r="L364" s="31">
        <v>1796.1</v>
      </c>
      <c r="M364" s="31">
        <v>2.0725600000000002</v>
      </c>
      <c r="N364" s="1"/>
      <c r="O364" s="1"/>
    </row>
    <row r="365" spans="1:15" ht="12.75" customHeight="1">
      <c r="A365" s="33">
        <v>355</v>
      </c>
      <c r="B365" s="58" t="s">
        <v>201</v>
      </c>
      <c r="C365" s="31">
        <v>3648.9</v>
      </c>
      <c r="D365" s="38">
        <v>3645.0833333333335</v>
      </c>
      <c r="E365" s="38">
        <v>3620.166666666667</v>
      </c>
      <c r="F365" s="38">
        <v>3591.4333333333334</v>
      </c>
      <c r="G365" s="38">
        <v>3566.5166666666669</v>
      </c>
      <c r="H365" s="38">
        <v>3673.8166666666671</v>
      </c>
      <c r="I365" s="38">
        <v>3698.733333333334</v>
      </c>
      <c r="J365" s="38">
        <v>3727.4666666666672</v>
      </c>
      <c r="K365" s="31">
        <v>3670</v>
      </c>
      <c r="L365" s="31">
        <v>3616.35</v>
      </c>
      <c r="M365" s="31">
        <v>4.1746100000000004</v>
      </c>
      <c r="N365" s="1"/>
      <c r="O365" s="1"/>
    </row>
    <row r="366" spans="1:15" ht="12.75" customHeight="1">
      <c r="A366" s="33">
        <v>356</v>
      </c>
      <c r="B366" s="58" t="s">
        <v>200</v>
      </c>
      <c r="C366" s="31">
        <v>2507.4</v>
      </c>
      <c r="D366" s="38">
        <v>2505.8333333333335</v>
      </c>
      <c r="E366" s="38">
        <v>2495.666666666667</v>
      </c>
      <c r="F366" s="38">
        <v>2483.9333333333334</v>
      </c>
      <c r="G366" s="38">
        <v>2473.7666666666669</v>
      </c>
      <c r="H366" s="38">
        <v>2517.5666666666671</v>
      </c>
      <c r="I366" s="38">
        <v>2527.733333333334</v>
      </c>
      <c r="J366" s="38">
        <v>2539.4666666666672</v>
      </c>
      <c r="K366" s="31">
        <v>2516</v>
      </c>
      <c r="L366" s="31">
        <v>2494.1</v>
      </c>
      <c r="M366" s="31">
        <v>2.1090499999999999</v>
      </c>
      <c r="N366" s="1"/>
      <c r="O366" s="1"/>
    </row>
    <row r="367" spans="1:15" ht="12.75" customHeight="1">
      <c r="A367" s="33">
        <v>357</v>
      </c>
      <c r="B367" s="58" t="s">
        <v>196</v>
      </c>
      <c r="C367" s="31">
        <v>1072.25</v>
      </c>
      <c r="D367" s="38">
        <v>1078.55</v>
      </c>
      <c r="E367" s="38">
        <v>1064.0999999999999</v>
      </c>
      <c r="F367" s="38">
        <v>1055.95</v>
      </c>
      <c r="G367" s="38">
        <v>1041.5</v>
      </c>
      <c r="H367" s="38">
        <v>1086.6999999999998</v>
      </c>
      <c r="I367" s="38">
        <v>1101.1500000000001</v>
      </c>
      <c r="J367" s="38">
        <v>1109.2999999999997</v>
      </c>
      <c r="K367" s="31">
        <v>1093</v>
      </c>
      <c r="L367" s="31">
        <v>1070.4000000000001</v>
      </c>
      <c r="M367" s="31">
        <v>10.693709999999999</v>
      </c>
      <c r="N367" s="1"/>
      <c r="O367" s="1"/>
    </row>
    <row r="368" spans="1:15" ht="12.75" customHeight="1">
      <c r="A368" s="33">
        <v>358</v>
      </c>
      <c r="B368" s="58" t="s">
        <v>481</v>
      </c>
      <c r="C368" s="31">
        <v>107.15</v>
      </c>
      <c r="D368" s="38">
        <v>106.65000000000002</v>
      </c>
      <c r="E368" s="38">
        <v>104.40000000000003</v>
      </c>
      <c r="F368" s="38">
        <v>101.65000000000002</v>
      </c>
      <c r="G368" s="38">
        <v>99.400000000000034</v>
      </c>
      <c r="H368" s="38">
        <v>109.40000000000003</v>
      </c>
      <c r="I368" s="38">
        <v>111.65</v>
      </c>
      <c r="J368" s="38">
        <v>114.40000000000003</v>
      </c>
      <c r="K368" s="31">
        <v>108.9</v>
      </c>
      <c r="L368" s="31">
        <v>103.9</v>
      </c>
      <c r="M368" s="31">
        <v>120.08797</v>
      </c>
      <c r="N368" s="1"/>
      <c r="O368" s="1"/>
    </row>
    <row r="369" spans="1:15" ht="12.75" customHeight="1">
      <c r="A369" s="33">
        <v>359</v>
      </c>
      <c r="B369" s="58" t="s">
        <v>477</v>
      </c>
      <c r="C369" s="31">
        <v>672</v>
      </c>
      <c r="D369" s="38">
        <v>672.7166666666667</v>
      </c>
      <c r="E369" s="38">
        <v>667.68333333333339</v>
      </c>
      <c r="F369" s="38">
        <v>663.36666666666667</v>
      </c>
      <c r="G369" s="38">
        <v>658.33333333333337</v>
      </c>
      <c r="H369" s="38">
        <v>677.03333333333342</v>
      </c>
      <c r="I369" s="38">
        <v>682.06666666666672</v>
      </c>
      <c r="J369" s="38">
        <v>686.38333333333344</v>
      </c>
      <c r="K369" s="31">
        <v>677.75</v>
      </c>
      <c r="L369" s="31">
        <v>668.4</v>
      </c>
      <c r="M369" s="31">
        <v>1.45268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350.8</v>
      </c>
      <c r="D370" s="38">
        <v>350.2</v>
      </c>
      <c r="E370" s="38">
        <v>346.59999999999997</v>
      </c>
      <c r="F370" s="38">
        <v>342.4</v>
      </c>
      <c r="G370" s="38">
        <v>338.79999999999995</v>
      </c>
      <c r="H370" s="38">
        <v>354.4</v>
      </c>
      <c r="I370" s="38">
        <v>358</v>
      </c>
      <c r="J370" s="38">
        <v>362.2</v>
      </c>
      <c r="K370" s="31">
        <v>353.8</v>
      </c>
      <c r="L370" s="31">
        <v>346</v>
      </c>
      <c r="M370" s="31">
        <v>2.35555</v>
      </c>
      <c r="N370" s="1"/>
      <c r="O370" s="1"/>
    </row>
    <row r="371" spans="1:15" ht="12.75" customHeight="1">
      <c r="A371" s="33">
        <v>361</v>
      </c>
      <c r="B371" s="58" t="s">
        <v>482</v>
      </c>
      <c r="C371" s="31">
        <v>1372.15</v>
      </c>
      <c r="D371" s="38">
        <v>1378.1333333333332</v>
      </c>
      <c r="E371" s="38">
        <v>1364.0166666666664</v>
      </c>
      <c r="F371" s="38">
        <v>1355.8833333333332</v>
      </c>
      <c r="G371" s="38">
        <v>1341.7666666666664</v>
      </c>
      <c r="H371" s="38">
        <v>1386.2666666666664</v>
      </c>
      <c r="I371" s="38">
        <v>1400.3833333333332</v>
      </c>
      <c r="J371" s="38">
        <v>1408.5166666666664</v>
      </c>
      <c r="K371" s="31">
        <v>1392.25</v>
      </c>
      <c r="L371" s="31">
        <v>1370</v>
      </c>
      <c r="M371" s="31">
        <v>0.98880000000000001</v>
      </c>
      <c r="N371" s="1"/>
      <c r="O371" s="1"/>
    </row>
    <row r="372" spans="1:15" ht="12.75" customHeight="1">
      <c r="A372" s="33">
        <v>362</v>
      </c>
      <c r="B372" s="58" t="s">
        <v>203</v>
      </c>
      <c r="C372" s="31">
        <v>5185.3999999999996</v>
      </c>
      <c r="D372" s="38">
        <v>5224.2</v>
      </c>
      <c r="E372" s="38">
        <v>5133.3999999999996</v>
      </c>
      <c r="F372" s="38">
        <v>5081.3999999999996</v>
      </c>
      <c r="G372" s="38">
        <v>4990.5999999999995</v>
      </c>
      <c r="H372" s="38">
        <v>5276.2</v>
      </c>
      <c r="I372" s="38">
        <v>5367.0000000000009</v>
      </c>
      <c r="J372" s="38">
        <v>5419</v>
      </c>
      <c r="K372" s="31">
        <v>5315</v>
      </c>
      <c r="L372" s="31">
        <v>5172.2</v>
      </c>
      <c r="M372" s="31">
        <v>5.1556899999999999</v>
      </c>
      <c r="N372" s="1"/>
      <c r="O372" s="1"/>
    </row>
    <row r="373" spans="1:15" ht="12.75" customHeight="1">
      <c r="A373" s="33">
        <v>363</v>
      </c>
      <c r="B373" s="58" t="s">
        <v>483</v>
      </c>
      <c r="C373" s="31">
        <v>1204.3499999999999</v>
      </c>
      <c r="D373" s="38">
        <v>1208.4666666666665</v>
      </c>
      <c r="E373" s="38">
        <v>1198.133333333333</v>
      </c>
      <c r="F373" s="38">
        <v>1191.9166666666665</v>
      </c>
      <c r="G373" s="38">
        <v>1181.583333333333</v>
      </c>
      <c r="H373" s="38">
        <v>1214.6833333333329</v>
      </c>
      <c r="I373" s="38">
        <v>1225.0166666666664</v>
      </c>
      <c r="J373" s="38">
        <v>1231.2333333333329</v>
      </c>
      <c r="K373" s="31">
        <v>1218.8</v>
      </c>
      <c r="L373" s="31">
        <v>1202.25</v>
      </c>
      <c r="M373" s="31">
        <v>0.74470000000000003</v>
      </c>
      <c r="N373" s="1"/>
      <c r="O373" s="1"/>
    </row>
    <row r="374" spans="1:15" ht="12.75" customHeight="1">
      <c r="A374" s="33">
        <v>364</v>
      </c>
      <c r="B374" s="58" t="s">
        <v>293</v>
      </c>
      <c r="C374" s="31">
        <v>388.65</v>
      </c>
      <c r="D374" s="38">
        <v>393.84999999999997</v>
      </c>
      <c r="E374" s="38">
        <v>382.79999999999995</v>
      </c>
      <c r="F374" s="38">
        <v>376.95</v>
      </c>
      <c r="G374" s="38">
        <v>365.9</v>
      </c>
      <c r="H374" s="38">
        <v>399.69999999999993</v>
      </c>
      <c r="I374" s="38">
        <v>410.75</v>
      </c>
      <c r="J374" s="38">
        <v>416.59999999999991</v>
      </c>
      <c r="K374" s="31">
        <v>404.9</v>
      </c>
      <c r="L374" s="31">
        <v>388</v>
      </c>
      <c r="M374" s="31">
        <v>35.269770000000001</v>
      </c>
      <c r="N374" s="1"/>
      <c r="O374" s="1"/>
    </row>
    <row r="375" spans="1:15" ht="12.75" customHeight="1">
      <c r="A375" s="33">
        <v>365</v>
      </c>
      <c r="B375" s="58" t="s">
        <v>199</v>
      </c>
      <c r="C375" s="31">
        <v>271.85000000000002</v>
      </c>
      <c r="D375" s="38">
        <v>267.28333333333336</v>
      </c>
      <c r="E375" s="38">
        <v>261.56666666666672</v>
      </c>
      <c r="F375" s="38">
        <v>251.28333333333336</v>
      </c>
      <c r="G375" s="38">
        <v>245.56666666666672</v>
      </c>
      <c r="H375" s="38">
        <v>277.56666666666672</v>
      </c>
      <c r="I375" s="38">
        <v>283.2833333333333</v>
      </c>
      <c r="J375" s="38">
        <v>293.56666666666672</v>
      </c>
      <c r="K375" s="31">
        <v>273</v>
      </c>
      <c r="L375" s="31">
        <v>257</v>
      </c>
      <c r="M375" s="31">
        <v>192.45292000000001</v>
      </c>
      <c r="N375" s="1"/>
      <c r="O375" s="1"/>
    </row>
    <row r="376" spans="1:15" ht="12.75" customHeight="1">
      <c r="A376" s="33">
        <v>366</v>
      </c>
      <c r="B376" s="58" t="s">
        <v>204</v>
      </c>
      <c r="C376" s="31">
        <v>257</v>
      </c>
      <c r="D376" s="38">
        <v>255.61666666666667</v>
      </c>
      <c r="E376" s="38">
        <v>253.53333333333336</v>
      </c>
      <c r="F376" s="38">
        <v>250.06666666666669</v>
      </c>
      <c r="G376" s="38">
        <v>247.98333333333338</v>
      </c>
      <c r="H376" s="38">
        <v>259.08333333333337</v>
      </c>
      <c r="I376" s="38">
        <v>261.16666666666663</v>
      </c>
      <c r="J376" s="38">
        <v>264.63333333333333</v>
      </c>
      <c r="K376" s="31">
        <v>257.7</v>
      </c>
      <c r="L376" s="31">
        <v>252.15</v>
      </c>
      <c r="M376" s="31">
        <v>103.2034</v>
      </c>
      <c r="N376" s="1"/>
      <c r="O376" s="1"/>
    </row>
    <row r="377" spans="1:15" ht="12.75" customHeight="1">
      <c r="A377" s="33">
        <v>367</v>
      </c>
      <c r="B377" s="58" t="s">
        <v>484</v>
      </c>
      <c r="C377" s="31">
        <v>513.4</v>
      </c>
      <c r="D377" s="38">
        <v>515.4666666666667</v>
      </c>
      <c r="E377" s="38">
        <v>507.33333333333337</v>
      </c>
      <c r="F377" s="38">
        <v>501.26666666666665</v>
      </c>
      <c r="G377" s="38">
        <v>493.13333333333333</v>
      </c>
      <c r="H377" s="38">
        <v>521.53333333333342</v>
      </c>
      <c r="I377" s="38">
        <v>529.66666666666663</v>
      </c>
      <c r="J377" s="38">
        <v>535.73333333333346</v>
      </c>
      <c r="K377" s="31">
        <v>523.6</v>
      </c>
      <c r="L377" s="31">
        <v>509.4</v>
      </c>
      <c r="M377" s="31">
        <v>14.55945</v>
      </c>
      <c r="N377" s="1"/>
      <c r="O377" s="1"/>
    </row>
    <row r="378" spans="1:15" ht="12.75" customHeight="1">
      <c r="A378" s="33">
        <v>368</v>
      </c>
      <c r="B378" s="58" t="s">
        <v>294</v>
      </c>
      <c r="C378" s="31">
        <v>632.4</v>
      </c>
      <c r="D378" s="38">
        <v>633.2833333333333</v>
      </c>
      <c r="E378" s="38">
        <v>627.11666666666656</v>
      </c>
      <c r="F378" s="38">
        <v>621.83333333333326</v>
      </c>
      <c r="G378" s="38">
        <v>615.66666666666652</v>
      </c>
      <c r="H378" s="38">
        <v>638.56666666666661</v>
      </c>
      <c r="I378" s="38">
        <v>644.73333333333335</v>
      </c>
      <c r="J378" s="38">
        <v>650.01666666666665</v>
      </c>
      <c r="K378" s="31">
        <v>639.45000000000005</v>
      </c>
      <c r="L378" s="31">
        <v>628</v>
      </c>
      <c r="M378" s="31">
        <v>1.5066600000000001</v>
      </c>
      <c r="N378" s="1"/>
      <c r="O378" s="1"/>
    </row>
    <row r="379" spans="1:15" ht="12.75" customHeight="1">
      <c r="A379" s="33">
        <v>369</v>
      </c>
      <c r="B379" s="58" t="s">
        <v>485</v>
      </c>
      <c r="C379" s="31">
        <v>714.45</v>
      </c>
      <c r="D379" s="38">
        <v>714.69999999999993</v>
      </c>
      <c r="E379" s="38">
        <v>709.84999999999991</v>
      </c>
      <c r="F379" s="38">
        <v>705.25</v>
      </c>
      <c r="G379" s="38">
        <v>700.4</v>
      </c>
      <c r="H379" s="38">
        <v>719.29999999999984</v>
      </c>
      <c r="I379" s="38">
        <v>724.15</v>
      </c>
      <c r="J379" s="38">
        <v>728.74999999999977</v>
      </c>
      <c r="K379" s="31">
        <v>719.55</v>
      </c>
      <c r="L379" s="31">
        <v>710.1</v>
      </c>
      <c r="M379" s="31">
        <v>0.98211000000000004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142.05000000000001</v>
      </c>
      <c r="D380" s="38">
        <v>140.96666666666667</v>
      </c>
      <c r="E380" s="38">
        <v>138.03333333333333</v>
      </c>
      <c r="F380" s="38">
        <v>134.01666666666665</v>
      </c>
      <c r="G380" s="38">
        <v>131.08333333333331</v>
      </c>
      <c r="H380" s="38">
        <v>144.98333333333335</v>
      </c>
      <c r="I380" s="38">
        <v>147.91666666666669</v>
      </c>
      <c r="J380" s="38">
        <v>151.93333333333337</v>
      </c>
      <c r="K380" s="31">
        <v>143.9</v>
      </c>
      <c r="L380" s="31">
        <v>136.94999999999999</v>
      </c>
      <c r="M380" s="31">
        <v>10.09586</v>
      </c>
      <c r="N380" s="1"/>
      <c r="O380" s="1"/>
    </row>
    <row r="381" spans="1:15" ht="12.75" customHeight="1">
      <c r="A381" s="33">
        <v>371</v>
      </c>
      <c r="B381" s="58" t="s">
        <v>295</v>
      </c>
      <c r="C381" s="31">
        <v>16808</v>
      </c>
      <c r="D381" s="38">
        <v>16651.5</v>
      </c>
      <c r="E381" s="38">
        <v>16307.5</v>
      </c>
      <c r="F381" s="38">
        <v>15807</v>
      </c>
      <c r="G381" s="38">
        <v>15463</v>
      </c>
      <c r="H381" s="38">
        <v>17152</v>
      </c>
      <c r="I381" s="38">
        <v>17496</v>
      </c>
      <c r="J381" s="38">
        <v>17996.5</v>
      </c>
      <c r="K381" s="31">
        <v>16995.5</v>
      </c>
      <c r="L381" s="31">
        <v>16151</v>
      </c>
      <c r="M381" s="31">
        <v>0.15132000000000001</v>
      </c>
      <c r="N381" s="1"/>
      <c r="O381" s="1"/>
    </row>
    <row r="382" spans="1:15" ht="12.75" customHeight="1">
      <c r="A382" s="33">
        <v>372</v>
      </c>
      <c r="B382" s="58" t="s">
        <v>202</v>
      </c>
      <c r="C382" s="31">
        <v>66.599999999999994</v>
      </c>
      <c r="D382" s="38">
        <v>66.483333333333334</v>
      </c>
      <c r="E382" s="38">
        <v>65.816666666666663</v>
      </c>
      <c r="F382" s="38">
        <v>65.033333333333331</v>
      </c>
      <c r="G382" s="38">
        <v>64.36666666666666</v>
      </c>
      <c r="H382" s="38">
        <v>67.266666666666666</v>
      </c>
      <c r="I382" s="38">
        <v>67.933333333333323</v>
      </c>
      <c r="J382" s="38">
        <v>68.716666666666669</v>
      </c>
      <c r="K382" s="31">
        <v>67.150000000000006</v>
      </c>
      <c r="L382" s="31">
        <v>65.7</v>
      </c>
      <c r="M382" s="31">
        <v>399.14470999999998</v>
      </c>
      <c r="N382" s="1"/>
      <c r="O382" s="1"/>
    </row>
    <row r="383" spans="1:15" ht="12.75" customHeight="1">
      <c r="A383" s="33">
        <v>373</v>
      </c>
      <c r="B383" s="58" t="s">
        <v>206</v>
      </c>
      <c r="C383" s="31">
        <v>1847.45</v>
      </c>
      <c r="D383" s="38">
        <v>1848.7833333333335</v>
      </c>
      <c r="E383" s="38">
        <v>1827.2166666666672</v>
      </c>
      <c r="F383" s="38">
        <v>1806.9833333333336</v>
      </c>
      <c r="G383" s="38">
        <v>1785.4166666666672</v>
      </c>
      <c r="H383" s="38">
        <v>1869.0166666666671</v>
      </c>
      <c r="I383" s="38">
        <v>1890.5833333333333</v>
      </c>
      <c r="J383" s="38">
        <v>1910.8166666666671</v>
      </c>
      <c r="K383" s="31">
        <v>1870.35</v>
      </c>
      <c r="L383" s="31">
        <v>1828.55</v>
      </c>
      <c r="M383" s="31">
        <v>16.20063</v>
      </c>
      <c r="N383" s="1"/>
      <c r="O383" s="1"/>
    </row>
    <row r="384" spans="1:15" ht="12.75" customHeight="1">
      <c r="A384" s="33">
        <v>374</v>
      </c>
      <c r="B384" s="58" t="s">
        <v>487</v>
      </c>
      <c r="C384" s="31">
        <v>424.2</v>
      </c>
      <c r="D384" s="38">
        <v>426.8</v>
      </c>
      <c r="E384" s="38">
        <v>419.40000000000003</v>
      </c>
      <c r="F384" s="38">
        <v>414.6</v>
      </c>
      <c r="G384" s="38">
        <v>407.20000000000005</v>
      </c>
      <c r="H384" s="38">
        <v>431.6</v>
      </c>
      <c r="I384" s="38">
        <v>439</v>
      </c>
      <c r="J384" s="38">
        <v>443.8</v>
      </c>
      <c r="K384" s="31">
        <v>434.2</v>
      </c>
      <c r="L384" s="31">
        <v>422</v>
      </c>
      <c r="M384" s="31">
        <v>2.0026099999999998</v>
      </c>
      <c r="N384" s="1"/>
      <c r="O384" s="1"/>
    </row>
    <row r="385" spans="1:15" ht="12.75" customHeight="1">
      <c r="A385" s="33">
        <v>375</v>
      </c>
      <c r="B385" s="58" t="s">
        <v>490</v>
      </c>
      <c r="C385" s="31">
        <v>1274.75</v>
      </c>
      <c r="D385" s="38">
        <v>1281.6333333333334</v>
      </c>
      <c r="E385" s="38">
        <v>1260.1166666666668</v>
      </c>
      <c r="F385" s="38">
        <v>1245.4833333333333</v>
      </c>
      <c r="G385" s="38">
        <v>1223.9666666666667</v>
      </c>
      <c r="H385" s="38">
        <v>1296.2666666666669</v>
      </c>
      <c r="I385" s="38">
        <v>1317.7833333333338</v>
      </c>
      <c r="J385" s="38">
        <v>1332.416666666667</v>
      </c>
      <c r="K385" s="31">
        <v>1303.1500000000001</v>
      </c>
      <c r="L385" s="31">
        <v>1267</v>
      </c>
      <c r="M385" s="31">
        <v>1.98041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153.9</v>
      </c>
      <c r="D386" s="38">
        <v>153.41666666666666</v>
      </c>
      <c r="E386" s="38">
        <v>149.43333333333331</v>
      </c>
      <c r="F386" s="38">
        <v>144.96666666666664</v>
      </c>
      <c r="G386" s="38">
        <v>140.98333333333329</v>
      </c>
      <c r="H386" s="38">
        <v>157.88333333333333</v>
      </c>
      <c r="I386" s="38">
        <v>161.86666666666667</v>
      </c>
      <c r="J386" s="38">
        <v>166.33333333333334</v>
      </c>
      <c r="K386" s="31">
        <v>157.4</v>
      </c>
      <c r="L386" s="31">
        <v>148.94999999999999</v>
      </c>
      <c r="M386" s="31">
        <v>471.81664000000001</v>
      </c>
      <c r="N386" s="1"/>
      <c r="O386" s="1"/>
    </row>
    <row r="387" spans="1:15" ht="12.75" customHeight="1">
      <c r="A387" s="33">
        <v>377</v>
      </c>
      <c r="B387" s="58" t="s">
        <v>207</v>
      </c>
      <c r="C387" s="31">
        <v>173.1</v>
      </c>
      <c r="D387" s="38">
        <v>173.66666666666666</v>
      </c>
      <c r="E387" s="38">
        <v>171.63333333333333</v>
      </c>
      <c r="F387" s="38">
        <v>170.16666666666666</v>
      </c>
      <c r="G387" s="38">
        <v>168.13333333333333</v>
      </c>
      <c r="H387" s="38">
        <v>175.13333333333333</v>
      </c>
      <c r="I387" s="38">
        <v>177.16666666666669</v>
      </c>
      <c r="J387" s="38">
        <v>178.63333333333333</v>
      </c>
      <c r="K387" s="31">
        <v>175.7</v>
      </c>
      <c r="L387" s="31">
        <v>172.2</v>
      </c>
      <c r="M387" s="31">
        <v>14.952819999999999</v>
      </c>
      <c r="N387" s="1"/>
      <c r="O387" s="1"/>
    </row>
    <row r="388" spans="1:15" ht="12.75" customHeight="1">
      <c r="A388" s="33">
        <v>378</v>
      </c>
      <c r="B388" s="58" t="s">
        <v>492</v>
      </c>
      <c r="C388" s="31">
        <v>1031.5</v>
      </c>
      <c r="D388" s="38">
        <v>1037.4666666666667</v>
      </c>
      <c r="E388" s="38">
        <v>1023.0333333333333</v>
      </c>
      <c r="F388" s="38">
        <v>1014.5666666666666</v>
      </c>
      <c r="G388" s="38">
        <v>1000.1333333333332</v>
      </c>
      <c r="H388" s="38">
        <v>1045.9333333333334</v>
      </c>
      <c r="I388" s="38">
        <v>1060.3666666666668</v>
      </c>
      <c r="J388" s="38">
        <v>1068.8333333333335</v>
      </c>
      <c r="K388" s="31">
        <v>1051.9000000000001</v>
      </c>
      <c r="L388" s="31">
        <v>1029</v>
      </c>
      <c r="M388" s="31">
        <v>4.4094100000000003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515.65</v>
      </c>
      <c r="D389" s="38">
        <v>514.26666666666665</v>
      </c>
      <c r="E389" s="38">
        <v>511.63333333333333</v>
      </c>
      <c r="F389" s="38">
        <v>507.61666666666667</v>
      </c>
      <c r="G389" s="38">
        <v>504.98333333333335</v>
      </c>
      <c r="H389" s="38">
        <v>518.2833333333333</v>
      </c>
      <c r="I389" s="38">
        <v>520.91666666666652</v>
      </c>
      <c r="J389" s="38">
        <v>524.93333333333328</v>
      </c>
      <c r="K389" s="31">
        <v>516.9</v>
      </c>
      <c r="L389" s="31">
        <v>510.25</v>
      </c>
      <c r="M389" s="31">
        <v>4.6419300000000003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237.15</v>
      </c>
      <c r="D390" s="38">
        <v>237.54999999999998</v>
      </c>
      <c r="E390" s="38">
        <v>235.19999999999996</v>
      </c>
      <c r="F390" s="38">
        <v>233.24999999999997</v>
      </c>
      <c r="G390" s="38">
        <v>230.89999999999995</v>
      </c>
      <c r="H390" s="38">
        <v>239.49999999999997</v>
      </c>
      <c r="I390" s="38">
        <v>241.85</v>
      </c>
      <c r="J390" s="38">
        <v>243.79999999999998</v>
      </c>
      <c r="K390" s="31">
        <v>239.9</v>
      </c>
      <c r="L390" s="31">
        <v>235.6</v>
      </c>
      <c r="M390" s="31">
        <v>3.1325699999999999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128.80000000000001</v>
      </c>
      <c r="D391" s="38">
        <v>129.76666666666668</v>
      </c>
      <c r="E391" s="38">
        <v>126.63333333333335</v>
      </c>
      <c r="F391" s="38">
        <v>124.46666666666667</v>
      </c>
      <c r="G391" s="38">
        <v>121.33333333333334</v>
      </c>
      <c r="H391" s="38">
        <v>131.93333333333337</v>
      </c>
      <c r="I391" s="38">
        <v>135.06666666666669</v>
      </c>
      <c r="J391" s="38">
        <v>137.23333333333338</v>
      </c>
      <c r="K391" s="31">
        <v>132.9</v>
      </c>
      <c r="L391" s="31">
        <v>127.6</v>
      </c>
      <c r="M391" s="31">
        <v>115.69176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2744.75</v>
      </c>
      <c r="D392" s="38">
        <v>2727.5833333333335</v>
      </c>
      <c r="E392" s="38">
        <v>2705.166666666667</v>
      </c>
      <c r="F392" s="38">
        <v>2665.5833333333335</v>
      </c>
      <c r="G392" s="38">
        <v>2643.166666666667</v>
      </c>
      <c r="H392" s="38">
        <v>2767.166666666667</v>
      </c>
      <c r="I392" s="38">
        <v>2789.5833333333339</v>
      </c>
      <c r="J392" s="38">
        <v>2829.166666666667</v>
      </c>
      <c r="K392" s="31">
        <v>2750</v>
      </c>
      <c r="L392" s="31">
        <v>2688</v>
      </c>
      <c r="M392" s="31">
        <v>0.22905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64.099999999999994</v>
      </c>
      <c r="D393" s="38">
        <v>64.083333333333329</v>
      </c>
      <c r="E393" s="38">
        <v>63.266666666666652</v>
      </c>
      <c r="F393" s="38">
        <v>62.433333333333323</v>
      </c>
      <c r="G393" s="38">
        <v>61.616666666666646</v>
      </c>
      <c r="H393" s="38">
        <v>64.916666666666657</v>
      </c>
      <c r="I393" s="38">
        <v>65.733333333333348</v>
      </c>
      <c r="J393" s="38">
        <v>66.566666666666663</v>
      </c>
      <c r="K393" s="31">
        <v>64.900000000000006</v>
      </c>
      <c r="L393" s="31">
        <v>63.25</v>
      </c>
      <c r="M393" s="31">
        <v>30.469709999999999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2150.9</v>
      </c>
      <c r="D394" s="38">
        <v>2156.5166666666669</v>
      </c>
      <c r="E394" s="38">
        <v>2129.4833333333336</v>
      </c>
      <c r="F394" s="38">
        <v>2108.0666666666666</v>
      </c>
      <c r="G394" s="38">
        <v>2081.0333333333333</v>
      </c>
      <c r="H394" s="38">
        <v>2177.9333333333338</v>
      </c>
      <c r="I394" s="38">
        <v>2204.9666666666676</v>
      </c>
      <c r="J394" s="38">
        <v>2226.3833333333341</v>
      </c>
      <c r="K394" s="31">
        <v>2183.5500000000002</v>
      </c>
      <c r="L394" s="31">
        <v>2135.1</v>
      </c>
      <c r="M394" s="31">
        <v>1.75901</v>
      </c>
      <c r="N394" s="1"/>
      <c r="O394" s="1"/>
    </row>
    <row r="395" spans="1:15" ht="12.75" customHeight="1">
      <c r="A395" s="33">
        <v>385</v>
      </c>
      <c r="B395" s="58" t="s">
        <v>209</v>
      </c>
      <c r="C395" s="31">
        <v>235.65</v>
      </c>
      <c r="D395" s="38">
        <v>234.54999999999998</v>
      </c>
      <c r="E395" s="38">
        <v>232.94999999999996</v>
      </c>
      <c r="F395" s="38">
        <v>230.24999999999997</v>
      </c>
      <c r="G395" s="38">
        <v>228.64999999999995</v>
      </c>
      <c r="H395" s="38">
        <v>237.24999999999997</v>
      </c>
      <c r="I395" s="38">
        <v>238.85</v>
      </c>
      <c r="J395" s="38">
        <v>241.54999999999998</v>
      </c>
      <c r="K395" s="31">
        <v>236.15</v>
      </c>
      <c r="L395" s="31">
        <v>231.85</v>
      </c>
      <c r="M395" s="31">
        <v>39.392000000000003</v>
      </c>
      <c r="N395" s="1"/>
      <c r="O395" s="1"/>
    </row>
    <row r="396" spans="1:15" ht="12.75" customHeight="1">
      <c r="A396" s="33">
        <v>386</v>
      </c>
      <c r="B396" s="58" t="s">
        <v>210</v>
      </c>
      <c r="C396" s="31">
        <v>245.55</v>
      </c>
      <c r="D396" s="38">
        <v>242.53333333333333</v>
      </c>
      <c r="E396" s="38">
        <v>238.56666666666666</v>
      </c>
      <c r="F396" s="38">
        <v>231.58333333333334</v>
      </c>
      <c r="G396" s="38">
        <v>227.61666666666667</v>
      </c>
      <c r="H396" s="38">
        <v>249.51666666666665</v>
      </c>
      <c r="I396" s="38">
        <v>253.48333333333329</v>
      </c>
      <c r="J396" s="38">
        <v>260.46666666666664</v>
      </c>
      <c r="K396" s="31">
        <v>246.5</v>
      </c>
      <c r="L396" s="31">
        <v>235.55</v>
      </c>
      <c r="M396" s="31">
        <v>213.84056000000001</v>
      </c>
      <c r="N396" s="1"/>
      <c r="O396" s="1"/>
    </row>
    <row r="397" spans="1:15" ht="12.75" customHeight="1">
      <c r="A397" s="33">
        <v>387</v>
      </c>
      <c r="B397" s="58" t="s">
        <v>499</v>
      </c>
      <c r="C397" s="31">
        <v>166.85</v>
      </c>
      <c r="D397" s="38">
        <v>166.95000000000002</v>
      </c>
      <c r="E397" s="38">
        <v>164.75000000000003</v>
      </c>
      <c r="F397" s="38">
        <v>162.65</v>
      </c>
      <c r="G397" s="38">
        <v>160.45000000000002</v>
      </c>
      <c r="H397" s="38">
        <v>169.05000000000004</v>
      </c>
      <c r="I397" s="38">
        <v>171.25000000000003</v>
      </c>
      <c r="J397" s="38">
        <v>173.35000000000005</v>
      </c>
      <c r="K397" s="31">
        <v>169.15</v>
      </c>
      <c r="L397" s="31">
        <v>164.85</v>
      </c>
      <c r="M397" s="31">
        <v>29.31108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923.7</v>
      </c>
      <c r="D398" s="38">
        <v>925.08333333333337</v>
      </c>
      <c r="E398" s="38">
        <v>920.61666666666679</v>
      </c>
      <c r="F398" s="38">
        <v>917.53333333333342</v>
      </c>
      <c r="G398" s="38">
        <v>913.06666666666683</v>
      </c>
      <c r="H398" s="38">
        <v>928.16666666666674</v>
      </c>
      <c r="I398" s="38">
        <v>932.63333333333321</v>
      </c>
      <c r="J398" s="38">
        <v>935.7166666666667</v>
      </c>
      <c r="K398" s="31">
        <v>929.55</v>
      </c>
      <c r="L398" s="31">
        <v>922</v>
      </c>
      <c r="M398" s="31">
        <v>0.59958999999999996</v>
      </c>
      <c r="N398" s="1"/>
      <c r="O398" s="1"/>
    </row>
    <row r="399" spans="1:15" ht="12.75" customHeight="1">
      <c r="A399" s="33">
        <v>389</v>
      </c>
      <c r="B399" s="58" t="s">
        <v>211</v>
      </c>
      <c r="C399" s="31">
        <v>2432</v>
      </c>
      <c r="D399" s="38">
        <v>2427.0833333333335</v>
      </c>
      <c r="E399" s="38">
        <v>2415.916666666667</v>
      </c>
      <c r="F399" s="38">
        <v>2399.8333333333335</v>
      </c>
      <c r="G399" s="38">
        <v>2388.666666666667</v>
      </c>
      <c r="H399" s="38">
        <v>2443.166666666667</v>
      </c>
      <c r="I399" s="38">
        <v>2454.3333333333339</v>
      </c>
      <c r="J399" s="38">
        <v>2470.416666666667</v>
      </c>
      <c r="K399" s="31">
        <v>2438.25</v>
      </c>
      <c r="L399" s="31">
        <v>2411</v>
      </c>
      <c r="M399" s="31">
        <v>68.262860000000003</v>
      </c>
      <c r="N399" s="1"/>
      <c r="O399" s="1"/>
    </row>
    <row r="400" spans="1:15" ht="12.75" customHeight="1">
      <c r="A400" s="33">
        <v>390</v>
      </c>
      <c r="B400" s="58" t="s">
        <v>501</v>
      </c>
      <c r="C400" s="31">
        <v>123.3</v>
      </c>
      <c r="D400" s="38">
        <v>123.93333333333334</v>
      </c>
      <c r="E400" s="38">
        <v>122.41666666666667</v>
      </c>
      <c r="F400" s="38">
        <v>121.53333333333333</v>
      </c>
      <c r="G400" s="38">
        <v>120.01666666666667</v>
      </c>
      <c r="H400" s="38">
        <v>124.81666666666668</v>
      </c>
      <c r="I400" s="38">
        <v>126.33333333333333</v>
      </c>
      <c r="J400" s="38">
        <v>127.21666666666668</v>
      </c>
      <c r="K400" s="31">
        <v>125.45</v>
      </c>
      <c r="L400" s="31">
        <v>123.05</v>
      </c>
      <c r="M400" s="31">
        <v>4.71753</v>
      </c>
      <c r="N400" s="1"/>
      <c r="O400" s="1"/>
    </row>
    <row r="401" spans="1:15" ht="12.75" customHeight="1">
      <c r="A401" s="33">
        <v>391</v>
      </c>
      <c r="B401" s="58" t="s">
        <v>488</v>
      </c>
      <c r="C401" s="31">
        <v>762.2</v>
      </c>
      <c r="D401" s="38">
        <v>761.75</v>
      </c>
      <c r="E401" s="38">
        <v>735.5</v>
      </c>
      <c r="F401" s="38">
        <v>708.8</v>
      </c>
      <c r="G401" s="38">
        <v>682.55</v>
      </c>
      <c r="H401" s="38">
        <v>788.45</v>
      </c>
      <c r="I401" s="38">
        <v>814.7</v>
      </c>
      <c r="J401" s="38">
        <v>841.40000000000009</v>
      </c>
      <c r="K401" s="31">
        <v>788</v>
      </c>
      <c r="L401" s="31">
        <v>735.05</v>
      </c>
      <c r="M401" s="31">
        <v>19.061160000000001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509.75</v>
      </c>
      <c r="D402" s="38">
        <v>510.15000000000003</v>
      </c>
      <c r="E402" s="38">
        <v>504.30000000000007</v>
      </c>
      <c r="F402" s="38">
        <v>498.85</v>
      </c>
      <c r="G402" s="38">
        <v>493.00000000000006</v>
      </c>
      <c r="H402" s="38">
        <v>515.60000000000014</v>
      </c>
      <c r="I402" s="38">
        <v>521.45000000000005</v>
      </c>
      <c r="J402" s="38">
        <v>526.90000000000009</v>
      </c>
      <c r="K402" s="31">
        <v>516</v>
      </c>
      <c r="L402" s="31">
        <v>504.7</v>
      </c>
      <c r="M402" s="31">
        <v>10.4579</v>
      </c>
      <c r="N402" s="1"/>
      <c r="O402" s="1"/>
    </row>
    <row r="403" spans="1:15" ht="12.75" customHeight="1">
      <c r="A403" s="33">
        <v>393</v>
      </c>
      <c r="B403" s="58" t="s">
        <v>502</v>
      </c>
      <c r="C403" s="31">
        <v>864.35</v>
      </c>
      <c r="D403" s="38">
        <v>868.25</v>
      </c>
      <c r="E403" s="38">
        <v>856.1</v>
      </c>
      <c r="F403" s="38">
        <v>847.85</v>
      </c>
      <c r="G403" s="38">
        <v>835.7</v>
      </c>
      <c r="H403" s="38">
        <v>876.5</v>
      </c>
      <c r="I403" s="38">
        <v>888.65000000000009</v>
      </c>
      <c r="J403" s="38">
        <v>896.9</v>
      </c>
      <c r="K403" s="31">
        <v>880.4</v>
      </c>
      <c r="L403" s="31">
        <v>860</v>
      </c>
      <c r="M403" s="31">
        <v>1.0169900000000001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1551.65</v>
      </c>
      <c r="D404" s="38">
        <v>1552.25</v>
      </c>
      <c r="E404" s="38">
        <v>1543.35</v>
      </c>
      <c r="F404" s="38">
        <v>1535.05</v>
      </c>
      <c r="G404" s="38">
        <v>1526.1499999999999</v>
      </c>
      <c r="H404" s="38">
        <v>1560.55</v>
      </c>
      <c r="I404" s="38">
        <v>1569.45</v>
      </c>
      <c r="J404" s="38">
        <v>1577.75</v>
      </c>
      <c r="K404" s="31">
        <v>1561.15</v>
      </c>
      <c r="L404" s="31">
        <v>1543.95</v>
      </c>
      <c r="M404" s="31">
        <v>1.59022</v>
      </c>
      <c r="N404" s="1"/>
      <c r="O404" s="1"/>
    </row>
    <row r="405" spans="1:15" ht="12.75" customHeight="1">
      <c r="A405" s="33">
        <v>395</v>
      </c>
      <c r="B405" s="58" t="s">
        <v>181</v>
      </c>
      <c r="C405" s="31">
        <v>99.3</v>
      </c>
      <c r="D405" s="38">
        <v>99.683333333333337</v>
      </c>
      <c r="E405" s="38">
        <v>98.366666666666674</v>
      </c>
      <c r="F405" s="38">
        <v>97.433333333333337</v>
      </c>
      <c r="G405" s="38">
        <v>96.116666666666674</v>
      </c>
      <c r="H405" s="38">
        <v>100.61666666666667</v>
      </c>
      <c r="I405" s="38">
        <v>101.93333333333334</v>
      </c>
      <c r="J405" s="38">
        <v>102.86666666666667</v>
      </c>
      <c r="K405" s="31">
        <v>101</v>
      </c>
      <c r="L405" s="31">
        <v>98.75</v>
      </c>
      <c r="M405" s="31">
        <v>99.686890000000005</v>
      </c>
      <c r="N405" s="1"/>
      <c r="O405" s="1"/>
    </row>
    <row r="406" spans="1:15" ht="12.75" customHeight="1">
      <c r="A406" s="33">
        <v>396</v>
      </c>
      <c r="B406" s="58" t="s">
        <v>506</v>
      </c>
      <c r="C406" s="31">
        <v>7117.2</v>
      </c>
      <c r="D406" s="38">
        <v>7117.75</v>
      </c>
      <c r="E406" s="38">
        <v>7090.5</v>
      </c>
      <c r="F406" s="38">
        <v>7063.8</v>
      </c>
      <c r="G406" s="38">
        <v>7036.55</v>
      </c>
      <c r="H406" s="38">
        <v>7144.45</v>
      </c>
      <c r="I406" s="38">
        <v>7171.7</v>
      </c>
      <c r="J406" s="38">
        <v>7198.4</v>
      </c>
      <c r="K406" s="31">
        <v>7145</v>
      </c>
      <c r="L406" s="31">
        <v>7091.05</v>
      </c>
      <c r="M406" s="31">
        <v>4.895E-2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1480.75</v>
      </c>
      <c r="D407" s="38">
        <v>1484.8666666666668</v>
      </c>
      <c r="E407" s="38">
        <v>1454.7333333333336</v>
      </c>
      <c r="F407" s="38">
        <v>1428.7166666666667</v>
      </c>
      <c r="G407" s="38">
        <v>1398.5833333333335</v>
      </c>
      <c r="H407" s="38">
        <v>1510.8833333333337</v>
      </c>
      <c r="I407" s="38">
        <v>1541.0166666666669</v>
      </c>
      <c r="J407" s="38">
        <v>1567.0333333333338</v>
      </c>
      <c r="K407" s="31">
        <v>1515</v>
      </c>
      <c r="L407" s="31">
        <v>1458.85</v>
      </c>
      <c r="M407" s="31">
        <v>2.32436</v>
      </c>
      <c r="N407" s="1"/>
      <c r="O407" s="1"/>
    </row>
    <row r="408" spans="1:15" ht="12.75" customHeight="1">
      <c r="A408" s="33">
        <v>398</v>
      </c>
      <c r="B408" s="58" t="s">
        <v>213</v>
      </c>
      <c r="C408" s="31">
        <v>834.65</v>
      </c>
      <c r="D408" s="38">
        <v>834.88333333333333</v>
      </c>
      <c r="E408" s="38">
        <v>832.11666666666667</v>
      </c>
      <c r="F408" s="38">
        <v>829.58333333333337</v>
      </c>
      <c r="G408" s="38">
        <v>826.81666666666672</v>
      </c>
      <c r="H408" s="38">
        <v>837.41666666666663</v>
      </c>
      <c r="I408" s="38">
        <v>840.18333333333328</v>
      </c>
      <c r="J408" s="38">
        <v>842.71666666666658</v>
      </c>
      <c r="K408" s="31">
        <v>837.65</v>
      </c>
      <c r="L408" s="31">
        <v>832.35</v>
      </c>
      <c r="M408" s="31">
        <v>7.5324499999999999</v>
      </c>
      <c r="N408" s="1"/>
      <c r="O408" s="1"/>
    </row>
    <row r="409" spans="1:15" ht="12.75" customHeight="1">
      <c r="A409" s="33">
        <v>399</v>
      </c>
      <c r="B409" s="58" t="s">
        <v>214</v>
      </c>
      <c r="C409" s="31">
        <v>1347.5</v>
      </c>
      <c r="D409" s="38">
        <v>1336.75</v>
      </c>
      <c r="E409" s="38">
        <v>1322.2</v>
      </c>
      <c r="F409" s="38">
        <v>1296.9000000000001</v>
      </c>
      <c r="G409" s="38">
        <v>1282.3500000000001</v>
      </c>
      <c r="H409" s="38">
        <v>1362.05</v>
      </c>
      <c r="I409" s="38">
        <v>1376.6000000000001</v>
      </c>
      <c r="J409" s="38">
        <v>1401.8999999999999</v>
      </c>
      <c r="K409" s="31">
        <v>1351.3</v>
      </c>
      <c r="L409" s="31">
        <v>1311.45</v>
      </c>
      <c r="M409" s="31">
        <v>14.68196</v>
      </c>
      <c r="N409" s="1"/>
      <c r="O409" s="1"/>
    </row>
    <row r="410" spans="1:15" ht="12.75" customHeight="1">
      <c r="A410" s="33">
        <v>400</v>
      </c>
      <c r="B410" s="58" t="s">
        <v>508</v>
      </c>
      <c r="C410" s="31">
        <v>3495.15</v>
      </c>
      <c r="D410" s="38">
        <v>3463.0499999999997</v>
      </c>
      <c r="E410" s="38">
        <v>3420.1999999999994</v>
      </c>
      <c r="F410" s="38">
        <v>3345.2499999999995</v>
      </c>
      <c r="G410" s="38">
        <v>3302.3999999999992</v>
      </c>
      <c r="H410" s="38">
        <v>3537.9999999999995</v>
      </c>
      <c r="I410" s="38">
        <v>3580.85</v>
      </c>
      <c r="J410" s="38">
        <v>3655.7999999999997</v>
      </c>
      <c r="K410" s="31">
        <v>3505.9</v>
      </c>
      <c r="L410" s="31">
        <v>3388.1</v>
      </c>
      <c r="M410" s="31">
        <v>1.11239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456.65</v>
      </c>
      <c r="D411" s="38">
        <v>456.81666666666666</v>
      </c>
      <c r="E411" s="38">
        <v>450.83333333333331</v>
      </c>
      <c r="F411" s="38">
        <v>445.01666666666665</v>
      </c>
      <c r="G411" s="38">
        <v>439.0333333333333</v>
      </c>
      <c r="H411" s="38">
        <v>462.63333333333333</v>
      </c>
      <c r="I411" s="38">
        <v>468.61666666666667</v>
      </c>
      <c r="J411" s="38">
        <v>474.43333333333334</v>
      </c>
      <c r="K411" s="31">
        <v>462.8</v>
      </c>
      <c r="L411" s="31">
        <v>451</v>
      </c>
      <c r="M411" s="31">
        <v>1.48247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711.45</v>
      </c>
      <c r="D412" s="38">
        <v>714.35</v>
      </c>
      <c r="E412" s="38">
        <v>707.1</v>
      </c>
      <c r="F412" s="38">
        <v>702.75</v>
      </c>
      <c r="G412" s="38">
        <v>695.5</v>
      </c>
      <c r="H412" s="38">
        <v>718.7</v>
      </c>
      <c r="I412" s="38">
        <v>725.95</v>
      </c>
      <c r="J412" s="38">
        <v>730.30000000000007</v>
      </c>
      <c r="K412" s="31">
        <v>721.6</v>
      </c>
      <c r="L412" s="31">
        <v>710</v>
      </c>
      <c r="M412" s="31">
        <v>0.77708999999999995</v>
      </c>
      <c r="N412" s="1"/>
      <c r="O412" s="1"/>
    </row>
    <row r="413" spans="1:15" ht="12.75" customHeight="1">
      <c r="A413" s="33">
        <v>403</v>
      </c>
      <c r="B413" t="s">
        <v>216</v>
      </c>
      <c r="C413" s="31">
        <v>25738.799999999999</v>
      </c>
      <c r="D413" s="38">
        <v>25675.95</v>
      </c>
      <c r="E413" s="38">
        <v>25556.9</v>
      </c>
      <c r="F413" s="38">
        <v>25375</v>
      </c>
      <c r="G413" s="38">
        <v>25255.95</v>
      </c>
      <c r="H413" s="38">
        <v>25857.850000000002</v>
      </c>
      <c r="I413" s="38">
        <v>25976.899999999998</v>
      </c>
      <c r="J413" s="38">
        <v>26158.800000000003</v>
      </c>
      <c r="K413" s="31">
        <v>25795</v>
      </c>
      <c r="L413" s="31">
        <v>25494.05</v>
      </c>
      <c r="M413" s="31">
        <v>0.22670000000000001</v>
      </c>
      <c r="N413" s="1"/>
      <c r="O413" s="1"/>
    </row>
    <row r="414" spans="1:15" ht="12.75" customHeight="1">
      <c r="A414" s="33">
        <v>404</v>
      </c>
      <c r="B414" s="58" t="s">
        <v>511</v>
      </c>
      <c r="C414" s="31">
        <v>52.75</v>
      </c>
      <c r="D414" s="38">
        <v>52.95000000000001</v>
      </c>
      <c r="E414" s="38">
        <v>52.000000000000021</v>
      </c>
      <c r="F414" s="38">
        <v>51.250000000000014</v>
      </c>
      <c r="G414" s="38">
        <v>50.300000000000026</v>
      </c>
      <c r="H414" s="38">
        <v>53.700000000000017</v>
      </c>
      <c r="I414" s="38">
        <v>54.650000000000006</v>
      </c>
      <c r="J414" s="38">
        <v>55.400000000000013</v>
      </c>
      <c r="K414" s="31">
        <v>53.9</v>
      </c>
      <c r="L414" s="31">
        <v>52.2</v>
      </c>
      <c r="M414" s="31">
        <v>219.33005</v>
      </c>
      <c r="N414" s="1"/>
      <c r="O414" s="1"/>
    </row>
    <row r="415" spans="1:15" ht="12.75" customHeight="1">
      <c r="A415" s="33">
        <v>405</v>
      </c>
      <c r="B415" s="58" t="s">
        <v>219</v>
      </c>
      <c r="C415" s="31">
        <v>1893.7</v>
      </c>
      <c r="D415" s="38">
        <v>1888.3833333333332</v>
      </c>
      <c r="E415" s="38">
        <v>1875.9666666666665</v>
      </c>
      <c r="F415" s="38">
        <v>1858.2333333333333</v>
      </c>
      <c r="G415" s="38">
        <v>1845.8166666666666</v>
      </c>
      <c r="H415" s="38">
        <v>1906.1166666666663</v>
      </c>
      <c r="I415" s="38">
        <v>1918.5333333333333</v>
      </c>
      <c r="J415" s="38">
        <v>1936.2666666666662</v>
      </c>
      <c r="K415" s="31">
        <v>1900.8</v>
      </c>
      <c r="L415" s="31">
        <v>1870.65</v>
      </c>
      <c r="M415" s="31">
        <v>12.07095</v>
      </c>
      <c r="N415" s="1"/>
      <c r="O415" s="1"/>
    </row>
    <row r="416" spans="1:15" ht="12.75" customHeight="1">
      <c r="A416" s="33">
        <v>406</v>
      </c>
      <c r="B416" s="58" t="s">
        <v>512</v>
      </c>
      <c r="C416" s="31">
        <v>473.7</v>
      </c>
      <c r="D416" s="38">
        <v>475.5333333333333</v>
      </c>
      <c r="E416" s="38">
        <v>468.16666666666663</v>
      </c>
      <c r="F416" s="38">
        <v>462.63333333333333</v>
      </c>
      <c r="G416" s="38">
        <v>455.26666666666665</v>
      </c>
      <c r="H416" s="38">
        <v>481.06666666666661</v>
      </c>
      <c r="I416" s="38">
        <v>488.43333333333328</v>
      </c>
      <c r="J416" s="38">
        <v>493.96666666666658</v>
      </c>
      <c r="K416" s="31">
        <v>482.9</v>
      </c>
      <c r="L416" s="31">
        <v>470</v>
      </c>
      <c r="M416" s="31">
        <v>7.7584600000000004</v>
      </c>
      <c r="N416" s="1"/>
      <c r="O416" s="1"/>
    </row>
    <row r="417" spans="1:15" ht="12.75" customHeight="1">
      <c r="A417" s="33">
        <v>407</v>
      </c>
      <c r="B417" s="58" t="s">
        <v>217</v>
      </c>
      <c r="C417" s="31">
        <v>3939.95</v>
      </c>
      <c r="D417" s="38">
        <v>3950.4500000000003</v>
      </c>
      <c r="E417" s="38">
        <v>3919.5000000000005</v>
      </c>
      <c r="F417" s="38">
        <v>3899.05</v>
      </c>
      <c r="G417" s="38">
        <v>3868.1000000000004</v>
      </c>
      <c r="H417" s="38">
        <v>3970.9000000000005</v>
      </c>
      <c r="I417" s="38">
        <v>4001.8500000000004</v>
      </c>
      <c r="J417" s="38">
        <v>4022.3000000000006</v>
      </c>
      <c r="K417" s="31">
        <v>3981.4</v>
      </c>
      <c r="L417" s="31">
        <v>3930</v>
      </c>
      <c r="M417" s="31">
        <v>2.1706699999999999</v>
      </c>
      <c r="N417" s="1"/>
      <c r="O417" s="1"/>
    </row>
    <row r="418" spans="1:15" ht="12.75" customHeight="1">
      <c r="A418" s="33">
        <v>408</v>
      </c>
      <c r="B418" s="58" t="s">
        <v>504</v>
      </c>
      <c r="C418" s="31">
        <v>63.45</v>
      </c>
      <c r="D418" s="38">
        <v>63.25</v>
      </c>
      <c r="E418" s="38">
        <v>62.3</v>
      </c>
      <c r="F418" s="38">
        <v>61.15</v>
      </c>
      <c r="G418" s="38">
        <v>60.199999999999996</v>
      </c>
      <c r="H418" s="38">
        <v>64.400000000000006</v>
      </c>
      <c r="I418" s="38">
        <v>65.349999999999994</v>
      </c>
      <c r="J418" s="38">
        <v>66.5</v>
      </c>
      <c r="K418" s="31">
        <v>64.2</v>
      </c>
      <c r="L418" s="31">
        <v>62.1</v>
      </c>
      <c r="M418" s="31">
        <v>117.92364000000001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5291.35</v>
      </c>
      <c r="D419" s="38">
        <v>5310.916666666667</v>
      </c>
      <c r="E419" s="38">
        <v>5238.5333333333338</v>
      </c>
      <c r="F419" s="38">
        <v>5185.7166666666672</v>
      </c>
      <c r="G419" s="38">
        <v>5113.3333333333339</v>
      </c>
      <c r="H419" s="38">
        <v>5363.7333333333336</v>
      </c>
      <c r="I419" s="38">
        <v>5436.1166666666668</v>
      </c>
      <c r="J419" s="38">
        <v>5488.9333333333334</v>
      </c>
      <c r="K419" s="31">
        <v>5383.3</v>
      </c>
      <c r="L419" s="31">
        <v>5258.1</v>
      </c>
      <c r="M419" s="31">
        <v>0.12698000000000001</v>
      </c>
      <c r="N419" s="1"/>
      <c r="O419" s="1"/>
    </row>
    <row r="420" spans="1:15" ht="12.75" customHeight="1">
      <c r="A420" s="33">
        <v>410</v>
      </c>
      <c r="B420" s="58" t="s">
        <v>513</v>
      </c>
      <c r="C420" s="31">
        <v>615.15</v>
      </c>
      <c r="D420" s="38">
        <v>609.51666666666677</v>
      </c>
      <c r="E420" s="38">
        <v>601.03333333333353</v>
      </c>
      <c r="F420" s="38">
        <v>586.91666666666674</v>
      </c>
      <c r="G420" s="38">
        <v>578.43333333333351</v>
      </c>
      <c r="H420" s="38">
        <v>623.63333333333355</v>
      </c>
      <c r="I420" s="38">
        <v>632.1166666666669</v>
      </c>
      <c r="J420" s="38">
        <v>646.23333333333358</v>
      </c>
      <c r="K420" s="31">
        <v>618</v>
      </c>
      <c r="L420" s="31">
        <v>595.4</v>
      </c>
      <c r="M420" s="31">
        <v>4.0033899999999996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4542.1499999999996</v>
      </c>
      <c r="D421" s="38">
        <v>4567.583333333333</v>
      </c>
      <c r="E421" s="38">
        <v>4499.8166666666657</v>
      </c>
      <c r="F421" s="38">
        <v>4457.4833333333327</v>
      </c>
      <c r="G421" s="38">
        <v>4389.7166666666653</v>
      </c>
      <c r="H421" s="38">
        <v>4609.9166666666661</v>
      </c>
      <c r="I421" s="38">
        <v>4677.6833333333343</v>
      </c>
      <c r="J421" s="38">
        <v>4720.0166666666664</v>
      </c>
      <c r="K421" s="31">
        <v>4635.3500000000004</v>
      </c>
      <c r="L421" s="31">
        <v>4525.25</v>
      </c>
      <c r="M421" s="31">
        <v>0.45415</v>
      </c>
      <c r="N421" s="1"/>
      <c r="O421" s="1"/>
    </row>
    <row r="422" spans="1:15" ht="12.75" customHeight="1">
      <c r="A422" s="33">
        <v>412</v>
      </c>
      <c r="B422" s="58" t="s">
        <v>296</v>
      </c>
      <c r="C422" s="31">
        <v>583.65</v>
      </c>
      <c r="D422" s="38">
        <v>584.26666666666665</v>
      </c>
      <c r="E422" s="38">
        <v>574.88333333333333</v>
      </c>
      <c r="F422" s="38">
        <v>566.11666666666667</v>
      </c>
      <c r="G422" s="38">
        <v>556.73333333333335</v>
      </c>
      <c r="H422" s="38">
        <v>593.0333333333333</v>
      </c>
      <c r="I422" s="38">
        <v>602.41666666666652</v>
      </c>
      <c r="J422" s="38">
        <v>611.18333333333328</v>
      </c>
      <c r="K422" s="31">
        <v>593.65</v>
      </c>
      <c r="L422" s="31">
        <v>575.5</v>
      </c>
      <c r="M422" s="31">
        <v>11.82455</v>
      </c>
      <c r="N422" s="1"/>
      <c r="O422" s="1"/>
    </row>
    <row r="423" spans="1:15" ht="12.75" customHeight="1">
      <c r="A423" s="33">
        <v>413</v>
      </c>
      <c r="B423" s="58" t="s">
        <v>515</v>
      </c>
      <c r="C423" s="31">
        <v>1101</v>
      </c>
      <c r="D423" s="38">
        <v>1100.05</v>
      </c>
      <c r="E423" s="38">
        <v>1091.0999999999999</v>
      </c>
      <c r="F423" s="38">
        <v>1081.2</v>
      </c>
      <c r="G423" s="38">
        <v>1072.25</v>
      </c>
      <c r="H423" s="38">
        <v>1109.9499999999998</v>
      </c>
      <c r="I423" s="38">
        <v>1118.9000000000001</v>
      </c>
      <c r="J423" s="38">
        <v>1128.7999999999997</v>
      </c>
      <c r="K423" s="31">
        <v>1109</v>
      </c>
      <c r="L423" s="31">
        <v>1090.1500000000001</v>
      </c>
      <c r="M423" s="31">
        <v>1.78714</v>
      </c>
      <c r="N423" s="1"/>
      <c r="O423" s="1"/>
    </row>
    <row r="424" spans="1:15" ht="12.75" customHeight="1">
      <c r="A424" s="33">
        <v>414</v>
      </c>
      <c r="B424" s="58" t="s">
        <v>218</v>
      </c>
      <c r="C424" s="31">
        <v>2463.0500000000002</v>
      </c>
      <c r="D424" s="38">
        <v>2461.3666666666668</v>
      </c>
      <c r="E424" s="38">
        <v>2450.2333333333336</v>
      </c>
      <c r="F424" s="38">
        <v>2437.416666666667</v>
      </c>
      <c r="G424" s="38">
        <v>2426.2833333333338</v>
      </c>
      <c r="H424" s="38">
        <v>2474.1833333333334</v>
      </c>
      <c r="I424" s="38">
        <v>2485.3166666666666</v>
      </c>
      <c r="J424" s="38">
        <v>2498.1333333333332</v>
      </c>
      <c r="K424" s="31">
        <v>2472.5</v>
      </c>
      <c r="L424" s="31">
        <v>2448.5500000000002</v>
      </c>
      <c r="M424" s="31">
        <v>3.0991399999999998</v>
      </c>
      <c r="N424" s="1"/>
      <c r="O424" s="1"/>
    </row>
    <row r="425" spans="1:15" ht="12.75" customHeight="1">
      <c r="A425" s="33">
        <v>415</v>
      </c>
      <c r="B425" s="58" t="s">
        <v>516</v>
      </c>
      <c r="C425" s="31">
        <v>656.25</v>
      </c>
      <c r="D425" s="38">
        <v>657.51666666666677</v>
      </c>
      <c r="E425" s="38">
        <v>650.08333333333348</v>
      </c>
      <c r="F425" s="38">
        <v>643.91666666666674</v>
      </c>
      <c r="G425" s="38">
        <v>636.48333333333346</v>
      </c>
      <c r="H425" s="38">
        <v>663.68333333333351</v>
      </c>
      <c r="I425" s="38">
        <v>671.11666666666667</v>
      </c>
      <c r="J425" s="38">
        <v>677.28333333333353</v>
      </c>
      <c r="K425" s="31">
        <v>664.95</v>
      </c>
      <c r="L425" s="31">
        <v>651.35</v>
      </c>
      <c r="M425" s="31">
        <v>2.9279700000000002</v>
      </c>
      <c r="N425" s="1"/>
      <c r="O425" s="1"/>
    </row>
    <row r="426" spans="1:15" ht="12.75" customHeight="1">
      <c r="A426" s="33">
        <v>416</v>
      </c>
      <c r="B426" s="58" t="s">
        <v>215</v>
      </c>
      <c r="C426" s="31">
        <v>579.04999999999995</v>
      </c>
      <c r="D426" s="38">
        <v>576.01666666666665</v>
      </c>
      <c r="E426" s="38">
        <v>571.0333333333333</v>
      </c>
      <c r="F426" s="38">
        <v>563.01666666666665</v>
      </c>
      <c r="G426" s="38">
        <v>558.0333333333333</v>
      </c>
      <c r="H426" s="38">
        <v>584.0333333333333</v>
      </c>
      <c r="I426" s="38">
        <v>589.01666666666665</v>
      </c>
      <c r="J426" s="38">
        <v>597.0333333333333</v>
      </c>
      <c r="K426" s="31">
        <v>581</v>
      </c>
      <c r="L426" s="31">
        <v>568</v>
      </c>
      <c r="M426" s="31">
        <v>123.90597</v>
      </c>
      <c r="N426" s="1"/>
      <c r="O426" s="1"/>
    </row>
    <row r="427" spans="1:15" ht="12.75" customHeight="1">
      <c r="A427" s="33">
        <v>417</v>
      </c>
      <c r="B427" s="58" t="s">
        <v>212</v>
      </c>
      <c r="C427" s="31">
        <v>99.55</v>
      </c>
      <c r="D427" s="38">
        <v>99.183333333333337</v>
      </c>
      <c r="E427" s="38">
        <v>97.816666666666677</v>
      </c>
      <c r="F427" s="38">
        <v>96.083333333333343</v>
      </c>
      <c r="G427" s="38">
        <v>94.716666666666683</v>
      </c>
      <c r="H427" s="38">
        <v>100.91666666666667</v>
      </c>
      <c r="I427" s="38">
        <v>102.28333333333335</v>
      </c>
      <c r="J427" s="38">
        <v>104.01666666666667</v>
      </c>
      <c r="K427" s="31">
        <v>100.55</v>
      </c>
      <c r="L427" s="31">
        <v>97.45</v>
      </c>
      <c r="M427" s="31">
        <v>203.24016</v>
      </c>
      <c r="N427" s="1"/>
      <c r="O427" s="1"/>
    </row>
    <row r="428" spans="1:15" ht="12.75" customHeight="1">
      <c r="A428" s="33">
        <v>418</v>
      </c>
      <c r="B428" s="58" t="s">
        <v>517</v>
      </c>
      <c r="C428" s="31">
        <v>368.05</v>
      </c>
      <c r="D428" s="38">
        <v>369.61666666666662</v>
      </c>
      <c r="E428" s="38">
        <v>361.58333333333326</v>
      </c>
      <c r="F428" s="38">
        <v>355.11666666666662</v>
      </c>
      <c r="G428" s="38">
        <v>347.08333333333326</v>
      </c>
      <c r="H428" s="38">
        <v>376.08333333333326</v>
      </c>
      <c r="I428" s="38">
        <v>384.11666666666667</v>
      </c>
      <c r="J428" s="38">
        <v>390.58333333333326</v>
      </c>
      <c r="K428" s="31">
        <v>377.65</v>
      </c>
      <c r="L428" s="31">
        <v>363.15</v>
      </c>
      <c r="M428" s="31">
        <v>2.3744700000000001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168.5</v>
      </c>
      <c r="D429" s="38">
        <v>169.91666666666666</v>
      </c>
      <c r="E429" s="38">
        <v>166.0333333333333</v>
      </c>
      <c r="F429" s="38">
        <v>163.56666666666663</v>
      </c>
      <c r="G429" s="38">
        <v>159.68333333333328</v>
      </c>
      <c r="H429" s="38">
        <v>172.38333333333333</v>
      </c>
      <c r="I429" s="38">
        <v>176.26666666666671</v>
      </c>
      <c r="J429" s="38">
        <v>178.73333333333335</v>
      </c>
      <c r="K429" s="31">
        <v>173.8</v>
      </c>
      <c r="L429" s="31">
        <v>167.45</v>
      </c>
      <c r="M429" s="31">
        <v>21.664259999999999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449.95</v>
      </c>
      <c r="D430" s="38">
        <v>450.2833333333333</v>
      </c>
      <c r="E430" s="38">
        <v>445.66666666666663</v>
      </c>
      <c r="F430" s="38">
        <v>441.38333333333333</v>
      </c>
      <c r="G430" s="38">
        <v>436.76666666666665</v>
      </c>
      <c r="H430" s="38">
        <v>454.56666666666661</v>
      </c>
      <c r="I430" s="38">
        <v>459.18333333333328</v>
      </c>
      <c r="J430" s="38">
        <v>463.46666666666658</v>
      </c>
      <c r="K430" s="31">
        <v>454.9</v>
      </c>
      <c r="L430" s="31">
        <v>446</v>
      </c>
      <c r="M430" s="31">
        <v>5.15367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260.25</v>
      </c>
      <c r="D431" s="38">
        <v>259.86666666666667</v>
      </c>
      <c r="E431" s="38">
        <v>256.98333333333335</v>
      </c>
      <c r="F431" s="38">
        <v>253.7166666666667</v>
      </c>
      <c r="G431" s="38">
        <v>250.83333333333337</v>
      </c>
      <c r="H431" s="38">
        <v>263.13333333333333</v>
      </c>
      <c r="I431" s="38">
        <v>266.01666666666665</v>
      </c>
      <c r="J431" s="38">
        <v>269.2833333333333</v>
      </c>
      <c r="K431" s="31">
        <v>262.75</v>
      </c>
      <c r="L431" s="31">
        <v>256.60000000000002</v>
      </c>
      <c r="M431" s="31">
        <v>8.3093299999999992</v>
      </c>
      <c r="N431" s="1"/>
      <c r="O431" s="1"/>
    </row>
    <row r="432" spans="1:15" ht="12.75" customHeight="1">
      <c r="A432" s="33">
        <v>422</v>
      </c>
      <c r="B432" s="58" t="s">
        <v>220</v>
      </c>
      <c r="C432" s="31">
        <v>1133.05</v>
      </c>
      <c r="D432" s="38">
        <v>1134.3666666666666</v>
      </c>
      <c r="E432" s="38">
        <v>1127.2833333333331</v>
      </c>
      <c r="F432" s="38">
        <v>1121.5166666666664</v>
      </c>
      <c r="G432" s="38">
        <v>1114.4333333333329</v>
      </c>
      <c r="H432" s="38">
        <v>1140.1333333333332</v>
      </c>
      <c r="I432" s="38">
        <v>1147.2166666666667</v>
      </c>
      <c r="J432" s="38">
        <v>1152.9833333333333</v>
      </c>
      <c r="K432" s="31">
        <v>1141.45</v>
      </c>
      <c r="L432" s="31">
        <v>1128.5999999999999</v>
      </c>
      <c r="M432" s="31">
        <v>18.638369999999998</v>
      </c>
      <c r="N432" s="1"/>
      <c r="O432" s="1"/>
    </row>
    <row r="433" spans="1:15" ht="12.75" customHeight="1">
      <c r="A433" s="33">
        <v>423</v>
      </c>
      <c r="B433" s="58" t="s">
        <v>221</v>
      </c>
      <c r="C433" s="31">
        <v>617.35</v>
      </c>
      <c r="D433" s="38">
        <v>617.94999999999993</v>
      </c>
      <c r="E433" s="38">
        <v>611.99999999999989</v>
      </c>
      <c r="F433" s="38">
        <v>606.65</v>
      </c>
      <c r="G433" s="38">
        <v>600.69999999999993</v>
      </c>
      <c r="H433" s="38">
        <v>623.29999999999984</v>
      </c>
      <c r="I433" s="38">
        <v>629.24999999999989</v>
      </c>
      <c r="J433" s="38">
        <v>634.5999999999998</v>
      </c>
      <c r="K433" s="31">
        <v>623.9</v>
      </c>
      <c r="L433" s="31">
        <v>612.6</v>
      </c>
      <c r="M433" s="31">
        <v>8.28308</v>
      </c>
      <c r="N433" s="1"/>
      <c r="O433" s="1"/>
    </row>
    <row r="434" spans="1:15" ht="12.75" customHeight="1">
      <c r="A434" s="33">
        <v>424</v>
      </c>
      <c r="B434" s="58" t="s">
        <v>521</v>
      </c>
      <c r="C434" s="31">
        <v>2618.25</v>
      </c>
      <c r="D434" s="38">
        <v>2614.4</v>
      </c>
      <c r="E434" s="38">
        <v>2596.3500000000004</v>
      </c>
      <c r="F434" s="38">
        <v>2574.4500000000003</v>
      </c>
      <c r="G434" s="38">
        <v>2556.4000000000005</v>
      </c>
      <c r="H434" s="38">
        <v>2636.3</v>
      </c>
      <c r="I434" s="38">
        <v>2654.3500000000004</v>
      </c>
      <c r="J434" s="38">
        <v>2676.25</v>
      </c>
      <c r="K434" s="31">
        <v>2632.45</v>
      </c>
      <c r="L434" s="31">
        <v>2592.5</v>
      </c>
      <c r="M434" s="31">
        <v>0.73073999999999995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1278.5999999999999</v>
      </c>
      <c r="D435" s="38">
        <v>1290.2</v>
      </c>
      <c r="E435" s="38">
        <v>1260.45</v>
      </c>
      <c r="F435" s="38">
        <v>1242.3</v>
      </c>
      <c r="G435" s="38">
        <v>1212.55</v>
      </c>
      <c r="H435" s="38">
        <v>1308.3500000000001</v>
      </c>
      <c r="I435" s="38">
        <v>1338.1000000000001</v>
      </c>
      <c r="J435" s="38">
        <v>1356.2500000000002</v>
      </c>
      <c r="K435" s="31">
        <v>1319.95</v>
      </c>
      <c r="L435" s="31">
        <v>1272.05</v>
      </c>
      <c r="M435" s="31">
        <v>0.59867000000000004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374.4</v>
      </c>
      <c r="D436" s="38">
        <v>372.18333333333334</v>
      </c>
      <c r="E436" s="38">
        <v>364.76666666666665</v>
      </c>
      <c r="F436" s="38">
        <v>355.13333333333333</v>
      </c>
      <c r="G436" s="38">
        <v>347.71666666666664</v>
      </c>
      <c r="H436" s="38">
        <v>381.81666666666666</v>
      </c>
      <c r="I436" s="38">
        <v>389.23333333333329</v>
      </c>
      <c r="J436" s="38">
        <v>398.86666666666667</v>
      </c>
      <c r="K436" s="31">
        <v>379.6</v>
      </c>
      <c r="L436" s="31">
        <v>362.55</v>
      </c>
      <c r="M436" s="31">
        <v>2.0750000000000002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420.25</v>
      </c>
      <c r="D437" s="38">
        <v>419.75</v>
      </c>
      <c r="E437" s="38">
        <v>413.7</v>
      </c>
      <c r="F437" s="38">
        <v>407.15</v>
      </c>
      <c r="G437" s="38">
        <v>401.09999999999997</v>
      </c>
      <c r="H437" s="38">
        <v>426.3</v>
      </c>
      <c r="I437" s="38">
        <v>432.34999999999997</v>
      </c>
      <c r="J437" s="38">
        <v>438.90000000000003</v>
      </c>
      <c r="K437" s="31">
        <v>425.8</v>
      </c>
      <c r="L437" s="31">
        <v>413.2</v>
      </c>
      <c r="M437" s="31">
        <v>1.2129300000000001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4554.1000000000004</v>
      </c>
      <c r="D438" s="38">
        <v>4542.0333333333338</v>
      </c>
      <c r="E438" s="38">
        <v>4475.1666666666679</v>
      </c>
      <c r="F438" s="38">
        <v>4396.2333333333345</v>
      </c>
      <c r="G438" s="38">
        <v>4329.3666666666686</v>
      </c>
      <c r="H438" s="38">
        <v>4620.9666666666672</v>
      </c>
      <c r="I438" s="38">
        <v>4687.8333333333339</v>
      </c>
      <c r="J438" s="38">
        <v>4766.7666666666664</v>
      </c>
      <c r="K438" s="31">
        <v>4608.8999999999996</v>
      </c>
      <c r="L438" s="31">
        <v>4463.1000000000004</v>
      </c>
      <c r="M438" s="31">
        <v>4.3625299999999996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515.04999999999995</v>
      </c>
      <c r="D439" s="38">
        <v>515.68333333333328</v>
      </c>
      <c r="E439" s="38">
        <v>511.41666666666652</v>
      </c>
      <c r="F439" s="38">
        <v>507.78333333333319</v>
      </c>
      <c r="G439" s="38">
        <v>503.51666666666642</v>
      </c>
      <c r="H439" s="38">
        <v>519.31666666666661</v>
      </c>
      <c r="I439" s="38">
        <v>523.58333333333326</v>
      </c>
      <c r="J439" s="38">
        <v>527.2166666666667</v>
      </c>
      <c r="K439" s="31">
        <v>519.95000000000005</v>
      </c>
      <c r="L439" s="31">
        <v>512.04999999999995</v>
      </c>
      <c r="M439" s="31">
        <v>2.3830499999999999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24.1</v>
      </c>
      <c r="D440" s="38">
        <v>24.2</v>
      </c>
      <c r="E440" s="38">
        <v>23.45</v>
      </c>
      <c r="F440" s="38">
        <v>22.8</v>
      </c>
      <c r="G440" s="38">
        <v>22.05</v>
      </c>
      <c r="H440" s="38">
        <v>24.849999999999998</v>
      </c>
      <c r="I440" s="38">
        <v>25.599999999999998</v>
      </c>
      <c r="J440" s="38">
        <v>26.249999999999996</v>
      </c>
      <c r="K440" s="31">
        <v>24.95</v>
      </c>
      <c r="L440" s="31">
        <v>23.55</v>
      </c>
      <c r="M440" s="31">
        <v>1706.7303400000001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301.95</v>
      </c>
      <c r="D441" s="38">
        <v>300.23333333333335</v>
      </c>
      <c r="E441" s="38">
        <v>295.7166666666667</v>
      </c>
      <c r="F441" s="38">
        <v>289.48333333333335</v>
      </c>
      <c r="G441" s="38">
        <v>284.9666666666667</v>
      </c>
      <c r="H441" s="38">
        <v>306.4666666666667</v>
      </c>
      <c r="I441" s="38">
        <v>310.98333333333335</v>
      </c>
      <c r="J441" s="38">
        <v>317.2166666666667</v>
      </c>
      <c r="K441" s="31">
        <v>304.75</v>
      </c>
      <c r="L441" s="31">
        <v>294</v>
      </c>
      <c r="M441" s="31">
        <v>13.1785</v>
      </c>
      <c r="N441" s="1"/>
      <c r="O441" s="1"/>
    </row>
    <row r="442" spans="1:15" ht="12.75" customHeight="1">
      <c r="A442" s="33">
        <v>432</v>
      </c>
      <c r="B442" s="58" t="s">
        <v>222</v>
      </c>
      <c r="C442" s="31">
        <v>843.55</v>
      </c>
      <c r="D442" s="38">
        <v>845.0333333333333</v>
      </c>
      <c r="E442" s="38">
        <v>829.81666666666661</v>
      </c>
      <c r="F442" s="38">
        <v>816.08333333333326</v>
      </c>
      <c r="G442" s="38">
        <v>800.86666666666656</v>
      </c>
      <c r="H442" s="38">
        <v>858.76666666666665</v>
      </c>
      <c r="I442" s="38">
        <v>873.98333333333335</v>
      </c>
      <c r="J442" s="38">
        <v>887.7166666666667</v>
      </c>
      <c r="K442" s="31">
        <v>860.25</v>
      </c>
      <c r="L442" s="31">
        <v>831.3</v>
      </c>
      <c r="M442" s="31">
        <v>14.161350000000001</v>
      </c>
      <c r="N442" s="1"/>
      <c r="O442" s="1"/>
    </row>
    <row r="443" spans="1:15" ht="12.75" customHeight="1">
      <c r="A443" s="33">
        <v>433</v>
      </c>
      <c r="B443" s="58" t="s">
        <v>863</v>
      </c>
      <c r="C443" s="31">
        <v>589.1</v>
      </c>
      <c r="D443" s="38">
        <v>594</v>
      </c>
      <c r="E443" s="38">
        <v>581.1</v>
      </c>
      <c r="F443" s="38">
        <v>573.1</v>
      </c>
      <c r="G443" s="38">
        <v>560.20000000000005</v>
      </c>
      <c r="H443" s="38">
        <v>602</v>
      </c>
      <c r="I443" s="38">
        <v>614.90000000000009</v>
      </c>
      <c r="J443" s="38">
        <v>622.9</v>
      </c>
      <c r="K443" s="31">
        <v>606.9</v>
      </c>
      <c r="L443" s="31">
        <v>586</v>
      </c>
      <c r="M443" s="31">
        <v>3.8207100000000001</v>
      </c>
      <c r="N443" s="1"/>
      <c r="O443" s="1"/>
    </row>
    <row r="444" spans="1:15" ht="12.75" customHeight="1">
      <c r="A444" s="33">
        <v>434</v>
      </c>
      <c r="B444" s="58" t="s">
        <v>533</v>
      </c>
      <c r="C444" s="31">
        <v>1057</v>
      </c>
      <c r="D444" s="38">
        <v>1051.4333333333334</v>
      </c>
      <c r="E444" s="38">
        <v>1032.8666666666668</v>
      </c>
      <c r="F444" s="38">
        <v>1008.7333333333333</v>
      </c>
      <c r="G444" s="38">
        <v>990.16666666666674</v>
      </c>
      <c r="H444" s="38">
        <v>1075.5666666666668</v>
      </c>
      <c r="I444" s="38">
        <v>1094.1333333333334</v>
      </c>
      <c r="J444" s="38">
        <v>1118.2666666666669</v>
      </c>
      <c r="K444" s="31">
        <v>1070</v>
      </c>
      <c r="L444" s="31">
        <v>1027.3</v>
      </c>
      <c r="M444" s="31">
        <v>9.8977299999999993</v>
      </c>
      <c r="N444" s="1"/>
      <c r="O444" s="1"/>
    </row>
    <row r="445" spans="1:15" ht="12.75" customHeight="1">
      <c r="A445" s="33">
        <v>435</v>
      </c>
      <c r="B445" s="58" t="s">
        <v>223</v>
      </c>
      <c r="C445" s="31">
        <v>1086.1500000000001</v>
      </c>
      <c r="D445" s="38">
        <v>1086.8500000000001</v>
      </c>
      <c r="E445" s="38">
        <v>1077.5000000000002</v>
      </c>
      <c r="F445" s="38">
        <v>1068.8500000000001</v>
      </c>
      <c r="G445" s="38">
        <v>1059.5000000000002</v>
      </c>
      <c r="H445" s="38">
        <v>1095.5000000000002</v>
      </c>
      <c r="I445" s="38">
        <v>1104.8500000000001</v>
      </c>
      <c r="J445" s="38">
        <v>1113.5000000000002</v>
      </c>
      <c r="K445" s="31">
        <v>1096.2</v>
      </c>
      <c r="L445" s="31">
        <v>1078.2</v>
      </c>
      <c r="M445" s="31">
        <v>6.6526199999999998</v>
      </c>
      <c r="N445" s="1"/>
      <c r="O445" s="1"/>
    </row>
    <row r="446" spans="1:15" ht="12.75" customHeight="1">
      <c r="A446" s="33">
        <v>436</v>
      </c>
      <c r="B446" s="58" t="s">
        <v>224</v>
      </c>
      <c r="C446" s="31">
        <v>1889.8</v>
      </c>
      <c r="D446" s="38">
        <v>1887.2833333333335</v>
      </c>
      <c r="E446" s="38">
        <v>1866.5666666666671</v>
      </c>
      <c r="F446" s="38">
        <v>1843.3333333333335</v>
      </c>
      <c r="G446" s="38">
        <v>1822.616666666667</v>
      </c>
      <c r="H446" s="38">
        <v>1910.5166666666671</v>
      </c>
      <c r="I446" s="38">
        <v>1931.2333333333338</v>
      </c>
      <c r="J446" s="38">
        <v>1954.4666666666672</v>
      </c>
      <c r="K446" s="31">
        <v>1908</v>
      </c>
      <c r="L446" s="31">
        <v>1864.05</v>
      </c>
      <c r="M446" s="31">
        <v>8.4267800000000008</v>
      </c>
      <c r="N446" s="1"/>
      <c r="O446" s="1"/>
    </row>
    <row r="447" spans="1:15" ht="12.75" customHeight="1">
      <c r="A447" s="33">
        <v>437</v>
      </c>
      <c r="B447" s="58" t="s">
        <v>229</v>
      </c>
      <c r="C447" s="31">
        <v>3455.25</v>
      </c>
      <c r="D447" s="38">
        <v>3445.85</v>
      </c>
      <c r="E447" s="38">
        <v>3431.7</v>
      </c>
      <c r="F447" s="38">
        <v>3408.15</v>
      </c>
      <c r="G447" s="38">
        <v>3394</v>
      </c>
      <c r="H447" s="38">
        <v>3469.3999999999996</v>
      </c>
      <c r="I447" s="38">
        <v>3483.55</v>
      </c>
      <c r="J447" s="38">
        <v>3507.0999999999995</v>
      </c>
      <c r="K447" s="31">
        <v>3460</v>
      </c>
      <c r="L447" s="31">
        <v>3422.3</v>
      </c>
      <c r="M447" s="31">
        <v>18.850919999999999</v>
      </c>
      <c r="N447" s="1"/>
      <c r="O447" s="1"/>
    </row>
    <row r="448" spans="1:15" ht="12.75" customHeight="1">
      <c r="A448" s="33">
        <v>438</v>
      </c>
      <c r="B448" s="58" t="s">
        <v>225</v>
      </c>
      <c r="C448" s="31">
        <v>858.7</v>
      </c>
      <c r="D448" s="38">
        <v>859.88333333333333</v>
      </c>
      <c r="E448" s="38">
        <v>852.81666666666661</v>
      </c>
      <c r="F448" s="38">
        <v>846.93333333333328</v>
      </c>
      <c r="G448" s="38">
        <v>839.86666666666656</v>
      </c>
      <c r="H448" s="38">
        <v>865.76666666666665</v>
      </c>
      <c r="I448" s="38">
        <v>872.83333333333348</v>
      </c>
      <c r="J448" s="38">
        <v>878.7166666666667</v>
      </c>
      <c r="K448" s="31">
        <v>866.95</v>
      </c>
      <c r="L448" s="31">
        <v>854</v>
      </c>
      <c r="M448" s="31">
        <v>34.589300000000001</v>
      </c>
      <c r="N448" s="1"/>
      <c r="O448" s="1"/>
    </row>
    <row r="449" spans="1:15" ht="12.75" customHeight="1">
      <c r="A449" s="33">
        <v>439</v>
      </c>
      <c r="B449" s="58" t="s">
        <v>297</v>
      </c>
      <c r="C449" s="31">
        <v>7399.05</v>
      </c>
      <c r="D449" s="38">
        <v>7387.0333333333328</v>
      </c>
      <c r="E449" s="38">
        <v>7332.0666666666657</v>
      </c>
      <c r="F449" s="38">
        <v>7265.083333333333</v>
      </c>
      <c r="G449" s="38">
        <v>7210.1166666666659</v>
      </c>
      <c r="H449" s="38">
        <v>7454.0166666666655</v>
      </c>
      <c r="I449" s="38">
        <v>7508.9833333333327</v>
      </c>
      <c r="J449" s="38">
        <v>7575.9666666666653</v>
      </c>
      <c r="K449" s="31">
        <v>7442</v>
      </c>
      <c r="L449" s="31">
        <v>7320.05</v>
      </c>
      <c r="M449" s="31">
        <v>1.3774200000000001</v>
      </c>
      <c r="N449" s="1"/>
      <c r="O449" s="1"/>
    </row>
    <row r="450" spans="1:15" ht="12.75" customHeight="1">
      <c r="A450" s="33">
        <v>440</v>
      </c>
      <c r="B450" s="58" t="s">
        <v>534</v>
      </c>
      <c r="C450" s="31">
        <v>2474</v>
      </c>
      <c r="D450" s="38">
        <v>2481.2333333333336</v>
      </c>
      <c r="E450" s="38">
        <v>2453.8666666666672</v>
      </c>
      <c r="F450" s="38">
        <v>2433.7333333333336</v>
      </c>
      <c r="G450" s="38">
        <v>2406.3666666666672</v>
      </c>
      <c r="H450" s="38">
        <v>2501.3666666666672</v>
      </c>
      <c r="I450" s="38">
        <v>2528.733333333334</v>
      </c>
      <c r="J450" s="38">
        <v>2548.8666666666672</v>
      </c>
      <c r="K450" s="31">
        <v>2508.6</v>
      </c>
      <c r="L450" s="31">
        <v>2461.1</v>
      </c>
      <c r="M450" s="31">
        <v>0.55481000000000003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412.35</v>
      </c>
      <c r="D451" s="38">
        <v>411</v>
      </c>
      <c r="E451" s="38">
        <v>407.85</v>
      </c>
      <c r="F451" s="38">
        <v>403.35</v>
      </c>
      <c r="G451" s="38">
        <v>400.20000000000005</v>
      </c>
      <c r="H451" s="38">
        <v>415.5</v>
      </c>
      <c r="I451" s="38">
        <v>418.65</v>
      </c>
      <c r="J451" s="38">
        <v>423.15</v>
      </c>
      <c r="K451" s="31">
        <v>414.15</v>
      </c>
      <c r="L451" s="31">
        <v>406.5</v>
      </c>
      <c r="M451" s="31">
        <v>16.900680000000001</v>
      </c>
      <c r="N451" s="1"/>
      <c r="O451" s="1"/>
    </row>
    <row r="452" spans="1:15" ht="12.75" customHeight="1">
      <c r="A452" s="33">
        <v>442</v>
      </c>
      <c r="B452" s="58" t="s">
        <v>226</v>
      </c>
      <c r="C452" s="31">
        <v>614.9</v>
      </c>
      <c r="D452" s="38">
        <v>613.48333333333335</v>
      </c>
      <c r="E452" s="38">
        <v>610.4666666666667</v>
      </c>
      <c r="F452" s="38">
        <v>606.0333333333333</v>
      </c>
      <c r="G452" s="38">
        <v>603.01666666666665</v>
      </c>
      <c r="H452" s="38">
        <v>617.91666666666674</v>
      </c>
      <c r="I452" s="38">
        <v>620.93333333333339</v>
      </c>
      <c r="J452" s="38">
        <v>625.36666666666679</v>
      </c>
      <c r="K452" s="31">
        <v>616.5</v>
      </c>
      <c r="L452" s="31">
        <v>609.04999999999995</v>
      </c>
      <c r="M452" s="31">
        <v>65.202929999999995</v>
      </c>
      <c r="N452" s="1"/>
      <c r="O452" s="1"/>
    </row>
    <row r="453" spans="1:15" ht="12.75" customHeight="1">
      <c r="A453" s="33">
        <v>443</v>
      </c>
      <c r="B453" s="58" t="s">
        <v>227</v>
      </c>
      <c r="C453" s="31">
        <v>263.7</v>
      </c>
      <c r="D453" s="38">
        <v>262.11666666666662</v>
      </c>
      <c r="E453" s="38">
        <v>257.88333333333321</v>
      </c>
      <c r="F453" s="38">
        <v>252.06666666666661</v>
      </c>
      <c r="G453" s="38">
        <v>247.8333333333332</v>
      </c>
      <c r="H453" s="38">
        <v>267.93333333333322</v>
      </c>
      <c r="I453" s="38">
        <v>272.16666666666669</v>
      </c>
      <c r="J453" s="38">
        <v>277.98333333333323</v>
      </c>
      <c r="K453" s="31">
        <v>266.35000000000002</v>
      </c>
      <c r="L453" s="31">
        <v>256.3</v>
      </c>
      <c r="M453" s="31">
        <v>177.03149999999999</v>
      </c>
      <c r="N453" s="1"/>
      <c r="O453" s="1"/>
    </row>
    <row r="454" spans="1:15" ht="12.75" customHeight="1">
      <c r="A454" s="33">
        <v>444</v>
      </c>
      <c r="B454" s="58" t="s">
        <v>228</v>
      </c>
      <c r="C454" s="31">
        <v>130.15</v>
      </c>
      <c r="D454" s="38">
        <v>129.85000000000002</v>
      </c>
      <c r="E454" s="38">
        <v>128.90000000000003</v>
      </c>
      <c r="F454" s="38">
        <v>127.65</v>
      </c>
      <c r="G454" s="38">
        <v>126.70000000000002</v>
      </c>
      <c r="H454" s="38">
        <v>131.10000000000005</v>
      </c>
      <c r="I454" s="38">
        <v>132.05000000000004</v>
      </c>
      <c r="J454" s="38">
        <v>133.30000000000007</v>
      </c>
      <c r="K454" s="31">
        <v>130.80000000000001</v>
      </c>
      <c r="L454" s="31">
        <v>128.6</v>
      </c>
      <c r="M454" s="31">
        <v>302.68234999999999</v>
      </c>
      <c r="N454" s="1"/>
      <c r="O454" s="1"/>
    </row>
    <row r="455" spans="1:15" ht="12.75" customHeight="1">
      <c r="A455" s="33">
        <v>445</v>
      </c>
      <c r="B455" s="58" t="s">
        <v>298</v>
      </c>
      <c r="C455" s="31">
        <v>94.25</v>
      </c>
      <c r="D455" s="38">
        <v>94.083333333333329</v>
      </c>
      <c r="E455" s="38">
        <v>91.466666666666654</v>
      </c>
      <c r="F455" s="38">
        <v>88.683333333333323</v>
      </c>
      <c r="G455" s="38">
        <v>86.066666666666649</v>
      </c>
      <c r="H455" s="38">
        <v>96.86666666666666</v>
      </c>
      <c r="I455" s="38">
        <v>99.483333333333334</v>
      </c>
      <c r="J455" s="38">
        <v>102.26666666666667</v>
      </c>
      <c r="K455" s="31">
        <v>96.7</v>
      </c>
      <c r="L455" s="31">
        <v>91.3</v>
      </c>
      <c r="M455" s="31">
        <v>237.93698000000001</v>
      </c>
      <c r="N455" s="1"/>
      <c r="O455" s="1"/>
    </row>
    <row r="456" spans="1:15" ht="12.75" customHeight="1">
      <c r="A456" s="33">
        <v>446</v>
      </c>
      <c r="B456" s="58" t="s">
        <v>529</v>
      </c>
      <c r="C456" s="31">
        <v>1488</v>
      </c>
      <c r="D456" s="38">
        <v>1468.7</v>
      </c>
      <c r="E456" s="38">
        <v>1442.4</v>
      </c>
      <c r="F456" s="38">
        <v>1396.8</v>
      </c>
      <c r="G456" s="38">
        <v>1370.5</v>
      </c>
      <c r="H456" s="38">
        <v>1514.3000000000002</v>
      </c>
      <c r="I456" s="38">
        <v>1540.6</v>
      </c>
      <c r="J456" s="38">
        <v>1586.2000000000003</v>
      </c>
      <c r="K456" s="31">
        <v>1495</v>
      </c>
      <c r="L456" s="31">
        <v>1423.1</v>
      </c>
      <c r="M456" s="31">
        <v>1.90907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389.7</v>
      </c>
      <c r="D457" s="38">
        <v>387.84999999999997</v>
      </c>
      <c r="E457" s="38">
        <v>384.89999999999992</v>
      </c>
      <c r="F457" s="38">
        <v>380.09999999999997</v>
      </c>
      <c r="G457" s="38">
        <v>377.14999999999992</v>
      </c>
      <c r="H457" s="38">
        <v>392.64999999999992</v>
      </c>
      <c r="I457" s="38">
        <v>395.59999999999997</v>
      </c>
      <c r="J457" s="38">
        <v>400.39999999999992</v>
      </c>
      <c r="K457" s="31">
        <v>390.8</v>
      </c>
      <c r="L457" s="31">
        <v>383.05</v>
      </c>
      <c r="M457" s="31">
        <v>2.6612499999999999</v>
      </c>
      <c r="N457" s="1"/>
      <c r="O457" s="1"/>
    </row>
    <row r="458" spans="1:15" ht="12.75" customHeight="1">
      <c r="A458" s="33">
        <v>448</v>
      </c>
      <c r="B458" s="58" t="s">
        <v>536</v>
      </c>
      <c r="C458" s="31">
        <v>2637.45</v>
      </c>
      <c r="D458" s="38">
        <v>2640.4166666666665</v>
      </c>
      <c r="E458" s="38">
        <v>2596.0333333333328</v>
      </c>
      <c r="F458" s="38">
        <v>2554.6166666666663</v>
      </c>
      <c r="G458" s="38">
        <v>2510.2333333333327</v>
      </c>
      <c r="H458" s="38">
        <v>2681.833333333333</v>
      </c>
      <c r="I458" s="38">
        <v>2726.2166666666672</v>
      </c>
      <c r="J458" s="38">
        <v>2767.6333333333332</v>
      </c>
      <c r="K458" s="31">
        <v>2684.8</v>
      </c>
      <c r="L458" s="31">
        <v>2599</v>
      </c>
      <c r="M458" s="31">
        <v>0.24131</v>
      </c>
      <c r="N458" s="1"/>
      <c r="O458" s="1"/>
    </row>
    <row r="459" spans="1:15" ht="12.75" customHeight="1">
      <c r="A459" s="33">
        <v>449</v>
      </c>
      <c r="B459" s="58" t="s">
        <v>230</v>
      </c>
      <c r="C459" s="31">
        <v>1269.25</v>
      </c>
      <c r="D459" s="38">
        <v>1260.9166666666667</v>
      </c>
      <c r="E459" s="38">
        <v>1246.9833333333336</v>
      </c>
      <c r="F459" s="38">
        <v>1224.7166666666669</v>
      </c>
      <c r="G459" s="38">
        <v>1210.7833333333338</v>
      </c>
      <c r="H459" s="38">
        <v>1283.1833333333334</v>
      </c>
      <c r="I459" s="38">
        <v>1297.1166666666663</v>
      </c>
      <c r="J459" s="38">
        <v>1319.3833333333332</v>
      </c>
      <c r="K459" s="31">
        <v>1274.8499999999999</v>
      </c>
      <c r="L459" s="31">
        <v>1238.6500000000001</v>
      </c>
      <c r="M459" s="31">
        <v>25.548839999999998</v>
      </c>
      <c r="N459" s="1"/>
      <c r="O459" s="1"/>
    </row>
    <row r="460" spans="1:15" ht="12.75" customHeight="1">
      <c r="A460" s="33">
        <v>450</v>
      </c>
      <c r="B460" s="58" t="s">
        <v>537</v>
      </c>
      <c r="C460" s="31">
        <v>893.4</v>
      </c>
      <c r="D460" s="38">
        <v>894.80000000000007</v>
      </c>
      <c r="E460" s="38">
        <v>886.60000000000014</v>
      </c>
      <c r="F460" s="38">
        <v>879.80000000000007</v>
      </c>
      <c r="G460" s="38">
        <v>871.60000000000014</v>
      </c>
      <c r="H460" s="38">
        <v>901.60000000000014</v>
      </c>
      <c r="I460" s="38">
        <v>909.80000000000018</v>
      </c>
      <c r="J460" s="38">
        <v>916.60000000000014</v>
      </c>
      <c r="K460" s="31">
        <v>903</v>
      </c>
      <c r="L460" s="31">
        <v>888</v>
      </c>
      <c r="M460" s="31">
        <v>5.2797799999999997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134.65</v>
      </c>
      <c r="D461" s="38">
        <v>135.63333333333333</v>
      </c>
      <c r="E461" s="38">
        <v>133.01666666666665</v>
      </c>
      <c r="F461" s="38">
        <v>131.38333333333333</v>
      </c>
      <c r="G461" s="38">
        <v>128.76666666666665</v>
      </c>
      <c r="H461" s="38">
        <v>137.26666666666665</v>
      </c>
      <c r="I461" s="38">
        <v>139.88333333333333</v>
      </c>
      <c r="J461" s="38">
        <v>141.51666666666665</v>
      </c>
      <c r="K461" s="31">
        <v>138.25</v>
      </c>
      <c r="L461" s="31">
        <v>134</v>
      </c>
      <c r="M461" s="31">
        <v>10.111940000000001</v>
      </c>
      <c r="N461" s="1"/>
      <c r="O461" s="1"/>
    </row>
    <row r="462" spans="1:15" ht="12.75" customHeight="1">
      <c r="A462" s="33">
        <v>452</v>
      </c>
      <c r="B462" s="58" t="s">
        <v>208</v>
      </c>
      <c r="C462" s="31">
        <v>901.65</v>
      </c>
      <c r="D462" s="38">
        <v>903.38333333333321</v>
      </c>
      <c r="E462" s="38">
        <v>892.56666666666638</v>
      </c>
      <c r="F462" s="38">
        <v>883.48333333333312</v>
      </c>
      <c r="G462" s="38">
        <v>872.66666666666629</v>
      </c>
      <c r="H462" s="38">
        <v>912.46666666666647</v>
      </c>
      <c r="I462" s="38">
        <v>923.2833333333333</v>
      </c>
      <c r="J462" s="38">
        <v>932.36666666666656</v>
      </c>
      <c r="K462" s="31">
        <v>914.2</v>
      </c>
      <c r="L462" s="31">
        <v>894.3</v>
      </c>
      <c r="M462" s="31">
        <v>4.8572800000000003</v>
      </c>
      <c r="N462" s="1"/>
      <c r="O462" s="1"/>
    </row>
    <row r="463" spans="1:15" ht="12.75" customHeight="1">
      <c r="A463" s="33">
        <v>453</v>
      </c>
      <c r="B463" s="58" t="s">
        <v>539</v>
      </c>
      <c r="C463" s="31">
        <v>2846</v>
      </c>
      <c r="D463" s="38">
        <v>2838.7999999999997</v>
      </c>
      <c r="E463" s="38">
        <v>2822.5999999999995</v>
      </c>
      <c r="F463" s="38">
        <v>2799.2</v>
      </c>
      <c r="G463" s="38">
        <v>2782.9999999999995</v>
      </c>
      <c r="H463" s="38">
        <v>2862.1999999999994</v>
      </c>
      <c r="I463" s="38">
        <v>2878.3999999999992</v>
      </c>
      <c r="J463" s="38">
        <v>2901.7999999999993</v>
      </c>
      <c r="K463" s="31">
        <v>2855</v>
      </c>
      <c r="L463" s="31">
        <v>2815.4</v>
      </c>
      <c r="M463" s="31">
        <v>0.10253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3221.25</v>
      </c>
      <c r="D464" s="38">
        <v>3212.75</v>
      </c>
      <c r="E464" s="38">
        <v>3191.5</v>
      </c>
      <c r="F464" s="38">
        <v>3161.75</v>
      </c>
      <c r="G464" s="38">
        <v>3140.5</v>
      </c>
      <c r="H464" s="38">
        <v>3242.5</v>
      </c>
      <c r="I464" s="38">
        <v>3263.75</v>
      </c>
      <c r="J464" s="38">
        <v>3293.5</v>
      </c>
      <c r="K464" s="31">
        <v>3234</v>
      </c>
      <c r="L464" s="31">
        <v>3183</v>
      </c>
      <c r="M464" s="31">
        <v>0.32535999999999998</v>
      </c>
      <c r="N464" s="1"/>
      <c r="O464" s="1"/>
    </row>
    <row r="465" spans="1:15" ht="12.75" customHeight="1">
      <c r="A465" s="33">
        <v>455</v>
      </c>
      <c r="B465" s="58" t="s">
        <v>231</v>
      </c>
      <c r="C465" s="31">
        <v>3172.8</v>
      </c>
      <c r="D465" s="38">
        <v>3169.25</v>
      </c>
      <c r="E465" s="38">
        <v>3155.55</v>
      </c>
      <c r="F465" s="38">
        <v>3138.3</v>
      </c>
      <c r="G465" s="38">
        <v>3124.6000000000004</v>
      </c>
      <c r="H465" s="38">
        <v>3186.5</v>
      </c>
      <c r="I465" s="38">
        <v>3200.2</v>
      </c>
      <c r="J465" s="38">
        <v>3217.45</v>
      </c>
      <c r="K465" s="31">
        <v>3182.95</v>
      </c>
      <c r="L465" s="31">
        <v>3152</v>
      </c>
      <c r="M465" s="31">
        <v>8.0529499999999992</v>
      </c>
      <c r="N465" s="1"/>
      <c r="O465" s="1"/>
    </row>
    <row r="466" spans="1:15" ht="12.75" customHeight="1">
      <c r="A466" s="33">
        <v>456</v>
      </c>
      <c r="B466" s="58" t="s">
        <v>232</v>
      </c>
      <c r="C466" s="31">
        <v>1891.5</v>
      </c>
      <c r="D466" s="38">
        <v>1901.1833333333334</v>
      </c>
      <c r="E466" s="38">
        <v>1874.5666666666668</v>
      </c>
      <c r="F466" s="38">
        <v>1857.6333333333334</v>
      </c>
      <c r="G466" s="38">
        <v>1831.0166666666669</v>
      </c>
      <c r="H466" s="38">
        <v>1918.1166666666668</v>
      </c>
      <c r="I466" s="38">
        <v>1944.7333333333336</v>
      </c>
      <c r="J466" s="38">
        <v>1961.6666666666667</v>
      </c>
      <c r="K466" s="31">
        <v>1927.8</v>
      </c>
      <c r="L466" s="31">
        <v>1884.25</v>
      </c>
      <c r="M466" s="31">
        <v>5.2854299999999999</v>
      </c>
      <c r="N466" s="1"/>
      <c r="O466" s="1"/>
    </row>
    <row r="467" spans="1:15" ht="12.75" customHeight="1">
      <c r="A467" s="33">
        <v>457</v>
      </c>
      <c r="B467" s="58" t="s">
        <v>299</v>
      </c>
      <c r="C467" s="31">
        <v>719.95</v>
      </c>
      <c r="D467" s="38">
        <v>713.93333333333339</v>
      </c>
      <c r="E467" s="38">
        <v>703.36666666666679</v>
      </c>
      <c r="F467" s="38">
        <v>686.78333333333342</v>
      </c>
      <c r="G467" s="38">
        <v>676.21666666666681</v>
      </c>
      <c r="H467" s="38">
        <v>730.51666666666677</v>
      </c>
      <c r="I467" s="38">
        <v>741.08333333333337</v>
      </c>
      <c r="J467" s="38">
        <v>757.66666666666674</v>
      </c>
      <c r="K467" s="31">
        <v>724.5</v>
      </c>
      <c r="L467" s="31">
        <v>697.35</v>
      </c>
      <c r="M467" s="31">
        <v>7.7243399999999998</v>
      </c>
      <c r="N467" s="1"/>
      <c r="O467" s="1"/>
    </row>
    <row r="468" spans="1:15" ht="12.75" customHeight="1">
      <c r="A468" s="33">
        <v>458</v>
      </c>
      <c r="B468" s="58" t="s">
        <v>541</v>
      </c>
      <c r="C468" s="31">
        <v>816.3</v>
      </c>
      <c r="D468" s="38">
        <v>818.0333333333333</v>
      </c>
      <c r="E468" s="38">
        <v>810.26666666666665</v>
      </c>
      <c r="F468" s="38">
        <v>804.23333333333335</v>
      </c>
      <c r="G468" s="38">
        <v>796.4666666666667</v>
      </c>
      <c r="H468" s="38">
        <v>824.06666666666661</v>
      </c>
      <c r="I468" s="38">
        <v>831.83333333333326</v>
      </c>
      <c r="J468" s="38">
        <v>837.86666666666656</v>
      </c>
      <c r="K468" s="31">
        <v>825.8</v>
      </c>
      <c r="L468" s="31">
        <v>812</v>
      </c>
      <c r="M468" s="31">
        <v>0.24167</v>
      </c>
      <c r="N468" s="1"/>
      <c r="O468" s="1"/>
    </row>
    <row r="469" spans="1:15" ht="12.75" customHeight="1">
      <c r="A469" s="33">
        <v>459</v>
      </c>
      <c r="B469" s="58" t="s">
        <v>233</v>
      </c>
      <c r="C469" s="31">
        <v>2087.75</v>
      </c>
      <c r="D469" s="38">
        <v>2078.8166666666666</v>
      </c>
      <c r="E469" s="38">
        <v>2064.6333333333332</v>
      </c>
      <c r="F469" s="38">
        <v>2041.5166666666664</v>
      </c>
      <c r="G469" s="38">
        <v>2027.333333333333</v>
      </c>
      <c r="H469" s="38">
        <v>2101.9333333333334</v>
      </c>
      <c r="I469" s="38">
        <v>2116.1166666666668</v>
      </c>
      <c r="J469" s="38">
        <v>2139.2333333333336</v>
      </c>
      <c r="K469" s="31">
        <v>2093</v>
      </c>
      <c r="L469" s="31">
        <v>2055.6999999999998</v>
      </c>
      <c r="M469" s="31">
        <v>3.0343</v>
      </c>
      <c r="N469" s="1"/>
      <c r="O469" s="1"/>
    </row>
    <row r="470" spans="1:15" ht="12.75" customHeight="1">
      <c r="A470" s="33">
        <v>460</v>
      </c>
      <c r="B470" s="58" t="s">
        <v>300</v>
      </c>
      <c r="C470" s="31">
        <v>41.05</v>
      </c>
      <c r="D470" s="38">
        <v>41.283333333333331</v>
      </c>
      <c r="E470" s="38">
        <v>40.61666666666666</v>
      </c>
      <c r="F470" s="38">
        <v>40.18333333333333</v>
      </c>
      <c r="G470" s="38">
        <v>39.516666666666659</v>
      </c>
      <c r="H470" s="38">
        <v>41.716666666666661</v>
      </c>
      <c r="I470" s="38">
        <v>42.383333333333333</v>
      </c>
      <c r="J470" s="38">
        <v>42.816666666666663</v>
      </c>
      <c r="K470" s="31">
        <v>41.95</v>
      </c>
      <c r="L470" s="31">
        <v>40.85</v>
      </c>
      <c r="M470" s="31">
        <v>212.88058000000001</v>
      </c>
      <c r="N470" s="1"/>
      <c r="O470" s="1"/>
    </row>
    <row r="471" spans="1:15" ht="12.75" customHeight="1">
      <c r="A471" s="33">
        <v>461</v>
      </c>
      <c r="B471" s="58" t="s">
        <v>542</v>
      </c>
      <c r="C471" s="31">
        <v>345.7</v>
      </c>
      <c r="D471" s="38">
        <v>346.98333333333335</v>
      </c>
      <c r="E471" s="38">
        <v>342.76666666666671</v>
      </c>
      <c r="F471" s="38">
        <v>339.83333333333337</v>
      </c>
      <c r="G471" s="38">
        <v>335.61666666666673</v>
      </c>
      <c r="H471" s="38">
        <v>349.91666666666669</v>
      </c>
      <c r="I471" s="38">
        <v>354.13333333333338</v>
      </c>
      <c r="J471" s="38">
        <v>357.06666666666666</v>
      </c>
      <c r="K471" s="31">
        <v>351.2</v>
      </c>
      <c r="L471" s="31">
        <v>344.05</v>
      </c>
      <c r="M471" s="31">
        <v>9.3898499999999991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406.25</v>
      </c>
      <c r="D472" s="38">
        <v>403.01666666666665</v>
      </c>
      <c r="E472" s="38">
        <v>392.0333333333333</v>
      </c>
      <c r="F472" s="38">
        <v>377.81666666666666</v>
      </c>
      <c r="G472" s="38">
        <v>366.83333333333331</v>
      </c>
      <c r="H472" s="38">
        <v>417.23333333333329</v>
      </c>
      <c r="I472" s="38">
        <v>428.21666666666664</v>
      </c>
      <c r="J472" s="38">
        <v>442.43333333333328</v>
      </c>
      <c r="K472" s="31">
        <v>414</v>
      </c>
      <c r="L472" s="31">
        <v>388.8</v>
      </c>
      <c r="M472" s="31">
        <v>10.78425</v>
      </c>
      <c r="N472" s="1"/>
      <c r="O472" s="1"/>
    </row>
    <row r="473" spans="1:15" ht="12.75" customHeight="1">
      <c r="A473" s="33">
        <v>463</v>
      </c>
      <c r="B473" s="58" t="s">
        <v>531</v>
      </c>
      <c r="C473" s="31">
        <v>814.65</v>
      </c>
      <c r="D473" s="38">
        <v>813.69999999999993</v>
      </c>
      <c r="E473" s="38">
        <v>807.94999999999982</v>
      </c>
      <c r="F473" s="38">
        <v>801.24999999999989</v>
      </c>
      <c r="G473" s="38">
        <v>795.49999999999977</v>
      </c>
      <c r="H473" s="38">
        <v>820.39999999999986</v>
      </c>
      <c r="I473" s="38">
        <v>826.15000000000009</v>
      </c>
      <c r="J473" s="38">
        <v>832.84999999999991</v>
      </c>
      <c r="K473" s="31">
        <v>819.45</v>
      </c>
      <c r="L473" s="31">
        <v>807</v>
      </c>
      <c r="M473" s="31">
        <v>0.6663</v>
      </c>
      <c r="N473" s="1"/>
      <c r="O473" s="1"/>
    </row>
    <row r="474" spans="1:15" ht="12.75" customHeight="1">
      <c r="A474" s="33">
        <v>464</v>
      </c>
      <c r="B474" s="58" t="s">
        <v>301</v>
      </c>
      <c r="C474" s="31">
        <v>3246.85</v>
      </c>
      <c r="D474" s="38">
        <v>3213.6333333333337</v>
      </c>
      <c r="E474" s="38">
        <v>3169.2666666666673</v>
      </c>
      <c r="F474" s="38">
        <v>3091.6833333333338</v>
      </c>
      <c r="G474" s="38">
        <v>3047.3166666666675</v>
      </c>
      <c r="H474" s="38">
        <v>3291.2166666666672</v>
      </c>
      <c r="I474" s="38">
        <v>3335.583333333333</v>
      </c>
      <c r="J474" s="38">
        <v>3413.166666666667</v>
      </c>
      <c r="K474" s="31">
        <v>3258</v>
      </c>
      <c r="L474" s="31">
        <v>3136.05</v>
      </c>
      <c r="M474" s="31">
        <v>1.78444</v>
      </c>
      <c r="N474" s="1"/>
      <c r="O474" s="1"/>
    </row>
    <row r="475" spans="1:15" ht="12.75" customHeight="1">
      <c r="A475" s="33">
        <v>465</v>
      </c>
      <c r="B475" s="58" t="s">
        <v>532</v>
      </c>
      <c r="C475" s="31">
        <v>48.55</v>
      </c>
      <c r="D475" s="38">
        <v>48.783333333333331</v>
      </c>
      <c r="E475" s="38">
        <v>48.066666666666663</v>
      </c>
      <c r="F475" s="38">
        <v>47.583333333333329</v>
      </c>
      <c r="G475" s="38">
        <v>46.86666666666666</v>
      </c>
      <c r="H475" s="38">
        <v>49.266666666666666</v>
      </c>
      <c r="I475" s="38">
        <v>49.983333333333334</v>
      </c>
      <c r="J475" s="38">
        <v>50.466666666666669</v>
      </c>
      <c r="K475" s="31">
        <v>49.5</v>
      </c>
      <c r="L475" s="31">
        <v>48.3</v>
      </c>
      <c r="M475" s="31">
        <v>101.63055</v>
      </c>
      <c r="N475" s="1"/>
      <c r="O475" s="1"/>
    </row>
    <row r="476" spans="1:15" ht="12.75" customHeight="1">
      <c r="A476" s="33">
        <v>466</v>
      </c>
      <c r="B476" s="58" t="s">
        <v>234</v>
      </c>
      <c r="C476" s="31">
        <v>1479.8</v>
      </c>
      <c r="D476" s="38">
        <v>1480.0333333333335</v>
      </c>
      <c r="E476" s="38">
        <v>1473.7666666666671</v>
      </c>
      <c r="F476" s="38">
        <v>1467.7333333333336</v>
      </c>
      <c r="G476" s="38">
        <v>1461.4666666666672</v>
      </c>
      <c r="H476" s="38">
        <v>1486.0666666666671</v>
      </c>
      <c r="I476" s="38">
        <v>1492.3333333333335</v>
      </c>
      <c r="J476" s="38">
        <v>1498.366666666667</v>
      </c>
      <c r="K476" s="31">
        <v>1486.3</v>
      </c>
      <c r="L476" s="31">
        <v>1474</v>
      </c>
      <c r="M476" s="31">
        <v>6.4525600000000001</v>
      </c>
      <c r="N476" s="1"/>
      <c r="O476" s="1"/>
    </row>
    <row r="477" spans="1:15" ht="12.75" customHeight="1">
      <c r="A477" s="33">
        <v>467</v>
      </c>
      <c r="B477" s="58" t="s">
        <v>544</v>
      </c>
      <c r="C477" s="31">
        <v>34.4</v>
      </c>
      <c r="D477" s="38">
        <v>34.316666666666663</v>
      </c>
      <c r="E477" s="38">
        <v>33.933333333333323</v>
      </c>
      <c r="F477" s="38">
        <v>33.466666666666661</v>
      </c>
      <c r="G477" s="38">
        <v>33.083333333333321</v>
      </c>
      <c r="H477" s="38">
        <v>34.783333333333324</v>
      </c>
      <c r="I477" s="38">
        <v>35.166666666666664</v>
      </c>
      <c r="J477" s="38">
        <v>35.633333333333326</v>
      </c>
      <c r="K477" s="31">
        <v>34.700000000000003</v>
      </c>
      <c r="L477" s="31">
        <v>33.85</v>
      </c>
      <c r="M477" s="31">
        <v>174.05052000000001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453.4</v>
      </c>
      <c r="D478" s="38">
        <v>457.2166666666667</v>
      </c>
      <c r="E478" s="38">
        <v>446.53333333333342</v>
      </c>
      <c r="F478" s="38">
        <v>439.66666666666674</v>
      </c>
      <c r="G478" s="38">
        <v>428.98333333333346</v>
      </c>
      <c r="H478" s="38">
        <v>464.08333333333337</v>
      </c>
      <c r="I478" s="38">
        <v>474.76666666666665</v>
      </c>
      <c r="J478" s="38">
        <v>481.63333333333333</v>
      </c>
      <c r="K478" s="31">
        <v>467.9</v>
      </c>
      <c r="L478" s="31">
        <v>450.35</v>
      </c>
      <c r="M478" s="31">
        <v>2.2862900000000002</v>
      </c>
      <c r="N478" s="1"/>
      <c r="O478" s="1"/>
    </row>
    <row r="479" spans="1:15" ht="12.75" customHeight="1">
      <c r="A479" s="33">
        <v>469</v>
      </c>
      <c r="B479" s="58" t="s">
        <v>236</v>
      </c>
      <c r="C479" s="31">
        <v>8495.15</v>
      </c>
      <c r="D479" s="38">
        <v>8490.0500000000011</v>
      </c>
      <c r="E479" s="38">
        <v>8435.1000000000022</v>
      </c>
      <c r="F479" s="38">
        <v>8375.0500000000011</v>
      </c>
      <c r="G479" s="38">
        <v>8320.1000000000022</v>
      </c>
      <c r="H479" s="38">
        <v>8550.1000000000022</v>
      </c>
      <c r="I479" s="38">
        <v>8605.0500000000029</v>
      </c>
      <c r="J479" s="38">
        <v>8665.1000000000022</v>
      </c>
      <c r="K479" s="31">
        <v>8545</v>
      </c>
      <c r="L479" s="31">
        <v>8430</v>
      </c>
      <c r="M479" s="31">
        <v>2.03477</v>
      </c>
      <c r="N479" s="1"/>
      <c r="O479" s="1"/>
    </row>
    <row r="480" spans="1:15" ht="12.75" customHeight="1">
      <c r="A480" s="33">
        <v>470</v>
      </c>
      <c r="B480" s="58" t="s">
        <v>302</v>
      </c>
      <c r="C480" s="31">
        <v>88.75</v>
      </c>
      <c r="D480" s="38">
        <v>88.716666666666654</v>
      </c>
      <c r="E480" s="38">
        <v>88.133333333333312</v>
      </c>
      <c r="F480" s="38">
        <v>87.516666666666652</v>
      </c>
      <c r="G480" s="38">
        <v>86.933333333333309</v>
      </c>
      <c r="H480" s="38">
        <v>89.333333333333314</v>
      </c>
      <c r="I480" s="38">
        <v>89.916666666666657</v>
      </c>
      <c r="J480" s="38">
        <v>90.533333333333317</v>
      </c>
      <c r="K480" s="31">
        <v>89.3</v>
      </c>
      <c r="L480" s="31">
        <v>88.1</v>
      </c>
      <c r="M480" s="31">
        <v>92.388469999999998</v>
      </c>
      <c r="N480" s="1"/>
      <c r="O480" s="1"/>
    </row>
    <row r="481" spans="1:15" ht="12.75" customHeight="1">
      <c r="A481" s="33">
        <v>471</v>
      </c>
      <c r="B481" s="58" t="s">
        <v>235</v>
      </c>
      <c r="C481" s="31">
        <v>1662.35</v>
      </c>
      <c r="D481" s="38">
        <v>1631.5333333333335</v>
      </c>
      <c r="E481" s="38">
        <v>1590.8166666666671</v>
      </c>
      <c r="F481" s="38">
        <v>1519.2833333333335</v>
      </c>
      <c r="G481" s="38">
        <v>1478.5666666666671</v>
      </c>
      <c r="H481" s="38">
        <v>1703.0666666666671</v>
      </c>
      <c r="I481" s="38">
        <v>1743.7833333333338</v>
      </c>
      <c r="J481" s="38">
        <v>1815.3166666666671</v>
      </c>
      <c r="K481" s="31">
        <v>1672.25</v>
      </c>
      <c r="L481" s="31">
        <v>1560</v>
      </c>
      <c r="M481" s="31">
        <v>14.05902</v>
      </c>
      <c r="N481" s="1"/>
      <c r="O481" s="1"/>
    </row>
    <row r="482" spans="1:15" ht="12.75" customHeight="1">
      <c r="A482" s="33">
        <v>472</v>
      </c>
      <c r="B482" s="31" t="s">
        <v>176</v>
      </c>
      <c r="C482" s="38">
        <v>1052.2</v>
      </c>
      <c r="D482" s="38">
        <v>1056.05</v>
      </c>
      <c r="E482" s="38">
        <v>1046.1499999999999</v>
      </c>
      <c r="F482" s="38">
        <v>1040.0999999999999</v>
      </c>
      <c r="G482" s="38">
        <v>1030.1999999999998</v>
      </c>
      <c r="H482" s="38">
        <v>1062.0999999999999</v>
      </c>
      <c r="I482" s="38">
        <v>1072</v>
      </c>
      <c r="J482" s="31">
        <v>1078.05</v>
      </c>
      <c r="K482" s="31">
        <v>1065.95</v>
      </c>
      <c r="L482" s="31">
        <v>1050</v>
      </c>
      <c r="M482" s="58">
        <v>10.64869</v>
      </c>
      <c r="N482" s="1"/>
      <c r="O482" s="1"/>
    </row>
    <row r="483" spans="1:15" ht="12.75" customHeight="1">
      <c r="A483" s="33">
        <v>473</v>
      </c>
      <c r="B483" s="31" t="s">
        <v>546</v>
      </c>
      <c r="C483" s="38">
        <v>627.95000000000005</v>
      </c>
      <c r="D483" s="38">
        <v>627.25</v>
      </c>
      <c r="E483" s="38">
        <v>621.95000000000005</v>
      </c>
      <c r="F483" s="38">
        <v>615.95000000000005</v>
      </c>
      <c r="G483" s="38">
        <v>610.65000000000009</v>
      </c>
      <c r="H483" s="38">
        <v>633.25</v>
      </c>
      <c r="I483" s="38">
        <v>638.54999999999995</v>
      </c>
      <c r="J483" s="31">
        <v>644.54999999999995</v>
      </c>
      <c r="K483" s="31">
        <v>632.54999999999995</v>
      </c>
      <c r="L483" s="31">
        <v>621.25</v>
      </c>
      <c r="M483" s="58">
        <v>2.3728600000000002</v>
      </c>
      <c r="N483" s="1"/>
      <c r="O483" s="1"/>
    </row>
    <row r="484" spans="1:15" ht="12.75" customHeight="1">
      <c r="A484" s="33">
        <v>474</v>
      </c>
      <c r="B484" s="31" t="s">
        <v>237</v>
      </c>
      <c r="C484" s="31">
        <v>612.29999999999995</v>
      </c>
      <c r="D484" s="38">
        <v>611.74999999999989</v>
      </c>
      <c r="E484" s="38">
        <v>607.5999999999998</v>
      </c>
      <c r="F484" s="38">
        <v>602.89999999999986</v>
      </c>
      <c r="G484" s="38">
        <v>598.74999999999977</v>
      </c>
      <c r="H484" s="38">
        <v>616.44999999999982</v>
      </c>
      <c r="I484" s="38">
        <v>620.59999999999991</v>
      </c>
      <c r="J484" s="38">
        <v>625.29999999999984</v>
      </c>
      <c r="K484" s="31">
        <v>615.9</v>
      </c>
      <c r="L484" s="31">
        <v>607.04999999999995</v>
      </c>
      <c r="M484" s="31">
        <v>30.79054</v>
      </c>
      <c r="N484" s="1"/>
      <c r="O484" s="1"/>
    </row>
    <row r="485" spans="1:15" ht="12.75" customHeight="1">
      <c r="A485" s="33">
        <v>475</v>
      </c>
      <c r="B485" s="31" t="s">
        <v>547</v>
      </c>
      <c r="C485" s="38">
        <v>793.35</v>
      </c>
      <c r="D485" s="38">
        <v>791.48333333333323</v>
      </c>
      <c r="E485" s="38">
        <v>783.96666666666647</v>
      </c>
      <c r="F485" s="38">
        <v>774.58333333333326</v>
      </c>
      <c r="G485" s="38">
        <v>767.06666666666649</v>
      </c>
      <c r="H485" s="38">
        <v>800.86666666666645</v>
      </c>
      <c r="I485" s="38">
        <v>808.3833333333331</v>
      </c>
      <c r="J485" s="31">
        <v>817.76666666666642</v>
      </c>
      <c r="K485" s="31">
        <v>799</v>
      </c>
      <c r="L485" s="31">
        <v>782.1</v>
      </c>
      <c r="M485" s="58">
        <v>1.7569399999999999</v>
      </c>
      <c r="N485" s="1"/>
      <c r="O485" s="1"/>
    </row>
    <row r="486" spans="1:15" ht="12.75" customHeight="1">
      <c r="A486" s="33">
        <v>476</v>
      </c>
      <c r="B486" s="31" t="s">
        <v>550</v>
      </c>
      <c r="C486" s="31">
        <v>711.9</v>
      </c>
      <c r="D486" s="38">
        <v>712.98333333333323</v>
      </c>
      <c r="E486" s="38">
        <v>703.11666666666645</v>
      </c>
      <c r="F486" s="38">
        <v>694.33333333333326</v>
      </c>
      <c r="G486" s="38">
        <v>684.46666666666647</v>
      </c>
      <c r="H486" s="38">
        <v>721.76666666666642</v>
      </c>
      <c r="I486" s="38">
        <v>731.63333333333321</v>
      </c>
      <c r="J486" s="38">
        <v>740.4166666666664</v>
      </c>
      <c r="K486" s="31">
        <v>722.85</v>
      </c>
      <c r="L486" s="31">
        <v>704.2</v>
      </c>
      <c r="M486" s="31">
        <v>16.768630000000002</v>
      </c>
      <c r="N486" s="1"/>
      <c r="O486" s="1"/>
    </row>
    <row r="487" spans="1:15" ht="12.75" customHeight="1">
      <c r="A487" s="33">
        <v>477</v>
      </c>
      <c r="B487" s="31" t="s">
        <v>551</v>
      </c>
      <c r="C487" s="38">
        <v>440.2</v>
      </c>
      <c r="D487" s="38">
        <v>439.51666666666671</v>
      </c>
      <c r="E487" s="38">
        <v>435.03333333333342</v>
      </c>
      <c r="F487" s="38">
        <v>429.86666666666673</v>
      </c>
      <c r="G487" s="38">
        <v>425.38333333333344</v>
      </c>
      <c r="H487" s="38">
        <v>444.68333333333339</v>
      </c>
      <c r="I487" s="38">
        <v>449.16666666666663</v>
      </c>
      <c r="J487" s="38">
        <v>454.33333333333337</v>
      </c>
      <c r="K487" s="31">
        <v>444</v>
      </c>
      <c r="L487" s="31">
        <v>434.35</v>
      </c>
      <c r="M487" s="31">
        <v>1.89777</v>
      </c>
      <c r="N487" s="1"/>
      <c r="O487" s="1"/>
    </row>
    <row r="488" spans="1:15" ht="12.75" customHeight="1">
      <c r="A488" s="33">
        <v>478</v>
      </c>
      <c r="B488" s="31" t="s">
        <v>552</v>
      </c>
      <c r="C488" s="31">
        <v>406.7</v>
      </c>
      <c r="D488" s="38">
        <v>406.95</v>
      </c>
      <c r="E488" s="38">
        <v>402.95</v>
      </c>
      <c r="F488" s="38">
        <v>399.2</v>
      </c>
      <c r="G488" s="38">
        <v>395.2</v>
      </c>
      <c r="H488" s="38">
        <v>410.7</v>
      </c>
      <c r="I488" s="38">
        <v>414.7</v>
      </c>
      <c r="J488" s="38">
        <v>418.45</v>
      </c>
      <c r="K488" s="31">
        <v>410.95</v>
      </c>
      <c r="L488" s="31">
        <v>403.2</v>
      </c>
      <c r="M488" s="31">
        <v>1.9590700000000001</v>
      </c>
      <c r="N488" s="1"/>
      <c r="O488" s="1"/>
    </row>
    <row r="489" spans="1:15" ht="12.75" customHeight="1">
      <c r="A489" s="33">
        <v>479</v>
      </c>
      <c r="B489" s="31" t="s">
        <v>553</v>
      </c>
      <c r="C489" s="38">
        <v>442.9</v>
      </c>
      <c r="D489" s="38">
        <v>438.66666666666669</v>
      </c>
      <c r="E489" s="38">
        <v>425.38333333333338</v>
      </c>
      <c r="F489" s="38">
        <v>407.86666666666667</v>
      </c>
      <c r="G489" s="38">
        <v>394.58333333333337</v>
      </c>
      <c r="H489" s="38">
        <v>456.18333333333339</v>
      </c>
      <c r="I489" s="38">
        <v>469.4666666666667</v>
      </c>
      <c r="J489" s="38">
        <v>486.98333333333341</v>
      </c>
      <c r="K489" s="31">
        <v>451.95</v>
      </c>
      <c r="L489" s="31">
        <v>421.15</v>
      </c>
      <c r="M489" s="31">
        <v>13.4323</v>
      </c>
      <c r="N489" s="1"/>
      <c r="O489" s="1"/>
    </row>
    <row r="490" spans="1:15" ht="12.75" customHeight="1">
      <c r="A490" s="33">
        <v>480</v>
      </c>
      <c r="B490" s="58" t="s">
        <v>303</v>
      </c>
      <c r="C490" s="31">
        <v>920.5</v>
      </c>
      <c r="D490" s="38">
        <v>925.81666666666661</v>
      </c>
      <c r="E490" s="38">
        <v>911.68333333333317</v>
      </c>
      <c r="F490" s="38">
        <v>902.86666666666656</v>
      </c>
      <c r="G490" s="38">
        <v>888.73333333333312</v>
      </c>
      <c r="H490" s="38">
        <v>934.63333333333321</v>
      </c>
      <c r="I490" s="38">
        <v>948.76666666666665</v>
      </c>
      <c r="J490" s="38">
        <v>957.58333333333326</v>
      </c>
      <c r="K490" s="31">
        <v>939.95</v>
      </c>
      <c r="L490" s="31">
        <v>917</v>
      </c>
      <c r="M490" s="31">
        <v>12.071350000000001</v>
      </c>
      <c r="N490" s="1"/>
      <c r="O490" s="1"/>
    </row>
    <row r="491" spans="1:15" ht="12.75" customHeight="1">
      <c r="A491" s="33">
        <v>481</v>
      </c>
      <c r="B491" s="58" t="s">
        <v>554</v>
      </c>
      <c r="C491" s="38">
        <v>1289.6500000000001</v>
      </c>
      <c r="D491" s="38">
        <v>1288.5333333333335</v>
      </c>
      <c r="E491" s="38">
        <v>1277.116666666667</v>
      </c>
      <c r="F491" s="38">
        <v>1264.5833333333335</v>
      </c>
      <c r="G491" s="38">
        <v>1253.166666666667</v>
      </c>
      <c r="H491" s="38">
        <v>1301.0666666666671</v>
      </c>
      <c r="I491" s="38">
        <v>1312.4833333333336</v>
      </c>
      <c r="J491" s="38">
        <v>1325.0166666666671</v>
      </c>
      <c r="K491" s="31">
        <v>1299.95</v>
      </c>
      <c r="L491" s="31">
        <v>1276</v>
      </c>
      <c r="M491" s="31">
        <v>0.43421999999999999</v>
      </c>
      <c r="N491" s="1"/>
      <c r="O491" s="1"/>
    </row>
    <row r="492" spans="1:15" ht="12.75" customHeight="1">
      <c r="A492" s="33">
        <v>482</v>
      </c>
      <c r="B492" s="58" t="s">
        <v>238</v>
      </c>
      <c r="C492" s="31">
        <v>239.1</v>
      </c>
      <c r="D492" s="38">
        <v>239.5333333333333</v>
      </c>
      <c r="E492" s="38">
        <v>237.11666666666662</v>
      </c>
      <c r="F492" s="38">
        <v>235.13333333333333</v>
      </c>
      <c r="G492" s="38">
        <v>232.71666666666664</v>
      </c>
      <c r="H492" s="38">
        <v>241.51666666666659</v>
      </c>
      <c r="I492" s="38">
        <v>243.93333333333328</v>
      </c>
      <c r="J492" s="38">
        <v>245.91666666666657</v>
      </c>
      <c r="K492" s="31">
        <v>241.95</v>
      </c>
      <c r="L492" s="31">
        <v>237.55</v>
      </c>
      <c r="M492" s="31">
        <v>64.296260000000004</v>
      </c>
      <c r="N492" s="1"/>
      <c r="O492" s="1"/>
    </row>
    <row r="493" spans="1:15" ht="12.75" customHeight="1">
      <c r="A493" s="33">
        <v>483</v>
      </c>
      <c r="B493" s="58" t="s">
        <v>548</v>
      </c>
      <c r="C493" s="38">
        <v>309.95</v>
      </c>
      <c r="D493" s="38">
        <v>313</v>
      </c>
      <c r="E493" s="38">
        <v>306.05</v>
      </c>
      <c r="F493" s="38">
        <v>302.15000000000003</v>
      </c>
      <c r="G493" s="38">
        <v>295.20000000000005</v>
      </c>
      <c r="H493" s="38">
        <v>316.89999999999998</v>
      </c>
      <c r="I493" s="38">
        <v>323.85000000000002</v>
      </c>
      <c r="J493" s="38">
        <v>327.74999999999994</v>
      </c>
      <c r="K493" s="31">
        <v>319.95</v>
      </c>
      <c r="L493" s="31">
        <v>309.10000000000002</v>
      </c>
      <c r="M493" s="31">
        <v>2.9522699999999999</v>
      </c>
      <c r="N493" s="1"/>
      <c r="O493" s="1"/>
    </row>
    <row r="494" spans="1:15" ht="12.75" customHeight="1">
      <c r="A494" s="33">
        <v>484</v>
      </c>
      <c r="B494" s="58" t="s">
        <v>555</v>
      </c>
      <c r="C494" s="38">
        <v>483.8</v>
      </c>
      <c r="D494" s="38">
        <v>484.11666666666673</v>
      </c>
      <c r="E494" s="38">
        <v>476.38333333333344</v>
      </c>
      <c r="F494" s="38">
        <v>468.9666666666667</v>
      </c>
      <c r="G494" s="38">
        <v>461.23333333333341</v>
      </c>
      <c r="H494" s="38">
        <v>491.53333333333347</v>
      </c>
      <c r="I494" s="38">
        <v>499.26666666666671</v>
      </c>
      <c r="J494" s="38">
        <v>506.68333333333351</v>
      </c>
      <c r="K494" s="31">
        <v>491.85</v>
      </c>
      <c r="L494" s="31">
        <v>476.7</v>
      </c>
      <c r="M494" s="31">
        <v>0.74755000000000005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1922.35</v>
      </c>
      <c r="D495" s="38">
        <v>1914.4333333333334</v>
      </c>
      <c r="E495" s="38">
        <v>1899.9166666666667</v>
      </c>
      <c r="F495" s="38">
        <v>1877.4833333333333</v>
      </c>
      <c r="G495" s="38">
        <v>1862.9666666666667</v>
      </c>
      <c r="H495" s="38">
        <v>1936.8666666666668</v>
      </c>
      <c r="I495" s="38">
        <v>1951.3833333333332</v>
      </c>
      <c r="J495" s="38">
        <v>1973.8166666666668</v>
      </c>
      <c r="K495" s="31">
        <v>1928.95</v>
      </c>
      <c r="L495" s="31">
        <v>1892</v>
      </c>
      <c r="M495" s="31">
        <v>0.60836000000000001</v>
      </c>
      <c r="N495" s="1"/>
      <c r="O495" s="1"/>
    </row>
    <row r="496" spans="1:15" ht="12.75" customHeight="1">
      <c r="A496" s="33">
        <v>486</v>
      </c>
      <c r="B496" s="58" t="s">
        <v>549</v>
      </c>
      <c r="C496" s="38">
        <v>2156.85</v>
      </c>
      <c r="D496" s="38">
        <v>2163.2666666666664</v>
      </c>
      <c r="E496" s="38">
        <v>2128.583333333333</v>
      </c>
      <c r="F496" s="38">
        <v>2100.3166666666666</v>
      </c>
      <c r="G496" s="38">
        <v>2065.6333333333332</v>
      </c>
      <c r="H496" s="38">
        <v>2191.5333333333328</v>
      </c>
      <c r="I496" s="38">
        <v>2226.2166666666662</v>
      </c>
      <c r="J496" s="38">
        <v>2254.4833333333327</v>
      </c>
      <c r="K496" s="31">
        <v>2197.9499999999998</v>
      </c>
      <c r="L496" s="31">
        <v>2135</v>
      </c>
      <c r="M496" s="31">
        <v>0.63966000000000001</v>
      </c>
      <c r="N496" s="1"/>
      <c r="O496" s="1"/>
    </row>
    <row r="497" spans="1:15" ht="12.75" customHeight="1">
      <c r="A497" s="33">
        <v>487</v>
      </c>
      <c r="B497" s="58" t="s">
        <v>141</v>
      </c>
      <c r="C497" s="38">
        <v>10.5</v>
      </c>
      <c r="D497" s="38">
        <v>10.583333333333334</v>
      </c>
      <c r="E497" s="38">
        <v>10.316666666666668</v>
      </c>
      <c r="F497" s="38">
        <v>10.133333333333335</v>
      </c>
      <c r="G497" s="38">
        <v>9.8666666666666689</v>
      </c>
      <c r="H497" s="38">
        <v>10.766666666666667</v>
      </c>
      <c r="I497" s="38">
        <v>11.033333333333333</v>
      </c>
      <c r="J497" s="38">
        <v>11.216666666666667</v>
      </c>
      <c r="K497" s="31">
        <v>10.85</v>
      </c>
      <c r="L497" s="31">
        <v>10.4</v>
      </c>
      <c r="M497" s="31">
        <v>2776.4413599999998</v>
      </c>
      <c r="N497" s="1"/>
      <c r="O497" s="1"/>
    </row>
    <row r="498" spans="1:15" ht="12.75" customHeight="1">
      <c r="A498" s="33">
        <v>488</v>
      </c>
      <c r="B498" s="58" t="s">
        <v>239</v>
      </c>
      <c r="C498" s="38">
        <v>896.1</v>
      </c>
      <c r="D498" s="38">
        <v>894.65</v>
      </c>
      <c r="E498" s="38">
        <v>888.44999999999993</v>
      </c>
      <c r="F498" s="38">
        <v>880.8</v>
      </c>
      <c r="G498" s="38">
        <v>874.59999999999991</v>
      </c>
      <c r="H498" s="38">
        <v>902.3</v>
      </c>
      <c r="I498" s="38">
        <v>908.5</v>
      </c>
      <c r="J498" s="38">
        <v>916.15</v>
      </c>
      <c r="K498" s="31">
        <v>900.85</v>
      </c>
      <c r="L498" s="31">
        <v>887</v>
      </c>
      <c r="M498" s="31">
        <v>7.3328199999999999</v>
      </c>
      <c r="N498" s="1"/>
      <c r="O498" s="1"/>
    </row>
    <row r="499" spans="1:15" ht="12.75" customHeight="1">
      <c r="A499" s="33">
        <v>489</v>
      </c>
      <c r="B499" s="58" t="s">
        <v>557</v>
      </c>
      <c r="C499" s="38">
        <v>352.85</v>
      </c>
      <c r="D499" s="38">
        <v>349.45</v>
      </c>
      <c r="E499" s="38">
        <v>343.9</v>
      </c>
      <c r="F499" s="38">
        <v>334.95</v>
      </c>
      <c r="G499" s="38">
        <v>329.4</v>
      </c>
      <c r="H499" s="38">
        <v>358.4</v>
      </c>
      <c r="I499" s="38">
        <v>363.95000000000005</v>
      </c>
      <c r="J499" s="38">
        <v>372.9</v>
      </c>
      <c r="K499" s="31">
        <v>355</v>
      </c>
      <c r="L499" s="31">
        <v>340.5</v>
      </c>
      <c r="M499" s="31">
        <v>40.264339999999997</v>
      </c>
      <c r="N499" s="1"/>
      <c r="O499" s="1"/>
    </row>
    <row r="500" spans="1:15" ht="12.75" customHeight="1">
      <c r="A500" s="33">
        <v>490</v>
      </c>
      <c r="B500" s="58" t="s">
        <v>558</v>
      </c>
      <c r="C500" s="58">
        <v>124.95</v>
      </c>
      <c r="D500" s="38">
        <v>125.55</v>
      </c>
      <c r="E500" s="38">
        <v>123.6</v>
      </c>
      <c r="F500" s="38">
        <v>122.25</v>
      </c>
      <c r="G500" s="38">
        <v>120.3</v>
      </c>
      <c r="H500" s="38">
        <v>126.89999999999999</v>
      </c>
      <c r="I500" s="38">
        <v>128.85000000000002</v>
      </c>
      <c r="J500" s="38">
        <v>130.19999999999999</v>
      </c>
      <c r="K500" s="31">
        <v>127.5</v>
      </c>
      <c r="L500" s="31">
        <v>124.2</v>
      </c>
      <c r="M500" s="31">
        <v>11.804449999999999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977.95</v>
      </c>
      <c r="D501" s="38">
        <v>973.65</v>
      </c>
      <c r="E501" s="38">
        <v>958.3</v>
      </c>
      <c r="F501" s="38">
        <v>938.65</v>
      </c>
      <c r="G501" s="38">
        <v>923.3</v>
      </c>
      <c r="H501" s="38">
        <v>993.3</v>
      </c>
      <c r="I501" s="38">
        <v>1008.6500000000001</v>
      </c>
      <c r="J501" s="38">
        <v>1028.3</v>
      </c>
      <c r="K501" s="31">
        <v>989</v>
      </c>
      <c r="L501" s="31">
        <v>954</v>
      </c>
      <c r="M501" s="31">
        <v>2.5451899999999998</v>
      </c>
      <c r="N501" s="1"/>
      <c r="O501" s="1"/>
    </row>
    <row r="502" spans="1:15" ht="12.75" customHeight="1">
      <c r="A502" s="33">
        <v>492</v>
      </c>
      <c r="B502" s="58" t="s">
        <v>304</v>
      </c>
      <c r="C502" s="58">
        <v>1679.6</v>
      </c>
      <c r="D502" s="38">
        <v>1673.1000000000001</v>
      </c>
      <c r="E502" s="38">
        <v>1661.2000000000003</v>
      </c>
      <c r="F502" s="38">
        <v>1642.8000000000002</v>
      </c>
      <c r="G502" s="38">
        <v>1630.9000000000003</v>
      </c>
      <c r="H502" s="38">
        <v>1691.5000000000002</v>
      </c>
      <c r="I502" s="38">
        <v>1703.4000000000003</v>
      </c>
      <c r="J502" s="38">
        <v>1721.8000000000002</v>
      </c>
      <c r="K502" s="31">
        <v>1685</v>
      </c>
      <c r="L502" s="31">
        <v>1654.7</v>
      </c>
      <c r="M502" s="31">
        <v>0.73543000000000003</v>
      </c>
      <c r="N502" s="1"/>
      <c r="O502" s="1"/>
    </row>
    <row r="503" spans="1:15" ht="12.75" customHeight="1">
      <c r="A503" s="33">
        <v>493</v>
      </c>
      <c r="B503" s="58" t="s">
        <v>240</v>
      </c>
      <c r="C503" s="58">
        <v>432.85</v>
      </c>
      <c r="D503" s="38">
        <v>431.09999999999997</v>
      </c>
      <c r="E503" s="38">
        <v>428.49999999999994</v>
      </c>
      <c r="F503" s="38">
        <v>424.15</v>
      </c>
      <c r="G503" s="38">
        <v>421.54999999999995</v>
      </c>
      <c r="H503" s="38">
        <v>435.44999999999993</v>
      </c>
      <c r="I503" s="38">
        <v>438.04999999999995</v>
      </c>
      <c r="J503" s="38">
        <v>442.39999999999992</v>
      </c>
      <c r="K503" s="31">
        <v>433.7</v>
      </c>
      <c r="L503" s="31">
        <v>426.75</v>
      </c>
      <c r="M503" s="31">
        <v>46.613250000000001</v>
      </c>
      <c r="N503" s="1"/>
      <c r="O503" s="1"/>
    </row>
    <row r="504" spans="1:15" ht="12.75" customHeight="1">
      <c r="A504" s="33">
        <v>494</v>
      </c>
      <c r="B504" s="58" t="s">
        <v>305</v>
      </c>
      <c r="C504" s="38">
        <v>18.55</v>
      </c>
      <c r="D504" s="38">
        <v>18.483333333333334</v>
      </c>
      <c r="E504" s="38">
        <v>18.116666666666667</v>
      </c>
      <c r="F504" s="38">
        <v>17.683333333333334</v>
      </c>
      <c r="G504" s="38">
        <v>17.316666666666666</v>
      </c>
      <c r="H504" s="38">
        <v>18.916666666666668</v>
      </c>
      <c r="I504" s="38">
        <v>19.283333333333335</v>
      </c>
      <c r="J504" s="31">
        <v>19.716666666666669</v>
      </c>
      <c r="K504" s="31">
        <v>18.850000000000001</v>
      </c>
      <c r="L504" s="31">
        <v>18.05</v>
      </c>
      <c r="M504" s="58">
        <v>2307.32062</v>
      </c>
      <c r="N504" s="1"/>
      <c r="O504" s="1"/>
    </row>
    <row r="505" spans="1:15" ht="12.75" customHeight="1">
      <c r="A505" s="33">
        <v>495</v>
      </c>
      <c r="B505" s="58" t="s">
        <v>241</v>
      </c>
      <c r="C505" s="38">
        <v>283.35000000000002</v>
      </c>
      <c r="D505" s="38">
        <v>280.81666666666666</v>
      </c>
      <c r="E505" s="38">
        <v>277.0333333333333</v>
      </c>
      <c r="F505" s="38">
        <v>270.71666666666664</v>
      </c>
      <c r="G505" s="38">
        <v>266.93333333333328</v>
      </c>
      <c r="H505" s="38">
        <v>287.13333333333333</v>
      </c>
      <c r="I505" s="38">
        <v>290.91666666666674</v>
      </c>
      <c r="J505" s="31">
        <v>297.23333333333335</v>
      </c>
      <c r="K505" s="31">
        <v>284.60000000000002</v>
      </c>
      <c r="L505" s="31">
        <v>274.5</v>
      </c>
      <c r="M505" s="58">
        <v>111.06623</v>
      </c>
      <c r="N505" s="1"/>
      <c r="O505" s="1"/>
    </row>
    <row r="506" spans="1:15" ht="12.75" customHeight="1">
      <c r="A506" s="33">
        <v>496</v>
      </c>
      <c r="B506" s="58" t="s">
        <v>561</v>
      </c>
      <c r="C506" s="58">
        <v>551.85</v>
      </c>
      <c r="D506" s="38">
        <v>553.71666666666658</v>
      </c>
      <c r="E506" s="38">
        <v>546.43333333333317</v>
      </c>
      <c r="F506" s="38">
        <v>541.01666666666654</v>
      </c>
      <c r="G506" s="38">
        <v>533.73333333333312</v>
      </c>
      <c r="H506" s="38">
        <v>559.13333333333321</v>
      </c>
      <c r="I506" s="38">
        <v>566.41666666666674</v>
      </c>
      <c r="J506" s="38">
        <v>571.83333333333326</v>
      </c>
      <c r="K506" s="31">
        <v>561</v>
      </c>
      <c r="L506" s="31">
        <v>548.29999999999995</v>
      </c>
      <c r="M506" s="31">
        <v>8.5000400000000003</v>
      </c>
      <c r="N506" s="1"/>
      <c r="O506" s="1"/>
    </row>
    <row r="507" spans="1:15" ht="12.75" customHeight="1">
      <c r="A507" s="33">
        <v>497</v>
      </c>
      <c r="B507" s="58" t="s">
        <v>560</v>
      </c>
      <c r="C507" s="58">
        <v>15861.65</v>
      </c>
      <c r="D507" s="38">
        <v>15677.633333333333</v>
      </c>
      <c r="E507" s="38">
        <v>15360.266666666666</v>
      </c>
      <c r="F507" s="38">
        <v>14858.883333333333</v>
      </c>
      <c r="G507" s="38">
        <v>14541.516666666666</v>
      </c>
      <c r="H507" s="38">
        <v>16179.016666666666</v>
      </c>
      <c r="I507" s="38">
        <v>16496.383333333331</v>
      </c>
      <c r="J507" s="38">
        <v>16997.766666666666</v>
      </c>
      <c r="K507" s="31">
        <v>15995</v>
      </c>
      <c r="L507" s="31">
        <v>15176.25</v>
      </c>
      <c r="M507" s="31">
        <v>0.30618000000000001</v>
      </c>
      <c r="N507" s="1"/>
      <c r="O507" s="1"/>
    </row>
    <row r="508" spans="1:15" ht="12.75" customHeight="1">
      <c r="A508" s="33">
        <v>498</v>
      </c>
      <c r="B508" s="58" t="s">
        <v>306</v>
      </c>
      <c r="C508" s="38">
        <v>100.05</v>
      </c>
      <c r="D508" s="38">
        <v>99.949999999999989</v>
      </c>
      <c r="E508" s="38">
        <v>98.299999999999983</v>
      </c>
      <c r="F508" s="38">
        <v>96.55</v>
      </c>
      <c r="G508" s="38">
        <v>94.899999999999991</v>
      </c>
      <c r="H508" s="38">
        <v>101.69999999999997</v>
      </c>
      <c r="I508" s="38">
        <v>103.34999999999998</v>
      </c>
      <c r="J508" s="31">
        <v>105.09999999999997</v>
      </c>
      <c r="K508" s="31">
        <v>101.6</v>
      </c>
      <c r="L508" s="31">
        <v>98.2</v>
      </c>
      <c r="M508" s="58">
        <v>1112.22776</v>
      </c>
      <c r="N508" s="1"/>
      <c r="O508" s="1"/>
    </row>
    <row r="509" spans="1:15" ht="12.75" customHeight="1">
      <c r="A509" s="33">
        <v>499</v>
      </c>
      <c r="B509" s="58" t="s">
        <v>242</v>
      </c>
      <c r="C509" s="58">
        <v>633</v>
      </c>
      <c r="D509" s="38">
        <v>635.98333333333335</v>
      </c>
      <c r="E509" s="38">
        <v>628.26666666666665</v>
      </c>
      <c r="F509" s="38">
        <v>623.5333333333333</v>
      </c>
      <c r="G509" s="38">
        <v>615.81666666666661</v>
      </c>
      <c r="H509" s="38">
        <v>640.7166666666667</v>
      </c>
      <c r="I509" s="38">
        <v>648.43333333333339</v>
      </c>
      <c r="J509" s="38">
        <v>653.16666666666674</v>
      </c>
      <c r="K509" s="31">
        <v>643.70000000000005</v>
      </c>
      <c r="L509" s="31">
        <v>631.25</v>
      </c>
      <c r="M509" s="31">
        <v>9.9092699999999994</v>
      </c>
      <c r="N509" s="1"/>
      <c r="O509" s="1"/>
    </row>
    <row r="510" spans="1:15" ht="12.75" customHeight="1">
      <c r="A510" s="33">
        <v>500</v>
      </c>
      <c r="B510" s="58" t="s">
        <v>562</v>
      </c>
      <c r="C510" s="58">
        <v>1627.15</v>
      </c>
      <c r="D510" s="38">
        <v>1633.8333333333333</v>
      </c>
      <c r="E510" s="38">
        <v>1616.6166666666666</v>
      </c>
      <c r="F510" s="38">
        <v>1606.0833333333333</v>
      </c>
      <c r="G510" s="38">
        <v>1588.8666666666666</v>
      </c>
      <c r="H510" s="38">
        <v>1644.3666666666666</v>
      </c>
      <c r="I510" s="38">
        <v>1661.5833333333333</v>
      </c>
      <c r="J510" s="38">
        <v>1672.1166666666666</v>
      </c>
      <c r="K510" s="31">
        <v>1651.05</v>
      </c>
      <c r="L510" s="31">
        <v>1623.3</v>
      </c>
      <c r="M510" s="31">
        <v>0.18204999999999999</v>
      </c>
      <c r="N510" s="1"/>
      <c r="O510" s="1"/>
    </row>
    <row r="511" spans="1:15" ht="12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7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1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1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1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1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1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1" t="s">
        <v>254</v>
      </c>
      <c r="N527" s="1"/>
      <c r="O527" s="1"/>
    </row>
    <row r="528" spans="1:15" ht="12.75" customHeight="1">
      <c r="A528" s="71" t="s">
        <v>255</v>
      </c>
      <c r="N528" s="1"/>
      <c r="O528" s="1"/>
    </row>
    <row r="529" spans="1:15" ht="12.75" customHeight="1">
      <c r="A529" s="71" t="s">
        <v>256</v>
      </c>
      <c r="N529" s="1"/>
      <c r="O529" s="1"/>
    </row>
    <row r="530" spans="1:15" ht="12.75" customHeight="1">
      <c r="A530" s="71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64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5" t="s">
        <v>311</v>
      </c>
      <c r="B1" s="76"/>
      <c r="C1" s="77"/>
      <c r="D1" s="78"/>
      <c r="E1" s="76"/>
      <c r="F1" s="76"/>
      <c r="G1" s="76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ht="12.75" customHeight="1">
      <c r="A2" s="80"/>
      <c r="B2" s="81"/>
      <c r="C2" s="82"/>
      <c r="D2" s="83"/>
      <c r="E2" s="81"/>
      <c r="F2" s="81"/>
      <c r="G2" s="81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ht="12.75" customHeight="1">
      <c r="A3" s="80"/>
      <c r="B3" s="81"/>
      <c r="C3" s="82"/>
      <c r="D3" s="83"/>
      <c r="E3" s="81"/>
      <c r="F3" s="81"/>
      <c r="G3" s="81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1:28" ht="12.75" customHeight="1">
      <c r="A4" s="80"/>
      <c r="B4" s="81"/>
      <c r="C4" s="82"/>
      <c r="D4" s="83"/>
      <c r="E4" s="81"/>
      <c r="F4" s="81"/>
      <c r="G4" s="81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</row>
    <row r="5" spans="1:28" ht="6" customHeight="1">
      <c r="A5" s="310"/>
      <c r="B5" s="311"/>
      <c r="C5" s="310"/>
      <c r="D5" s="311"/>
      <c r="E5" s="76"/>
      <c r="F5" s="76"/>
      <c r="G5" s="76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</row>
    <row r="6" spans="1:28" ht="26.25" customHeight="1">
      <c r="A6" s="79"/>
      <c r="B6" s="84"/>
      <c r="C6" s="72"/>
      <c r="D6" s="72"/>
      <c r="E6" s="23" t="s">
        <v>310</v>
      </c>
      <c r="F6" s="76"/>
      <c r="G6" s="76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</row>
    <row r="7" spans="1:28" ht="16.5" customHeight="1">
      <c r="A7" s="85" t="s">
        <v>565</v>
      </c>
      <c r="B7" s="312" t="s">
        <v>566</v>
      </c>
      <c r="C7" s="311"/>
      <c r="D7" s="7">
        <f>Main!B10</f>
        <v>45177</v>
      </c>
      <c r="E7" s="86"/>
      <c r="F7" s="76"/>
      <c r="G7" s="87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 spans="1:28" ht="12.75" customHeight="1">
      <c r="A8" s="75"/>
      <c r="B8" s="76"/>
      <c r="C8" s="77"/>
      <c r="D8" s="78"/>
      <c r="E8" s="86"/>
      <c r="F8" s="86"/>
      <c r="G8" s="86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1:28" ht="52.8">
      <c r="A9" s="88" t="s">
        <v>567</v>
      </c>
      <c r="B9" s="89" t="s">
        <v>568</v>
      </c>
      <c r="C9" s="89" t="s">
        <v>569</v>
      </c>
      <c r="D9" s="89" t="s">
        <v>570</v>
      </c>
      <c r="E9" s="89" t="s">
        <v>571</v>
      </c>
      <c r="F9" s="89" t="s">
        <v>572</v>
      </c>
      <c r="G9" s="89" t="s">
        <v>573</v>
      </c>
      <c r="H9" s="89" t="s">
        <v>574</v>
      </c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1:28" ht="12.75" customHeight="1">
      <c r="A10" s="90">
        <v>45176</v>
      </c>
      <c r="B10" s="32">
        <v>540615</v>
      </c>
      <c r="C10" s="31" t="s">
        <v>1008</v>
      </c>
      <c r="D10" s="31" t="s">
        <v>1009</v>
      </c>
      <c r="E10" s="31" t="s">
        <v>576</v>
      </c>
      <c r="F10" s="91">
        <v>2100000</v>
      </c>
      <c r="G10" s="32">
        <v>0.57999999999999996</v>
      </c>
      <c r="H10" s="32" t="s">
        <v>334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1:28" ht="12.75" customHeight="1">
      <c r="A11" s="90">
        <v>45176</v>
      </c>
      <c r="B11" s="32">
        <v>540615</v>
      </c>
      <c r="C11" s="31" t="s">
        <v>1008</v>
      </c>
      <c r="D11" s="31" t="s">
        <v>1010</v>
      </c>
      <c r="E11" s="31" t="s">
        <v>576</v>
      </c>
      <c r="F11" s="91">
        <v>1939841</v>
      </c>
      <c r="G11" s="32">
        <v>0.59</v>
      </c>
      <c r="H11" s="32" t="s">
        <v>334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1:28" ht="12.75" customHeight="1">
      <c r="A12" s="90">
        <v>45176</v>
      </c>
      <c r="B12" s="32">
        <v>543938</v>
      </c>
      <c r="C12" s="31" t="s">
        <v>966</v>
      </c>
      <c r="D12" s="31" t="s">
        <v>1011</v>
      </c>
      <c r="E12" s="31" t="s">
        <v>576</v>
      </c>
      <c r="F12" s="91">
        <v>17600</v>
      </c>
      <c r="G12" s="32">
        <v>302.16000000000003</v>
      </c>
      <c r="H12" s="32" t="s">
        <v>334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1:28" ht="12.75" customHeight="1">
      <c r="A13" s="90">
        <v>45176</v>
      </c>
      <c r="B13" s="32">
        <v>543938</v>
      </c>
      <c r="C13" s="31" t="s">
        <v>966</v>
      </c>
      <c r="D13" s="31" t="s">
        <v>1011</v>
      </c>
      <c r="E13" s="31" t="s">
        <v>575</v>
      </c>
      <c r="F13" s="91">
        <v>3200</v>
      </c>
      <c r="G13" s="32">
        <v>309.64999999999998</v>
      </c>
      <c r="H13" s="32" t="s">
        <v>334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</row>
    <row r="14" spans="1:28" ht="12.75" customHeight="1">
      <c r="A14" s="90">
        <v>45176</v>
      </c>
      <c r="B14" s="32">
        <v>539661</v>
      </c>
      <c r="C14" s="31" t="s">
        <v>1012</v>
      </c>
      <c r="D14" s="31" t="s">
        <v>1013</v>
      </c>
      <c r="E14" s="31" t="s">
        <v>575</v>
      </c>
      <c r="F14" s="91">
        <v>22334</v>
      </c>
      <c r="G14" s="32">
        <v>54.38</v>
      </c>
      <c r="H14" s="32" t="s">
        <v>334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 spans="1:28" ht="12.75" customHeight="1">
      <c r="A15" s="90">
        <v>45176</v>
      </c>
      <c r="B15" s="32">
        <v>543377</v>
      </c>
      <c r="C15" s="31" t="s">
        <v>968</v>
      </c>
      <c r="D15" s="31" t="s">
        <v>969</v>
      </c>
      <c r="E15" s="31" t="s">
        <v>575</v>
      </c>
      <c r="F15" s="91">
        <v>10000</v>
      </c>
      <c r="G15" s="32">
        <v>11.08</v>
      </c>
      <c r="H15" s="32" t="s">
        <v>334</v>
      </c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 spans="1:28" ht="12.75" customHeight="1">
      <c r="A16" s="90">
        <v>45176</v>
      </c>
      <c r="B16" s="32">
        <v>543377</v>
      </c>
      <c r="C16" s="31" t="s">
        <v>968</v>
      </c>
      <c r="D16" s="31" t="s">
        <v>969</v>
      </c>
      <c r="E16" s="31" t="s">
        <v>576</v>
      </c>
      <c r="F16" s="91">
        <v>40000</v>
      </c>
      <c r="G16" s="32">
        <v>10.25</v>
      </c>
      <c r="H16" s="32" t="s">
        <v>334</v>
      </c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</row>
    <row r="17" spans="1:28" ht="12.75" customHeight="1">
      <c r="A17" s="90">
        <v>45176</v>
      </c>
      <c r="B17" s="32">
        <v>543377</v>
      </c>
      <c r="C17" s="31" t="s">
        <v>968</v>
      </c>
      <c r="D17" s="31" t="s">
        <v>1014</v>
      </c>
      <c r="E17" s="31" t="s">
        <v>575</v>
      </c>
      <c r="F17" s="91">
        <v>30000</v>
      </c>
      <c r="G17" s="32">
        <v>10.5</v>
      </c>
      <c r="H17" s="32" t="s">
        <v>334</v>
      </c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1:28" ht="12.75" customHeight="1">
      <c r="A18" s="90">
        <v>45176</v>
      </c>
      <c r="B18" s="32">
        <v>543269</v>
      </c>
      <c r="C18" s="31" t="s">
        <v>1015</v>
      </c>
      <c r="D18" s="31" t="s">
        <v>1016</v>
      </c>
      <c r="E18" s="31" t="s">
        <v>576</v>
      </c>
      <c r="F18" s="91">
        <v>8000</v>
      </c>
      <c r="G18" s="32">
        <v>33</v>
      </c>
      <c r="H18" s="32" t="s">
        <v>334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1:28" ht="12.75" customHeight="1">
      <c r="A19" s="90">
        <v>45176</v>
      </c>
      <c r="B19" s="32">
        <v>543269</v>
      </c>
      <c r="C19" s="31" t="s">
        <v>1015</v>
      </c>
      <c r="D19" s="31" t="s">
        <v>1017</v>
      </c>
      <c r="E19" s="31" t="s">
        <v>575</v>
      </c>
      <c r="F19" s="91">
        <v>4800</v>
      </c>
      <c r="G19" s="32">
        <v>33</v>
      </c>
      <c r="H19" s="32" t="s">
        <v>334</v>
      </c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 spans="1:28" ht="12.75" customHeight="1">
      <c r="A20" s="90">
        <v>45176</v>
      </c>
      <c r="B20" s="32">
        <v>530355</v>
      </c>
      <c r="C20" s="31" t="s">
        <v>1018</v>
      </c>
      <c r="D20" s="31" t="s">
        <v>1019</v>
      </c>
      <c r="E20" s="31" t="s">
        <v>576</v>
      </c>
      <c r="F20" s="91">
        <v>500000</v>
      </c>
      <c r="G20" s="32">
        <v>136.03</v>
      </c>
      <c r="H20" s="32" t="s">
        <v>334</v>
      </c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 spans="1:28" ht="12.75" customHeight="1">
      <c r="A21" s="90">
        <v>45176</v>
      </c>
      <c r="B21" s="32">
        <v>530355</v>
      </c>
      <c r="C21" s="31" t="s">
        <v>1018</v>
      </c>
      <c r="D21" s="31" t="s">
        <v>1020</v>
      </c>
      <c r="E21" s="31" t="s">
        <v>575</v>
      </c>
      <c r="F21" s="91">
        <v>250000</v>
      </c>
      <c r="G21" s="32">
        <v>136</v>
      </c>
      <c r="H21" s="32" t="s">
        <v>334</v>
      </c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1:28" ht="12.75" customHeight="1">
      <c r="A22" s="90">
        <v>45176</v>
      </c>
      <c r="B22" s="32">
        <v>530355</v>
      </c>
      <c r="C22" s="31" t="s">
        <v>1018</v>
      </c>
      <c r="D22" s="31" t="s">
        <v>1021</v>
      </c>
      <c r="E22" s="31" t="s">
        <v>575</v>
      </c>
      <c r="F22" s="91">
        <v>245500</v>
      </c>
      <c r="G22" s="32">
        <v>136</v>
      </c>
      <c r="H22" s="32" t="s">
        <v>334</v>
      </c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 spans="1:28" ht="12.75" customHeight="1">
      <c r="A23" s="90">
        <v>45176</v>
      </c>
      <c r="B23" s="32">
        <v>539546</v>
      </c>
      <c r="C23" s="31" t="s">
        <v>1022</v>
      </c>
      <c r="D23" s="31" t="s">
        <v>1023</v>
      </c>
      <c r="E23" s="31" t="s">
        <v>575</v>
      </c>
      <c r="F23" s="91">
        <v>43108</v>
      </c>
      <c r="G23" s="32">
        <v>57.72</v>
      </c>
      <c r="H23" s="32" t="s">
        <v>334</v>
      </c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1:28" ht="12.75" customHeight="1">
      <c r="A24" s="90">
        <v>45176</v>
      </c>
      <c r="B24" s="32">
        <v>523019</v>
      </c>
      <c r="C24" s="31" t="s">
        <v>1024</v>
      </c>
      <c r="D24" s="31" t="s">
        <v>1025</v>
      </c>
      <c r="E24" s="31" t="s">
        <v>575</v>
      </c>
      <c r="F24" s="91">
        <v>55744</v>
      </c>
      <c r="G24" s="32">
        <v>53.6</v>
      </c>
      <c r="H24" s="32" t="s">
        <v>334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 spans="1:28" ht="12.75" customHeight="1">
      <c r="A25" s="90">
        <v>45176</v>
      </c>
      <c r="B25" s="32">
        <v>523019</v>
      </c>
      <c r="C25" s="31" t="s">
        <v>1024</v>
      </c>
      <c r="D25" s="31" t="s">
        <v>1025</v>
      </c>
      <c r="E25" s="31" t="s">
        <v>576</v>
      </c>
      <c r="F25" s="91">
        <v>55744</v>
      </c>
      <c r="G25" s="32">
        <v>54.96</v>
      </c>
      <c r="H25" s="32" t="s">
        <v>334</v>
      </c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 spans="1:28" ht="12.75" customHeight="1">
      <c r="A26" s="90">
        <v>45176</v>
      </c>
      <c r="B26" s="32">
        <v>531119</v>
      </c>
      <c r="C26" s="31" t="s">
        <v>1026</v>
      </c>
      <c r="D26" s="31" t="s">
        <v>1027</v>
      </c>
      <c r="E26" s="31" t="s">
        <v>576</v>
      </c>
      <c r="F26" s="91">
        <v>18120</v>
      </c>
      <c r="G26" s="32">
        <v>20.85</v>
      </c>
      <c r="H26" s="32" t="s">
        <v>334</v>
      </c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 spans="1:28" ht="12.75" customHeight="1">
      <c r="A27" s="90">
        <v>45176</v>
      </c>
      <c r="B27" s="32">
        <v>543921</v>
      </c>
      <c r="C27" s="31" t="s">
        <v>1028</v>
      </c>
      <c r="D27" s="31" t="s">
        <v>972</v>
      </c>
      <c r="E27" s="31" t="s">
        <v>576</v>
      </c>
      <c r="F27" s="91">
        <v>2000</v>
      </c>
      <c r="G27" s="32">
        <v>154.5</v>
      </c>
      <c r="H27" s="32" t="s">
        <v>334</v>
      </c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1:28" ht="12.75" customHeight="1">
      <c r="A28" s="90">
        <v>45176</v>
      </c>
      <c r="B28" s="32">
        <v>543921</v>
      </c>
      <c r="C28" s="31" t="s">
        <v>1028</v>
      </c>
      <c r="D28" s="31" t="s">
        <v>972</v>
      </c>
      <c r="E28" s="31" t="s">
        <v>575</v>
      </c>
      <c r="F28" s="91">
        <v>40000</v>
      </c>
      <c r="G28" s="32">
        <v>160.9</v>
      </c>
      <c r="H28" s="32" t="s">
        <v>334</v>
      </c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 spans="1:28" ht="12.75" customHeight="1">
      <c r="A29" s="90">
        <v>45176</v>
      </c>
      <c r="B29" s="32">
        <v>540811</v>
      </c>
      <c r="C29" s="31" t="s">
        <v>1029</v>
      </c>
      <c r="D29" s="31" t="s">
        <v>1030</v>
      </c>
      <c r="E29" s="31" t="s">
        <v>576</v>
      </c>
      <c r="F29" s="91">
        <v>50000</v>
      </c>
      <c r="G29" s="32">
        <v>22.5</v>
      </c>
      <c r="H29" s="32" t="s">
        <v>334</v>
      </c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</row>
    <row r="30" spans="1:28" ht="12.75" customHeight="1">
      <c r="A30" s="90">
        <v>45176</v>
      </c>
      <c r="B30" s="32">
        <v>543594</v>
      </c>
      <c r="C30" s="31" t="s">
        <v>1031</v>
      </c>
      <c r="D30" s="31" t="s">
        <v>950</v>
      </c>
      <c r="E30" s="31" t="s">
        <v>575</v>
      </c>
      <c r="F30" s="91">
        <v>78000</v>
      </c>
      <c r="G30" s="32">
        <v>28.64</v>
      </c>
      <c r="H30" s="32" t="s">
        <v>334</v>
      </c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1:28" ht="12.75" customHeight="1">
      <c r="A31" s="90">
        <v>45176</v>
      </c>
      <c r="B31" s="32">
        <v>543594</v>
      </c>
      <c r="C31" s="31" t="s">
        <v>1031</v>
      </c>
      <c r="D31" s="31" t="s">
        <v>945</v>
      </c>
      <c r="E31" s="31" t="s">
        <v>575</v>
      </c>
      <c r="F31" s="91">
        <v>99000</v>
      </c>
      <c r="G31" s="32">
        <v>27.2</v>
      </c>
      <c r="H31" s="32" t="s">
        <v>334</v>
      </c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1:28" ht="12.75" customHeight="1">
      <c r="A32" s="90">
        <v>45176</v>
      </c>
      <c r="B32" s="32">
        <v>543594</v>
      </c>
      <c r="C32" s="31" t="s">
        <v>1031</v>
      </c>
      <c r="D32" s="31" t="s">
        <v>945</v>
      </c>
      <c r="E32" s="31" t="s">
        <v>576</v>
      </c>
      <c r="F32" s="91">
        <v>66000</v>
      </c>
      <c r="G32" s="32">
        <v>28.64</v>
      </c>
      <c r="H32" s="32" t="s">
        <v>334</v>
      </c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1:28" ht="12.75" customHeight="1">
      <c r="A33" s="90">
        <v>45176</v>
      </c>
      <c r="B33" s="32">
        <v>542724</v>
      </c>
      <c r="C33" s="31" t="s">
        <v>946</v>
      </c>
      <c r="D33" s="31" t="s">
        <v>971</v>
      </c>
      <c r="E33" s="31" t="s">
        <v>576</v>
      </c>
      <c r="F33" s="91">
        <v>2255349</v>
      </c>
      <c r="G33" s="32">
        <v>1.01</v>
      </c>
      <c r="H33" s="32" t="s">
        <v>334</v>
      </c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1:28" ht="12.75" customHeight="1">
      <c r="A34" s="90">
        <v>45176</v>
      </c>
      <c r="B34" s="32">
        <v>538568</v>
      </c>
      <c r="C34" s="31" t="s">
        <v>1032</v>
      </c>
      <c r="D34" s="31" t="s">
        <v>1014</v>
      </c>
      <c r="E34" s="31" t="s">
        <v>575</v>
      </c>
      <c r="F34" s="91">
        <v>21000</v>
      </c>
      <c r="G34" s="32">
        <v>44.01</v>
      </c>
      <c r="H34" s="32" t="s">
        <v>334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1:28" ht="12.75" customHeight="1">
      <c r="A35" s="90">
        <v>45176</v>
      </c>
      <c r="B35" s="32">
        <v>504397</v>
      </c>
      <c r="C35" s="31" t="s">
        <v>1033</v>
      </c>
      <c r="D35" s="31" t="s">
        <v>1034</v>
      </c>
      <c r="E35" s="31" t="s">
        <v>575</v>
      </c>
      <c r="F35" s="91">
        <v>5</v>
      </c>
      <c r="G35" s="32">
        <v>59</v>
      </c>
      <c r="H35" s="32" t="s">
        <v>334</v>
      </c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1:28" ht="12.75" customHeight="1">
      <c r="A36" s="90">
        <v>45176</v>
      </c>
      <c r="B36" s="32">
        <v>504397</v>
      </c>
      <c r="C36" s="31" t="s">
        <v>1033</v>
      </c>
      <c r="D36" s="31" t="s">
        <v>1034</v>
      </c>
      <c r="E36" s="31" t="s">
        <v>576</v>
      </c>
      <c r="F36" s="91">
        <v>3005</v>
      </c>
      <c r="G36" s="32">
        <v>59.2</v>
      </c>
      <c r="H36" s="32" t="s">
        <v>334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1:28" ht="12.75" customHeight="1">
      <c r="A37" s="90">
        <v>45176</v>
      </c>
      <c r="B37" s="32">
        <v>512443</v>
      </c>
      <c r="C37" s="31" t="s">
        <v>1035</v>
      </c>
      <c r="D37" s="31" t="s">
        <v>1036</v>
      </c>
      <c r="E37" s="31" t="s">
        <v>576</v>
      </c>
      <c r="F37" s="91">
        <v>81000</v>
      </c>
      <c r="G37" s="32">
        <v>15.83</v>
      </c>
      <c r="H37" s="32" t="s">
        <v>334</v>
      </c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1:28" ht="12.75" customHeight="1">
      <c r="A38" s="90">
        <v>45176</v>
      </c>
      <c r="B38" s="32">
        <v>541703</v>
      </c>
      <c r="C38" s="31" t="s">
        <v>1037</v>
      </c>
      <c r="D38" s="31" t="s">
        <v>1038</v>
      </c>
      <c r="E38" s="31" t="s">
        <v>576</v>
      </c>
      <c r="F38" s="91">
        <v>19200</v>
      </c>
      <c r="G38" s="32">
        <v>17.23</v>
      </c>
      <c r="H38" s="32" t="s">
        <v>334</v>
      </c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1:28" ht="12.75" customHeight="1">
      <c r="A39" s="90">
        <v>45176</v>
      </c>
      <c r="B39" s="32">
        <v>500160</v>
      </c>
      <c r="C39" s="31" t="s">
        <v>1039</v>
      </c>
      <c r="D39" s="31" t="s">
        <v>1040</v>
      </c>
      <c r="E39" s="31" t="s">
        <v>576</v>
      </c>
      <c r="F39" s="91">
        <v>1000000</v>
      </c>
      <c r="G39" s="32">
        <v>10.11</v>
      </c>
      <c r="H39" s="32" t="s">
        <v>334</v>
      </c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1:28" ht="12.75" customHeight="1">
      <c r="A40" s="90">
        <v>45176</v>
      </c>
      <c r="B40" s="32">
        <v>542924</v>
      </c>
      <c r="C40" s="31" t="s">
        <v>1041</v>
      </c>
      <c r="D40" s="31" t="s">
        <v>1042</v>
      </c>
      <c r="E40" s="31" t="s">
        <v>575</v>
      </c>
      <c r="F40" s="91">
        <v>70000</v>
      </c>
      <c r="G40" s="32">
        <v>4.07</v>
      </c>
      <c r="H40" s="32" t="s">
        <v>334</v>
      </c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1:28" ht="12.75" customHeight="1">
      <c r="A41" s="90">
        <v>45176</v>
      </c>
      <c r="B41" s="32">
        <v>542446</v>
      </c>
      <c r="C41" s="31" t="s">
        <v>1043</v>
      </c>
      <c r="D41" s="31" t="s">
        <v>1044</v>
      </c>
      <c r="E41" s="31" t="s">
        <v>575</v>
      </c>
      <c r="F41" s="91">
        <v>38060</v>
      </c>
      <c r="G41" s="32">
        <v>13.59</v>
      </c>
      <c r="H41" s="32" t="s">
        <v>334</v>
      </c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1:28" ht="12.75" customHeight="1">
      <c r="A42" s="90">
        <v>45176</v>
      </c>
      <c r="B42" s="32">
        <v>532906</v>
      </c>
      <c r="C42" s="31" t="s">
        <v>1045</v>
      </c>
      <c r="D42" s="31" t="s">
        <v>1046</v>
      </c>
      <c r="E42" s="31" t="s">
        <v>576</v>
      </c>
      <c r="F42" s="91">
        <v>1325000</v>
      </c>
      <c r="G42" s="32">
        <v>86.19</v>
      </c>
      <c r="H42" s="32" t="s">
        <v>334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1:28" ht="12.75" customHeight="1">
      <c r="A43" s="90">
        <v>45176</v>
      </c>
      <c r="B43" s="32">
        <v>532906</v>
      </c>
      <c r="C43" s="31" t="s">
        <v>1045</v>
      </c>
      <c r="D43" s="31" t="s">
        <v>1047</v>
      </c>
      <c r="E43" s="31" t="s">
        <v>575</v>
      </c>
      <c r="F43" s="91">
        <v>1250000</v>
      </c>
      <c r="G43" s="32">
        <v>86.19</v>
      </c>
      <c r="H43" s="32" t="s">
        <v>334</v>
      </c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1:28" ht="12.75" customHeight="1">
      <c r="A44" s="90">
        <v>45176</v>
      </c>
      <c r="B44" s="32">
        <v>530167</v>
      </c>
      <c r="C44" s="31" t="s">
        <v>1048</v>
      </c>
      <c r="D44" s="31" t="s">
        <v>1049</v>
      </c>
      <c r="E44" s="31" t="s">
        <v>576</v>
      </c>
      <c r="F44" s="91">
        <v>19000</v>
      </c>
      <c r="G44" s="32">
        <v>28.01</v>
      </c>
      <c r="H44" s="32" t="s">
        <v>334</v>
      </c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1:28" ht="12.75" customHeight="1">
      <c r="A45" s="90">
        <v>45176</v>
      </c>
      <c r="B45" s="32">
        <v>501314</v>
      </c>
      <c r="C45" s="31" t="s">
        <v>947</v>
      </c>
      <c r="D45" s="31" t="s">
        <v>948</v>
      </c>
      <c r="E45" s="31" t="s">
        <v>576</v>
      </c>
      <c r="F45" s="91">
        <v>3750000</v>
      </c>
      <c r="G45" s="32">
        <v>2.1</v>
      </c>
      <c r="H45" s="32" t="s">
        <v>334</v>
      </c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1:28" ht="12.75" customHeight="1">
      <c r="A46" s="90">
        <v>45176</v>
      </c>
      <c r="B46" s="32">
        <v>530617</v>
      </c>
      <c r="C46" s="31" t="s">
        <v>1050</v>
      </c>
      <c r="D46" s="31" t="s">
        <v>1051</v>
      </c>
      <c r="E46" s="31" t="s">
        <v>576</v>
      </c>
      <c r="F46" s="91">
        <v>35760</v>
      </c>
      <c r="G46" s="32">
        <v>53.5</v>
      </c>
      <c r="H46" s="32" t="s">
        <v>334</v>
      </c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1:28" ht="12.75" customHeight="1">
      <c r="A47" s="90">
        <v>45176</v>
      </c>
      <c r="B47" s="32">
        <v>530617</v>
      </c>
      <c r="C47" s="31" t="s">
        <v>1050</v>
      </c>
      <c r="D47" s="31" t="s">
        <v>1052</v>
      </c>
      <c r="E47" s="31" t="s">
        <v>575</v>
      </c>
      <c r="F47" s="91">
        <v>35760</v>
      </c>
      <c r="G47" s="32">
        <v>53.5</v>
      </c>
      <c r="H47" s="32" t="s">
        <v>334</v>
      </c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1:28" ht="12.75" customHeight="1">
      <c r="A48" s="90">
        <v>45176</v>
      </c>
      <c r="B48" s="32">
        <v>543897</v>
      </c>
      <c r="C48" s="31" t="s">
        <v>1053</v>
      </c>
      <c r="D48" s="31" t="s">
        <v>875</v>
      </c>
      <c r="E48" s="31" t="s">
        <v>575</v>
      </c>
      <c r="F48" s="91">
        <v>21000</v>
      </c>
      <c r="G48" s="32">
        <v>102.39</v>
      </c>
      <c r="H48" s="32" t="s">
        <v>334</v>
      </c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1:28" ht="12.75" customHeight="1">
      <c r="A49" s="90">
        <v>45176</v>
      </c>
      <c r="B49" s="32">
        <v>543366</v>
      </c>
      <c r="C49" s="31" t="s">
        <v>879</v>
      </c>
      <c r="D49" s="31" t="s">
        <v>1054</v>
      </c>
      <c r="E49" s="31" t="s">
        <v>575</v>
      </c>
      <c r="F49" s="91">
        <v>15600</v>
      </c>
      <c r="G49" s="32">
        <v>76.31</v>
      </c>
      <c r="H49" s="32" t="s">
        <v>334</v>
      </c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1:28" ht="12.75" customHeight="1">
      <c r="A50" s="90">
        <v>45176</v>
      </c>
      <c r="B50" s="32">
        <v>543366</v>
      </c>
      <c r="C50" s="31" t="s">
        <v>879</v>
      </c>
      <c r="D50" s="31" t="s">
        <v>1055</v>
      </c>
      <c r="E50" s="31" t="s">
        <v>576</v>
      </c>
      <c r="F50" s="91">
        <v>9600</v>
      </c>
      <c r="G50" s="32">
        <v>77.25</v>
      </c>
      <c r="H50" s="32" t="s">
        <v>334</v>
      </c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1:28" ht="12.75" customHeight="1">
      <c r="A51" s="90">
        <v>45176</v>
      </c>
      <c r="B51" s="32">
        <v>543366</v>
      </c>
      <c r="C51" s="31" t="s">
        <v>879</v>
      </c>
      <c r="D51" s="31" t="s">
        <v>1056</v>
      </c>
      <c r="E51" s="31" t="s">
        <v>575</v>
      </c>
      <c r="F51" s="91">
        <v>3600</v>
      </c>
      <c r="G51" s="32">
        <v>74.099999999999994</v>
      </c>
      <c r="H51" s="32" t="s">
        <v>334</v>
      </c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</row>
    <row r="52" spans="1:28" ht="12.75" customHeight="1">
      <c r="A52" s="90">
        <v>45176</v>
      </c>
      <c r="B52" s="32">
        <v>543366</v>
      </c>
      <c r="C52" s="31" t="s">
        <v>879</v>
      </c>
      <c r="D52" s="31" t="s">
        <v>1056</v>
      </c>
      <c r="E52" s="31" t="s">
        <v>576</v>
      </c>
      <c r="F52" s="91">
        <v>9600</v>
      </c>
      <c r="G52" s="32">
        <v>76.14</v>
      </c>
      <c r="H52" s="32" t="s">
        <v>334</v>
      </c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1:28" ht="12.75" customHeight="1">
      <c r="A53" s="90">
        <v>45176</v>
      </c>
      <c r="B53" s="32">
        <v>543366</v>
      </c>
      <c r="C53" s="31" t="s">
        <v>879</v>
      </c>
      <c r="D53" s="31" t="s">
        <v>1057</v>
      </c>
      <c r="E53" s="31" t="s">
        <v>576</v>
      </c>
      <c r="F53" s="91">
        <v>9600</v>
      </c>
      <c r="G53" s="32">
        <v>73.33</v>
      </c>
      <c r="H53" s="32" t="s">
        <v>334</v>
      </c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1:28" ht="12.75" customHeight="1">
      <c r="A54" s="90">
        <v>45176</v>
      </c>
      <c r="B54" s="32">
        <v>543366</v>
      </c>
      <c r="C54" s="31" t="s">
        <v>879</v>
      </c>
      <c r="D54" s="31" t="s">
        <v>1058</v>
      </c>
      <c r="E54" s="31" t="s">
        <v>575</v>
      </c>
      <c r="F54" s="91">
        <v>10800</v>
      </c>
      <c r="G54" s="32">
        <v>77.11</v>
      </c>
      <c r="H54" s="32" t="s">
        <v>334</v>
      </c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1:28" ht="12.75" customHeight="1">
      <c r="A55" s="90">
        <v>45176</v>
      </c>
      <c r="B55" s="32">
        <v>543391</v>
      </c>
      <c r="C55" s="31" t="s">
        <v>1059</v>
      </c>
      <c r="D55" s="31" t="s">
        <v>1060</v>
      </c>
      <c r="E55" s="31" t="s">
        <v>576</v>
      </c>
      <c r="F55" s="91">
        <v>987000</v>
      </c>
      <c r="G55" s="32">
        <v>58.98</v>
      </c>
      <c r="H55" s="32" t="s">
        <v>334</v>
      </c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</row>
    <row r="56" spans="1:28" ht="12.75" customHeight="1">
      <c r="A56" s="90">
        <v>45176</v>
      </c>
      <c r="B56" s="32">
        <v>543391</v>
      </c>
      <c r="C56" s="31" t="s">
        <v>1059</v>
      </c>
      <c r="D56" s="31" t="s">
        <v>1061</v>
      </c>
      <c r="E56" s="31" t="s">
        <v>575</v>
      </c>
      <c r="F56" s="91">
        <v>669000</v>
      </c>
      <c r="G56" s="32">
        <v>58.27</v>
      </c>
      <c r="H56" s="32" t="s">
        <v>334</v>
      </c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1:28" ht="12.75" customHeight="1">
      <c r="A57" s="90">
        <v>45176</v>
      </c>
      <c r="B57" s="32">
        <v>543391</v>
      </c>
      <c r="C57" s="31" t="s">
        <v>1059</v>
      </c>
      <c r="D57" s="31" t="s">
        <v>1062</v>
      </c>
      <c r="E57" s="31" t="s">
        <v>575</v>
      </c>
      <c r="F57" s="91">
        <v>285000</v>
      </c>
      <c r="G57" s="32">
        <v>60.55</v>
      </c>
      <c r="H57" s="32" t="s">
        <v>334</v>
      </c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1:28" ht="12.75" customHeight="1">
      <c r="A58" s="90">
        <v>45176</v>
      </c>
      <c r="B58" s="32">
        <v>522152</v>
      </c>
      <c r="C58" s="31" t="s">
        <v>1063</v>
      </c>
      <c r="D58" s="31" t="s">
        <v>1064</v>
      </c>
      <c r="E58" s="31" t="s">
        <v>576</v>
      </c>
      <c r="F58" s="91">
        <v>23784</v>
      </c>
      <c r="G58" s="32">
        <v>52.76</v>
      </c>
      <c r="H58" s="32" t="s">
        <v>334</v>
      </c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1:28" ht="12.75" customHeight="1">
      <c r="A59" s="90">
        <v>45176</v>
      </c>
      <c r="B59" s="32">
        <v>540914</v>
      </c>
      <c r="C59" s="31" t="s">
        <v>1065</v>
      </c>
      <c r="D59" s="31" t="s">
        <v>1066</v>
      </c>
      <c r="E59" s="31" t="s">
        <v>576</v>
      </c>
      <c r="F59" s="91">
        <v>100000</v>
      </c>
      <c r="G59" s="32">
        <v>16.05</v>
      </c>
      <c r="H59" s="32" t="s">
        <v>334</v>
      </c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</row>
    <row r="60" spans="1:28" ht="12.75" customHeight="1">
      <c r="A60" s="90">
        <v>45176</v>
      </c>
      <c r="B60" s="32">
        <v>540914</v>
      </c>
      <c r="C60" s="31" t="s">
        <v>1065</v>
      </c>
      <c r="D60" s="31" t="s">
        <v>1067</v>
      </c>
      <c r="E60" s="31" t="s">
        <v>576</v>
      </c>
      <c r="F60" s="91">
        <v>100000</v>
      </c>
      <c r="G60" s="32">
        <v>16.309999999999999</v>
      </c>
      <c r="H60" s="32" t="s">
        <v>334</v>
      </c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1:28" ht="12.75" customHeight="1">
      <c r="A61" s="90">
        <v>45176</v>
      </c>
      <c r="B61" s="32">
        <v>543828</v>
      </c>
      <c r="C61" s="31" t="s">
        <v>1068</v>
      </c>
      <c r="D61" s="31" t="s">
        <v>972</v>
      </c>
      <c r="E61" s="31" t="s">
        <v>575</v>
      </c>
      <c r="F61" s="91">
        <v>1600</v>
      </c>
      <c r="G61" s="32">
        <v>85</v>
      </c>
      <c r="H61" s="32" t="s">
        <v>334</v>
      </c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1:28" ht="12.75" customHeight="1">
      <c r="A62" s="90">
        <v>45176</v>
      </c>
      <c r="B62" s="32">
        <v>543828</v>
      </c>
      <c r="C62" s="31" t="s">
        <v>1068</v>
      </c>
      <c r="D62" s="31" t="s">
        <v>972</v>
      </c>
      <c r="E62" s="31" t="s">
        <v>576</v>
      </c>
      <c r="F62" s="91">
        <v>188800</v>
      </c>
      <c r="G62" s="32">
        <v>86.55</v>
      </c>
      <c r="H62" s="32" t="s">
        <v>334</v>
      </c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1:28" ht="12.75" customHeight="1">
      <c r="A63" s="90">
        <v>45176</v>
      </c>
      <c r="B63" s="32">
        <v>542923</v>
      </c>
      <c r="C63" s="31" t="s">
        <v>1069</v>
      </c>
      <c r="D63" s="31" t="s">
        <v>1070</v>
      </c>
      <c r="E63" s="31" t="s">
        <v>576</v>
      </c>
      <c r="F63" s="91">
        <v>100000</v>
      </c>
      <c r="G63" s="32">
        <v>7.52</v>
      </c>
      <c r="H63" s="32" t="s">
        <v>334</v>
      </c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1:28" ht="12.75" customHeight="1">
      <c r="A64" s="90">
        <v>45176</v>
      </c>
      <c r="B64" s="32">
        <v>531025</v>
      </c>
      <c r="C64" s="31" t="s">
        <v>949</v>
      </c>
      <c r="D64" s="31" t="s">
        <v>973</v>
      </c>
      <c r="E64" s="31" t="s">
        <v>576</v>
      </c>
      <c r="F64" s="91">
        <v>15337085</v>
      </c>
      <c r="G64" s="32">
        <v>0.87</v>
      </c>
      <c r="H64" s="32" t="s">
        <v>334</v>
      </c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1:28" ht="12.75" customHeight="1">
      <c r="A65" s="90">
        <v>45176</v>
      </c>
      <c r="B65" s="32">
        <v>531025</v>
      </c>
      <c r="C65" s="31" t="s">
        <v>949</v>
      </c>
      <c r="D65" s="31" t="s">
        <v>945</v>
      </c>
      <c r="E65" s="31" t="s">
        <v>576</v>
      </c>
      <c r="F65" s="91">
        <v>7104965</v>
      </c>
      <c r="G65" s="32">
        <v>0.87</v>
      </c>
      <c r="H65" s="32" t="s">
        <v>334</v>
      </c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1:28" ht="12.75" customHeight="1">
      <c r="A66" s="90">
        <v>45176</v>
      </c>
      <c r="B66" s="32">
        <v>531025</v>
      </c>
      <c r="C66" s="31" t="s">
        <v>949</v>
      </c>
      <c r="D66" s="31" t="s">
        <v>945</v>
      </c>
      <c r="E66" s="31" t="s">
        <v>576</v>
      </c>
      <c r="F66" s="91">
        <v>6804965</v>
      </c>
      <c r="G66" s="32">
        <v>0.89</v>
      </c>
      <c r="H66" s="32" t="s">
        <v>334</v>
      </c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1:28" ht="12.75" customHeight="1">
      <c r="A67" s="90">
        <v>45176</v>
      </c>
      <c r="B67" s="32">
        <v>541735</v>
      </c>
      <c r="C67" s="31" t="s">
        <v>1071</v>
      </c>
      <c r="D67" s="31" t="s">
        <v>1072</v>
      </c>
      <c r="E67" s="31" t="s">
        <v>576</v>
      </c>
      <c r="F67" s="91">
        <v>646159</v>
      </c>
      <c r="G67" s="32">
        <v>5.38</v>
      </c>
      <c r="H67" s="32" t="s">
        <v>334</v>
      </c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1:28" ht="12.75" customHeight="1">
      <c r="A68" s="90">
        <v>45176</v>
      </c>
      <c r="B68" s="32" t="s">
        <v>1073</v>
      </c>
      <c r="C68" s="31" t="s">
        <v>1074</v>
      </c>
      <c r="D68" s="31" t="s">
        <v>1075</v>
      </c>
      <c r="E68" s="31" t="s">
        <v>575</v>
      </c>
      <c r="F68" s="91">
        <v>354840</v>
      </c>
      <c r="G68" s="32">
        <v>25.4</v>
      </c>
      <c r="H68" s="32" t="s">
        <v>870</v>
      </c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1:28" ht="12.75" customHeight="1">
      <c r="A69" s="90">
        <v>45176</v>
      </c>
      <c r="B69" s="32" t="s">
        <v>1076</v>
      </c>
      <c r="C69" s="31" t="s">
        <v>1077</v>
      </c>
      <c r="D69" s="31" t="s">
        <v>577</v>
      </c>
      <c r="E69" s="31" t="s">
        <v>575</v>
      </c>
      <c r="F69" s="91">
        <v>519757</v>
      </c>
      <c r="G69" s="32">
        <v>418.82</v>
      </c>
      <c r="H69" s="32" t="s">
        <v>870</v>
      </c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</row>
    <row r="70" spans="1:28" ht="12.75" customHeight="1">
      <c r="A70" s="90">
        <v>45176</v>
      </c>
      <c r="B70" s="32" t="s">
        <v>1078</v>
      </c>
      <c r="C70" s="31" t="s">
        <v>1079</v>
      </c>
      <c r="D70" s="31" t="s">
        <v>577</v>
      </c>
      <c r="E70" s="31" t="s">
        <v>575</v>
      </c>
      <c r="F70" s="91">
        <v>179061</v>
      </c>
      <c r="G70" s="32">
        <v>88.38</v>
      </c>
      <c r="H70" s="32" t="s">
        <v>870</v>
      </c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1:28" ht="12.75" customHeight="1">
      <c r="A71" s="90">
        <v>45176</v>
      </c>
      <c r="B71" s="32" t="s">
        <v>1080</v>
      </c>
      <c r="C71" s="31" t="s">
        <v>1081</v>
      </c>
      <c r="D71" s="31" t="s">
        <v>577</v>
      </c>
      <c r="E71" s="31" t="s">
        <v>575</v>
      </c>
      <c r="F71" s="91">
        <v>777681</v>
      </c>
      <c r="G71" s="32">
        <v>91.21</v>
      </c>
      <c r="H71" s="32" t="s">
        <v>870</v>
      </c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1:28" ht="12.75" customHeight="1">
      <c r="A72" s="90">
        <v>45176</v>
      </c>
      <c r="B72" s="32" t="s">
        <v>1082</v>
      </c>
      <c r="C72" s="31" t="s">
        <v>1083</v>
      </c>
      <c r="D72" s="31" t="s">
        <v>953</v>
      </c>
      <c r="E72" s="31" t="s">
        <v>575</v>
      </c>
      <c r="F72" s="91">
        <v>406965</v>
      </c>
      <c r="G72" s="32">
        <v>18.11</v>
      </c>
      <c r="H72" s="32" t="s">
        <v>870</v>
      </c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</row>
    <row r="73" spans="1:28" ht="12.75" customHeight="1">
      <c r="A73" s="90">
        <v>45176</v>
      </c>
      <c r="B73" s="32" t="s">
        <v>365</v>
      </c>
      <c r="C73" s="31" t="s">
        <v>1084</v>
      </c>
      <c r="D73" s="31" t="s">
        <v>577</v>
      </c>
      <c r="E73" s="31" t="s">
        <v>575</v>
      </c>
      <c r="F73" s="91">
        <v>721022</v>
      </c>
      <c r="G73" s="32">
        <v>1049.81</v>
      </c>
      <c r="H73" s="32" t="s">
        <v>870</v>
      </c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1:28" ht="12.75" customHeight="1">
      <c r="A74" s="90">
        <v>45176</v>
      </c>
      <c r="B74" s="32" t="s">
        <v>1085</v>
      </c>
      <c r="C74" s="31" t="s">
        <v>1086</v>
      </c>
      <c r="D74" s="31" t="s">
        <v>1087</v>
      </c>
      <c r="E74" s="31" t="s">
        <v>575</v>
      </c>
      <c r="F74" s="91">
        <v>10800</v>
      </c>
      <c r="G74" s="32">
        <v>448.9</v>
      </c>
      <c r="H74" s="32" t="s">
        <v>870</v>
      </c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</row>
    <row r="75" spans="1:28" ht="12.75" customHeight="1">
      <c r="A75" s="90">
        <v>45176</v>
      </c>
      <c r="B75" s="32" t="s">
        <v>1085</v>
      </c>
      <c r="C75" s="31" t="s">
        <v>1086</v>
      </c>
      <c r="D75" s="31" t="s">
        <v>1088</v>
      </c>
      <c r="E75" s="31" t="s">
        <v>575</v>
      </c>
      <c r="F75" s="91">
        <v>16800</v>
      </c>
      <c r="G75" s="32">
        <v>444.61</v>
      </c>
      <c r="H75" s="32" t="s">
        <v>870</v>
      </c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1:28" ht="12.75" customHeight="1">
      <c r="A76" s="90">
        <v>45176</v>
      </c>
      <c r="B76" s="32" t="s">
        <v>1085</v>
      </c>
      <c r="C76" s="31" t="s">
        <v>1086</v>
      </c>
      <c r="D76" s="31" t="s">
        <v>1089</v>
      </c>
      <c r="E76" s="31" t="s">
        <v>575</v>
      </c>
      <c r="F76" s="91">
        <v>15000</v>
      </c>
      <c r="G76" s="32">
        <v>450</v>
      </c>
      <c r="H76" s="32" t="s">
        <v>870</v>
      </c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</row>
    <row r="77" spans="1:28" ht="12.75" customHeight="1">
      <c r="A77" s="90">
        <v>45176</v>
      </c>
      <c r="B77" s="32" t="s">
        <v>1085</v>
      </c>
      <c r="C77" s="31" t="s">
        <v>1086</v>
      </c>
      <c r="D77" s="31" t="s">
        <v>1090</v>
      </c>
      <c r="E77" s="31" t="s">
        <v>575</v>
      </c>
      <c r="F77" s="91">
        <v>55200</v>
      </c>
      <c r="G77" s="32">
        <v>434.3</v>
      </c>
      <c r="H77" s="32" t="s">
        <v>870</v>
      </c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</row>
    <row r="78" spans="1:28" ht="12.75" customHeight="1">
      <c r="A78" s="90">
        <v>45176</v>
      </c>
      <c r="B78" s="32" t="s">
        <v>1091</v>
      </c>
      <c r="C78" s="31" t="s">
        <v>1092</v>
      </c>
      <c r="D78" s="31" t="s">
        <v>577</v>
      </c>
      <c r="E78" s="31" t="s">
        <v>575</v>
      </c>
      <c r="F78" s="91">
        <v>444408</v>
      </c>
      <c r="G78" s="32">
        <v>113.1</v>
      </c>
      <c r="H78" s="32" t="s">
        <v>870</v>
      </c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</row>
    <row r="79" spans="1:28" ht="12.75" customHeight="1">
      <c r="A79" s="90">
        <v>45176</v>
      </c>
      <c r="B79" s="32" t="s">
        <v>1093</v>
      </c>
      <c r="C79" s="31" t="s">
        <v>1094</v>
      </c>
      <c r="D79" s="31" t="s">
        <v>1095</v>
      </c>
      <c r="E79" s="31" t="s">
        <v>575</v>
      </c>
      <c r="F79" s="91">
        <v>3000</v>
      </c>
      <c r="G79" s="32">
        <v>88.5</v>
      </c>
      <c r="H79" s="32" t="s">
        <v>870</v>
      </c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1:28" ht="12.75" customHeight="1">
      <c r="A80" s="90">
        <v>45176</v>
      </c>
      <c r="B80" s="32" t="s">
        <v>1096</v>
      </c>
      <c r="C80" s="31" t="s">
        <v>1097</v>
      </c>
      <c r="D80" s="31" t="s">
        <v>577</v>
      </c>
      <c r="E80" s="31" t="s">
        <v>575</v>
      </c>
      <c r="F80" s="91">
        <v>111828</v>
      </c>
      <c r="G80" s="32">
        <v>693.89</v>
      </c>
      <c r="H80" s="32" t="s">
        <v>870</v>
      </c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1:28" ht="12.75" customHeight="1">
      <c r="A81" s="90">
        <v>45176</v>
      </c>
      <c r="B81" s="32" t="s">
        <v>838</v>
      </c>
      <c r="C81" s="31" t="s">
        <v>1098</v>
      </c>
      <c r="D81" s="31" t="s">
        <v>577</v>
      </c>
      <c r="E81" s="31" t="s">
        <v>575</v>
      </c>
      <c r="F81" s="91">
        <v>1142148</v>
      </c>
      <c r="G81" s="32">
        <v>903.65</v>
      </c>
      <c r="H81" s="32" t="s">
        <v>870</v>
      </c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1:28" ht="12.75" customHeight="1">
      <c r="A82" s="90">
        <v>45176</v>
      </c>
      <c r="B82" s="32" t="s">
        <v>1039</v>
      </c>
      <c r="C82" s="31" t="s">
        <v>1099</v>
      </c>
      <c r="D82" s="31" t="s">
        <v>1040</v>
      </c>
      <c r="E82" s="31" t="s">
        <v>575</v>
      </c>
      <c r="F82" s="91">
        <v>1188725</v>
      </c>
      <c r="G82" s="32">
        <v>9.82</v>
      </c>
      <c r="H82" s="32" t="s">
        <v>870</v>
      </c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1:28" ht="12.75" customHeight="1">
      <c r="A83" s="90">
        <v>45176</v>
      </c>
      <c r="B83" s="32" t="s">
        <v>1100</v>
      </c>
      <c r="C83" s="31" t="s">
        <v>1101</v>
      </c>
      <c r="D83" s="31" t="s">
        <v>988</v>
      </c>
      <c r="E83" s="31" t="s">
        <v>575</v>
      </c>
      <c r="F83" s="91">
        <v>279915</v>
      </c>
      <c r="G83" s="32">
        <v>103.07</v>
      </c>
      <c r="H83" s="32" t="s">
        <v>870</v>
      </c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1:28" ht="12.75" customHeight="1">
      <c r="A84" s="90">
        <v>45176</v>
      </c>
      <c r="B84" s="32" t="s">
        <v>1100</v>
      </c>
      <c r="C84" s="31" t="s">
        <v>1101</v>
      </c>
      <c r="D84" s="31" t="s">
        <v>577</v>
      </c>
      <c r="E84" s="31" t="s">
        <v>575</v>
      </c>
      <c r="F84" s="91">
        <v>518124</v>
      </c>
      <c r="G84" s="32">
        <v>105.27</v>
      </c>
      <c r="H84" s="32" t="s">
        <v>870</v>
      </c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1:28" ht="12.75" customHeight="1">
      <c r="A85" s="90">
        <v>45176</v>
      </c>
      <c r="B85" s="32" t="s">
        <v>1102</v>
      </c>
      <c r="C85" s="31" t="s">
        <v>1103</v>
      </c>
      <c r="D85" s="31" t="s">
        <v>577</v>
      </c>
      <c r="E85" s="31" t="s">
        <v>575</v>
      </c>
      <c r="F85" s="91">
        <v>526532</v>
      </c>
      <c r="G85" s="32">
        <v>482.14</v>
      </c>
      <c r="H85" s="32" t="s">
        <v>870</v>
      </c>
      <c r="I85" s="79"/>
      <c r="J85" s="92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1:28" ht="12.75" customHeight="1">
      <c r="A86" s="90">
        <v>45176</v>
      </c>
      <c r="B86" s="32" t="s">
        <v>1104</v>
      </c>
      <c r="C86" s="31" t="s">
        <v>1105</v>
      </c>
      <c r="D86" s="31" t="s">
        <v>1106</v>
      </c>
      <c r="E86" s="31" t="s">
        <v>575</v>
      </c>
      <c r="F86" s="91">
        <v>41980325</v>
      </c>
      <c r="G86" s="32">
        <v>9.6</v>
      </c>
      <c r="H86" s="32" t="s">
        <v>870</v>
      </c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1:28" ht="12.75" customHeight="1">
      <c r="A87" s="90">
        <v>45176</v>
      </c>
      <c r="B87" s="32" t="s">
        <v>1104</v>
      </c>
      <c r="C87" s="31" t="s">
        <v>1105</v>
      </c>
      <c r="D87" s="31" t="s">
        <v>884</v>
      </c>
      <c r="E87" s="31" t="s">
        <v>575</v>
      </c>
      <c r="F87" s="91">
        <v>39673553</v>
      </c>
      <c r="G87" s="32">
        <v>9.5399999999999991</v>
      </c>
      <c r="H87" s="32" t="s">
        <v>870</v>
      </c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1:28" ht="12.75" customHeight="1">
      <c r="A88" s="90">
        <v>45176</v>
      </c>
      <c r="B88" s="32" t="s">
        <v>1104</v>
      </c>
      <c r="C88" s="31" t="s">
        <v>1105</v>
      </c>
      <c r="D88" s="31" t="s">
        <v>974</v>
      </c>
      <c r="E88" s="31" t="s">
        <v>575</v>
      </c>
      <c r="F88" s="91">
        <v>141379733</v>
      </c>
      <c r="G88" s="32">
        <v>9.64</v>
      </c>
      <c r="H88" s="32" t="s">
        <v>870</v>
      </c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</row>
    <row r="89" spans="1:28" ht="12.75" customHeight="1">
      <c r="A89" s="90">
        <v>45176</v>
      </c>
      <c r="B89" s="32" t="s">
        <v>1104</v>
      </c>
      <c r="C89" s="31" t="s">
        <v>1105</v>
      </c>
      <c r="D89" s="31" t="s">
        <v>975</v>
      </c>
      <c r="E89" s="31" t="s">
        <v>575</v>
      </c>
      <c r="F89" s="91">
        <v>103430123</v>
      </c>
      <c r="G89" s="32">
        <v>9.6300000000000008</v>
      </c>
      <c r="H89" s="32" t="s">
        <v>870</v>
      </c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</row>
    <row r="90" spans="1:28" ht="12.75" customHeight="1">
      <c r="A90" s="90">
        <v>45176</v>
      </c>
      <c r="B90" s="32" t="s">
        <v>1107</v>
      </c>
      <c r="C90" s="31" t="s">
        <v>1108</v>
      </c>
      <c r="D90" s="31" t="s">
        <v>969</v>
      </c>
      <c r="E90" s="31" t="s">
        <v>575</v>
      </c>
      <c r="F90" s="91">
        <v>6000</v>
      </c>
      <c r="G90" s="32">
        <v>55.35</v>
      </c>
      <c r="H90" s="32" t="s">
        <v>870</v>
      </c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</row>
    <row r="91" spans="1:28" ht="12.75" customHeight="1">
      <c r="A91" s="90">
        <v>45176</v>
      </c>
      <c r="B91" s="32" t="s">
        <v>460</v>
      </c>
      <c r="C91" s="31" t="s">
        <v>1109</v>
      </c>
      <c r="D91" s="31" t="s">
        <v>577</v>
      </c>
      <c r="E91" s="31" t="s">
        <v>575</v>
      </c>
      <c r="F91" s="91">
        <v>1061807</v>
      </c>
      <c r="G91" s="32">
        <v>2050.63</v>
      </c>
      <c r="H91" s="32" t="s">
        <v>870</v>
      </c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</row>
    <row r="92" spans="1:28" ht="12.75" customHeight="1">
      <c r="A92" s="90">
        <v>45176</v>
      </c>
      <c r="B92" s="32" t="s">
        <v>1110</v>
      </c>
      <c r="C92" s="31" t="s">
        <v>1111</v>
      </c>
      <c r="D92" s="31" t="s">
        <v>1112</v>
      </c>
      <c r="E92" s="31" t="s">
        <v>575</v>
      </c>
      <c r="F92" s="91">
        <v>700000</v>
      </c>
      <c r="G92" s="32">
        <v>75</v>
      </c>
      <c r="H92" s="32" t="s">
        <v>870</v>
      </c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</row>
    <row r="93" spans="1:28" ht="12.75" customHeight="1">
      <c r="A93" s="90">
        <v>45176</v>
      </c>
      <c r="B93" s="32" t="s">
        <v>1113</v>
      </c>
      <c r="C93" s="31" t="s">
        <v>1114</v>
      </c>
      <c r="D93" s="31" t="s">
        <v>1115</v>
      </c>
      <c r="E93" s="31" t="s">
        <v>575</v>
      </c>
      <c r="F93" s="91">
        <v>224000</v>
      </c>
      <c r="G93" s="32">
        <v>30.44</v>
      </c>
      <c r="H93" s="32" t="s">
        <v>870</v>
      </c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</row>
    <row r="94" spans="1:28" ht="12.75" customHeight="1">
      <c r="A94" s="90">
        <v>45176</v>
      </c>
      <c r="B94" s="32" t="s">
        <v>1113</v>
      </c>
      <c r="C94" s="31" t="s">
        <v>1114</v>
      </c>
      <c r="D94" s="31" t="s">
        <v>1116</v>
      </c>
      <c r="E94" s="31" t="s">
        <v>575</v>
      </c>
      <c r="F94" s="91">
        <v>300000</v>
      </c>
      <c r="G94" s="32">
        <v>29</v>
      </c>
      <c r="H94" s="32" t="s">
        <v>870</v>
      </c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</row>
    <row r="95" spans="1:28" ht="12.75" customHeight="1">
      <c r="A95" s="90">
        <v>45176</v>
      </c>
      <c r="B95" s="32" t="s">
        <v>1113</v>
      </c>
      <c r="C95" s="31" t="s">
        <v>1114</v>
      </c>
      <c r="D95" s="31" t="s">
        <v>1117</v>
      </c>
      <c r="E95" s="31" t="s">
        <v>575</v>
      </c>
      <c r="F95" s="91">
        <v>160000</v>
      </c>
      <c r="G95" s="32">
        <v>29</v>
      </c>
      <c r="H95" s="32" t="s">
        <v>870</v>
      </c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</row>
    <row r="96" spans="1:28" ht="12.75" customHeight="1">
      <c r="A96" s="90">
        <v>45176</v>
      </c>
      <c r="B96" s="32" t="s">
        <v>1113</v>
      </c>
      <c r="C96" s="31" t="s">
        <v>1114</v>
      </c>
      <c r="D96" s="31" t="s">
        <v>1118</v>
      </c>
      <c r="E96" s="31" t="s">
        <v>575</v>
      </c>
      <c r="F96" s="91">
        <v>100000</v>
      </c>
      <c r="G96" s="32">
        <v>29</v>
      </c>
      <c r="H96" s="32" t="s">
        <v>870</v>
      </c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</row>
    <row r="97" spans="1:28" ht="12.75" customHeight="1">
      <c r="A97" s="90">
        <v>45176</v>
      </c>
      <c r="B97" s="32" t="s">
        <v>1113</v>
      </c>
      <c r="C97" s="31" t="s">
        <v>1114</v>
      </c>
      <c r="D97" s="31" t="s">
        <v>875</v>
      </c>
      <c r="E97" s="31" t="s">
        <v>575</v>
      </c>
      <c r="F97" s="91">
        <v>100000</v>
      </c>
      <c r="G97" s="32">
        <v>29</v>
      </c>
      <c r="H97" s="32" t="s">
        <v>870</v>
      </c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</row>
    <row r="98" spans="1:28" ht="12.75" customHeight="1">
      <c r="A98" s="90">
        <v>45176</v>
      </c>
      <c r="B98" s="32" t="s">
        <v>1119</v>
      </c>
      <c r="C98" s="31" t="s">
        <v>1120</v>
      </c>
      <c r="D98" s="31" t="s">
        <v>1121</v>
      </c>
      <c r="E98" s="31" t="s">
        <v>575</v>
      </c>
      <c r="F98" s="91">
        <v>211389</v>
      </c>
      <c r="G98" s="32">
        <v>23.39</v>
      </c>
      <c r="H98" s="32" t="s">
        <v>870</v>
      </c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</row>
    <row r="99" spans="1:28" ht="12.75" customHeight="1">
      <c r="A99" s="90">
        <v>45176</v>
      </c>
      <c r="B99" s="32" t="s">
        <v>1119</v>
      </c>
      <c r="C99" s="31" t="s">
        <v>1120</v>
      </c>
      <c r="D99" s="31" t="s">
        <v>1122</v>
      </c>
      <c r="E99" s="31" t="s">
        <v>575</v>
      </c>
      <c r="F99" s="91">
        <v>237014</v>
      </c>
      <c r="G99" s="32">
        <v>24</v>
      </c>
      <c r="H99" s="32" t="s">
        <v>870</v>
      </c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</row>
    <row r="100" spans="1:28" ht="12.75" customHeight="1">
      <c r="A100" s="90">
        <v>45176</v>
      </c>
      <c r="B100" s="32" t="s">
        <v>1123</v>
      </c>
      <c r="C100" s="31" t="s">
        <v>1124</v>
      </c>
      <c r="D100" s="31" t="s">
        <v>577</v>
      </c>
      <c r="E100" s="31" t="s">
        <v>575</v>
      </c>
      <c r="F100" s="91">
        <v>200585</v>
      </c>
      <c r="G100" s="32">
        <v>797.74</v>
      </c>
      <c r="H100" s="32" t="s">
        <v>870</v>
      </c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</row>
    <row r="101" spans="1:28" ht="12.75" customHeight="1">
      <c r="A101" s="90">
        <v>45176</v>
      </c>
      <c r="B101" s="32" t="s">
        <v>976</v>
      </c>
      <c r="C101" s="31" t="s">
        <v>977</v>
      </c>
      <c r="D101" s="31" t="s">
        <v>1125</v>
      </c>
      <c r="E101" s="31" t="s">
        <v>575</v>
      </c>
      <c r="F101" s="91">
        <v>80000</v>
      </c>
      <c r="G101" s="32">
        <v>28.97</v>
      </c>
      <c r="H101" s="32" t="s">
        <v>870</v>
      </c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</row>
    <row r="102" spans="1:28" ht="12.75" customHeight="1">
      <c r="A102" s="90">
        <v>45176</v>
      </c>
      <c r="B102" s="32" t="s">
        <v>1126</v>
      </c>
      <c r="C102" s="31" t="s">
        <v>1127</v>
      </c>
      <c r="D102" s="31" t="s">
        <v>875</v>
      </c>
      <c r="E102" s="31" t="s">
        <v>575</v>
      </c>
      <c r="F102" s="91">
        <v>123126</v>
      </c>
      <c r="G102" s="32">
        <v>468.27</v>
      </c>
      <c r="H102" s="32" t="s">
        <v>870</v>
      </c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</row>
    <row r="103" spans="1:28" ht="12.75" customHeight="1">
      <c r="A103" s="90">
        <v>45176</v>
      </c>
      <c r="B103" s="32" t="s">
        <v>1128</v>
      </c>
      <c r="C103" s="31" t="s">
        <v>1129</v>
      </c>
      <c r="D103" s="31" t="s">
        <v>1130</v>
      </c>
      <c r="E103" s="31" t="s">
        <v>575</v>
      </c>
      <c r="F103" s="91">
        <v>30290</v>
      </c>
      <c r="G103" s="32">
        <v>69.06</v>
      </c>
      <c r="H103" s="32" t="s">
        <v>870</v>
      </c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</row>
    <row r="104" spans="1:28" ht="12.75" customHeight="1">
      <c r="A104" s="90">
        <v>45176</v>
      </c>
      <c r="B104" s="32" t="s">
        <v>1131</v>
      </c>
      <c r="C104" s="31" t="s">
        <v>1132</v>
      </c>
      <c r="D104" s="31" t="s">
        <v>967</v>
      </c>
      <c r="E104" s="31" t="s">
        <v>575</v>
      </c>
      <c r="F104" s="91">
        <v>153000</v>
      </c>
      <c r="G104" s="32">
        <v>47.72</v>
      </c>
      <c r="H104" s="32" t="s">
        <v>870</v>
      </c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</row>
    <row r="105" spans="1:28" ht="12.75" customHeight="1">
      <c r="A105" s="90">
        <v>45176</v>
      </c>
      <c r="B105" s="32" t="s">
        <v>978</v>
      </c>
      <c r="C105" s="31" t="s">
        <v>979</v>
      </c>
      <c r="D105" s="31" t="s">
        <v>1133</v>
      </c>
      <c r="E105" s="31" t="s">
        <v>575</v>
      </c>
      <c r="F105" s="91">
        <v>180430</v>
      </c>
      <c r="G105" s="32">
        <v>6.44</v>
      </c>
      <c r="H105" s="32" t="s">
        <v>870</v>
      </c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</row>
    <row r="106" spans="1:28" ht="12.75" customHeight="1">
      <c r="A106" s="90">
        <v>45176</v>
      </c>
      <c r="B106" s="32" t="s">
        <v>980</v>
      </c>
      <c r="C106" s="31" t="s">
        <v>981</v>
      </c>
      <c r="D106" s="31" t="s">
        <v>577</v>
      </c>
      <c r="E106" s="31" t="s">
        <v>575</v>
      </c>
      <c r="F106" s="91">
        <v>590518</v>
      </c>
      <c r="G106" s="32">
        <v>41.84</v>
      </c>
      <c r="H106" s="32" t="s">
        <v>870</v>
      </c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</row>
    <row r="107" spans="1:28" ht="12.75" customHeight="1">
      <c r="A107" s="90">
        <v>45176</v>
      </c>
      <c r="B107" s="32" t="s">
        <v>980</v>
      </c>
      <c r="C107" s="31" t="s">
        <v>981</v>
      </c>
      <c r="D107" s="31" t="s">
        <v>1134</v>
      </c>
      <c r="E107" s="31" t="s">
        <v>575</v>
      </c>
      <c r="F107" s="91">
        <v>400000</v>
      </c>
      <c r="G107" s="32">
        <v>41.96</v>
      </c>
      <c r="H107" s="32" t="s">
        <v>870</v>
      </c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</row>
    <row r="108" spans="1:28" ht="12.75" customHeight="1">
      <c r="A108" s="90">
        <v>45176</v>
      </c>
      <c r="B108" s="32" t="s">
        <v>982</v>
      </c>
      <c r="C108" s="31" t="s">
        <v>983</v>
      </c>
      <c r="D108" s="31" t="s">
        <v>984</v>
      </c>
      <c r="E108" s="31" t="s">
        <v>575</v>
      </c>
      <c r="F108" s="91">
        <v>12937215</v>
      </c>
      <c r="G108" s="32">
        <v>4.95</v>
      </c>
      <c r="H108" s="32" t="s">
        <v>870</v>
      </c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</row>
    <row r="109" spans="1:28" ht="12.75" customHeight="1">
      <c r="A109" s="90">
        <v>45176</v>
      </c>
      <c r="B109" s="32" t="s">
        <v>951</v>
      </c>
      <c r="C109" s="31" t="s">
        <v>952</v>
      </c>
      <c r="D109" s="31" t="s">
        <v>577</v>
      </c>
      <c r="E109" s="31" t="s">
        <v>575</v>
      </c>
      <c r="F109" s="91">
        <v>1475746</v>
      </c>
      <c r="G109" s="32">
        <v>170.4</v>
      </c>
      <c r="H109" s="32" t="s">
        <v>870</v>
      </c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</row>
    <row r="110" spans="1:28" ht="12.75" customHeight="1">
      <c r="A110" s="90">
        <v>45176</v>
      </c>
      <c r="B110" s="32" t="s">
        <v>1073</v>
      </c>
      <c r="C110" s="31" t="s">
        <v>1074</v>
      </c>
      <c r="D110" s="31" t="s">
        <v>1075</v>
      </c>
      <c r="E110" s="31" t="s">
        <v>576</v>
      </c>
      <c r="F110" s="91">
        <v>354840</v>
      </c>
      <c r="G110" s="32">
        <v>25.59</v>
      </c>
      <c r="H110" s="32" t="s">
        <v>870</v>
      </c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</row>
    <row r="111" spans="1:28" ht="12.75" customHeight="1">
      <c r="A111" s="90">
        <v>45176</v>
      </c>
      <c r="B111" s="32" t="s">
        <v>1076</v>
      </c>
      <c r="C111" s="31" t="s">
        <v>1077</v>
      </c>
      <c r="D111" s="31" t="s">
        <v>577</v>
      </c>
      <c r="E111" s="31" t="s">
        <v>576</v>
      </c>
      <c r="F111" s="91">
        <v>519757</v>
      </c>
      <c r="G111" s="32">
        <v>418.93</v>
      </c>
      <c r="H111" s="32" t="s">
        <v>870</v>
      </c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</row>
    <row r="112" spans="1:28" ht="12.75" customHeight="1">
      <c r="A112" s="90">
        <v>45176</v>
      </c>
      <c r="B112" s="32" t="s">
        <v>1078</v>
      </c>
      <c r="C112" s="31" t="s">
        <v>1079</v>
      </c>
      <c r="D112" s="31" t="s">
        <v>577</v>
      </c>
      <c r="E112" s="31" t="s">
        <v>576</v>
      </c>
      <c r="F112" s="91">
        <v>179061</v>
      </c>
      <c r="G112" s="32">
        <v>88.22</v>
      </c>
      <c r="H112" s="32" t="s">
        <v>870</v>
      </c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</row>
    <row r="113" spans="1:28" ht="12.75" customHeight="1">
      <c r="A113" s="90">
        <v>45176</v>
      </c>
      <c r="B113" s="32" t="s">
        <v>985</v>
      </c>
      <c r="C113" s="31" t="s">
        <v>986</v>
      </c>
      <c r="D113" s="31" t="s">
        <v>987</v>
      </c>
      <c r="E113" s="31" t="s">
        <v>576</v>
      </c>
      <c r="F113" s="91">
        <v>41600</v>
      </c>
      <c r="G113" s="32">
        <v>127.56</v>
      </c>
      <c r="H113" s="32" t="s">
        <v>870</v>
      </c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</row>
    <row r="114" spans="1:28" ht="12.75" customHeight="1">
      <c r="A114" s="90">
        <v>45176</v>
      </c>
      <c r="B114" s="32" t="s">
        <v>1080</v>
      </c>
      <c r="C114" s="31" t="s">
        <v>1081</v>
      </c>
      <c r="D114" s="31" t="s">
        <v>577</v>
      </c>
      <c r="E114" s="31" t="s">
        <v>576</v>
      </c>
      <c r="F114" s="91">
        <v>777681</v>
      </c>
      <c r="G114" s="32">
        <v>91.25</v>
      </c>
      <c r="H114" s="32" t="s">
        <v>870</v>
      </c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</row>
    <row r="115" spans="1:28" ht="12.75" customHeight="1">
      <c r="A115" s="90">
        <v>45176</v>
      </c>
      <c r="B115" s="32" t="s">
        <v>1082</v>
      </c>
      <c r="C115" s="31" t="s">
        <v>1083</v>
      </c>
      <c r="D115" s="31" t="s">
        <v>953</v>
      </c>
      <c r="E115" s="31" t="s">
        <v>576</v>
      </c>
      <c r="F115" s="91">
        <v>406965</v>
      </c>
      <c r="G115" s="32">
        <v>18.149999999999999</v>
      </c>
      <c r="H115" s="32" t="s">
        <v>870</v>
      </c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</row>
    <row r="116" spans="1:28" ht="12.75" customHeight="1">
      <c r="A116" s="90">
        <v>45176</v>
      </c>
      <c r="B116" s="32" t="s">
        <v>365</v>
      </c>
      <c r="C116" s="31" t="s">
        <v>1084</v>
      </c>
      <c r="D116" s="31" t="s">
        <v>577</v>
      </c>
      <c r="E116" s="31" t="s">
        <v>576</v>
      </c>
      <c r="F116" s="91">
        <v>721022</v>
      </c>
      <c r="G116" s="32">
        <v>1049.8</v>
      </c>
      <c r="H116" s="32" t="s">
        <v>870</v>
      </c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</row>
    <row r="117" spans="1:28" ht="12.75" customHeight="1">
      <c r="A117" s="90">
        <v>45176</v>
      </c>
      <c r="B117" s="32" t="s">
        <v>1091</v>
      </c>
      <c r="C117" s="31" t="s">
        <v>1092</v>
      </c>
      <c r="D117" s="31" t="s">
        <v>577</v>
      </c>
      <c r="E117" s="31" t="s">
        <v>576</v>
      </c>
      <c r="F117" s="91">
        <v>444408</v>
      </c>
      <c r="G117" s="32">
        <v>113.14</v>
      </c>
      <c r="H117" s="32" t="s">
        <v>870</v>
      </c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</row>
    <row r="118" spans="1:28" ht="12.75" customHeight="1">
      <c r="A118" s="90">
        <v>45176</v>
      </c>
      <c r="B118" s="32" t="s">
        <v>1093</v>
      </c>
      <c r="C118" s="31" t="s">
        <v>1094</v>
      </c>
      <c r="D118" s="31" t="s">
        <v>1095</v>
      </c>
      <c r="E118" s="31" t="s">
        <v>576</v>
      </c>
      <c r="F118" s="91">
        <v>54000</v>
      </c>
      <c r="G118" s="32">
        <v>84.15</v>
      </c>
      <c r="H118" s="32" t="s">
        <v>870</v>
      </c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</row>
    <row r="119" spans="1:28" ht="12.75" customHeight="1">
      <c r="A119" s="90">
        <v>45176</v>
      </c>
      <c r="B119" s="32" t="s">
        <v>1096</v>
      </c>
      <c r="C119" s="31" t="s">
        <v>1097</v>
      </c>
      <c r="D119" s="31" t="s">
        <v>577</v>
      </c>
      <c r="E119" s="31" t="s">
        <v>576</v>
      </c>
      <c r="F119" s="91">
        <v>111828</v>
      </c>
      <c r="G119" s="32">
        <v>694.1</v>
      </c>
      <c r="H119" s="32" t="s">
        <v>870</v>
      </c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</row>
    <row r="120" spans="1:28" ht="12.75" customHeight="1">
      <c r="A120" s="90">
        <v>45176</v>
      </c>
      <c r="B120" s="32" t="s">
        <v>838</v>
      </c>
      <c r="C120" s="31" t="s">
        <v>1098</v>
      </c>
      <c r="D120" s="31" t="s">
        <v>577</v>
      </c>
      <c r="E120" s="31" t="s">
        <v>576</v>
      </c>
      <c r="F120" s="91">
        <v>1142148</v>
      </c>
      <c r="G120" s="32">
        <v>904</v>
      </c>
      <c r="H120" s="32" t="s">
        <v>870</v>
      </c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</row>
    <row r="121" spans="1:28" ht="12.75" customHeight="1">
      <c r="A121" s="90">
        <v>45176</v>
      </c>
      <c r="B121" s="32" t="s">
        <v>1039</v>
      </c>
      <c r="C121" s="31" t="s">
        <v>1099</v>
      </c>
      <c r="D121" s="31" t="s">
        <v>1040</v>
      </c>
      <c r="E121" s="31" t="s">
        <v>576</v>
      </c>
      <c r="F121" s="91">
        <v>188725</v>
      </c>
      <c r="G121" s="32">
        <v>9.7899999999999991</v>
      </c>
      <c r="H121" s="32" t="s">
        <v>870</v>
      </c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</row>
    <row r="122" spans="1:28" ht="12.75" customHeight="1">
      <c r="A122" s="90">
        <v>45176</v>
      </c>
      <c r="B122" s="32" t="s">
        <v>954</v>
      </c>
      <c r="C122" s="31" t="s">
        <v>955</v>
      </c>
      <c r="D122" s="31" t="s">
        <v>1135</v>
      </c>
      <c r="E122" s="31" t="s">
        <v>576</v>
      </c>
      <c r="F122" s="91">
        <v>62070</v>
      </c>
      <c r="G122" s="32">
        <v>274.56</v>
      </c>
      <c r="H122" s="32" t="s">
        <v>870</v>
      </c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</row>
    <row r="123" spans="1:28" ht="12.75" customHeight="1">
      <c r="A123" s="90">
        <v>45176</v>
      </c>
      <c r="B123" s="32" t="s">
        <v>1100</v>
      </c>
      <c r="C123" s="31" t="s">
        <v>1101</v>
      </c>
      <c r="D123" s="31" t="s">
        <v>988</v>
      </c>
      <c r="E123" s="31" t="s">
        <v>576</v>
      </c>
      <c r="F123" s="91">
        <v>402417</v>
      </c>
      <c r="G123" s="32">
        <v>103.49</v>
      </c>
      <c r="H123" s="32" t="s">
        <v>870</v>
      </c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</row>
    <row r="124" spans="1:28" ht="12.75" customHeight="1">
      <c r="A124" s="90">
        <v>45176</v>
      </c>
      <c r="B124" s="32" t="s">
        <v>1100</v>
      </c>
      <c r="C124" s="31" t="s">
        <v>1101</v>
      </c>
      <c r="D124" s="31" t="s">
        <v>1136</v>
      </c>
      <c r="E124" s="31" t="s">
        <v>576</v>
      </c>
      <c r="F124" s="91">
        <v>355093</v>
      </c>
      <c r="G124" s="32">
        <v>103.56</v>
      </c>
      <c r="H124" s="32" t="s">
        <v>870</v>
      </c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</row>
    <row r="125" spans="1:28" ht="12.75" customHeight="1">
      <c r="A125" s="90">
        <v>45176</v>
      </c>
      <c r="B125" s="32" t="s">
        <v>1100</v>
      </c>
      <c r="C125" s="31" t="s">
        <v>1101</v>
      </c>
      <c r="D125" s="31" t="s">
        <v>577</v>
      </c>
      <c r="E125" s="31" t="s">
        <v>576</v>
      </c>
      <c r="F125" s="91">
        <v>518124</v>
      </c>
      <c r="G125" s="32">
        <v>105.5</v>
      </c>
      <c r="H125" s="32" t="s">
        <v>870</v>
      </c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</row>
    <row r="126" spans="1:28" ht="12.75" customHeight="1">
      <c r="A126" s="90">
        <v>45176</v>
      </c>
      <c r="B126" s="32" t="s">
        <v>1102</v>
      </c>
      <c r="C126" s="31" t="s">
        <v>1103</v>
      </c>
      <c r="D126" s="31" t="s">
        <v>577</v>
      </c>
      <c r="E126" s="31" t="s">
        <v>576</v>
      </c>
      <c r="F126" s="91">
        <v>526532</v>
      </c>
      <c r="G126" s="32">
        <v>481.86</v>
      </c>
      <c r="H126" s="32" t="s">
        <v>870</v>
      </c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</row>
    <row r="127" spans="1:28" ht="12.75" customHeight="1">
      <c r="A127" s="90">
        <v>45176</v>
      </c>
      <c r="B127" s="32" t="s">
        <v>1104</v>
      </c>
      <c r="C127" s="31" t="s">
        <v>1105</v>
      </c>
      <c r="D127" s="31" t="s">
        <v>1106</v>
      </c>
      <c r="E127" s="31" t="s">
        <v>576</v>
      </c>
      <c r="F127" s="91">
        <v>47580764</v>
      </c>
      <c r="G127" s="32">
        <v>9.59</v>
      </c>
      <c r="H127" s="32" t="s">
        <v>870</v>
      </c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</row>
    <row r="128" spans="1:28" ht="12.75" customHeight="1">
      <c r="A128" s="90">
        <v>45176</v>
      </c>
      <c r="B128" s="32" t="s">
        <v>1104</v>
      </c>
      <c r="C128" s="31" t="s">
        <v>1105</v>
      </c>
      <c r="D128" s="31" t="s">
        <v>884</v>
      </c>
      <c r="E128" s="31" t="s">
        <v>576</v>
      </c>
      <c r="F128" s="91">
        <v>42462315</v>
      </c>
      <c r="G128" s="32">
        <v>9.5399999999999991</v>
      </c>
      <c r="H128" s="32" t="s">
        <v>870</v>
      </c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</row>
    <row r="129" spans="1:28" ht="12.75" customHeight="1">
      <c r="A129" s="90">
        <v>45176</v>
      </c>
      <c r="B129" s="32" t="s">
        <v>1104</v>
      </c>
      <c r="C129" s="31" t="s">
        <v>1105</v>
      </c>
      <c r="D129" s="31" t="s">
        <v>975</v>
      </c>
      <c r="E129" s="31" t="s">
        <v>576</v>
      </c>
      <c r="F129" s="91">
        <v>103401123</v>
      </c>
      <c r="G129" s="32">
        <v>9.65</v>
      </c>
      <c r="H129" s="32" t="s">
        <v>870</v>
      </c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</row>
    <row r="130" spans="1:28" ht="12.75" customHeight="1">
      <c r="A130" s="90">
        <v>45176</v>
      </c>
      <c r="B130" s="32" t="s">
        <v>1104</v>
      </c>
      <c r="C130" s="31" t="s">
        <v>1105</v>
      </c>
      <c r="D130" s="31" t="s">
        <v>974</v>
      </c>
      <c r="E130" s="31" t="s">
        <v>576</v>
      </c>
      <c r="F130" s="91">
        <v>122085565</v>
      </c>
      <c r="G130" s="32">
        <v>9.65</v>
      </c>
      <c r="H130" s="32" t="s">
        <v>870</v>
      </c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</row>
    <row r="131" spans="1:28" ht="12.75" customHeight="1">
      <c r="A131" s="90">
        <v>45176</v>
      </c>
      <c r="B131" s="32" t="s">
        <v>989</v>
      </c>
      <c r="C131" s="31" t="s">
        <v>990</v>
      </c>
      <c r="D131" s="31" t="s">
        <v>991</v>
      </c>
      <c r="E131" s="31" t="s">
        <v>576</v>
      </c>
      <c r="F131" s="91">
        <v>425000</v>
      </c>
      <c r="G131" s="32">
        <v>6.35</v>
      </c>
      <c r="H131" s="32" t="s">
        <v>870</v>
      </c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</row>
    <row r="132" spans="1:28" ht="12.75" customHeight="1">
      <c r="A132" s="90">
        <v>45176</v>
      </c>
      <c r="B132" s="32" t="s">
        <v>1107</v>
      </c>
      <c r="C132" s="31" t="s">
        <v>1108</v>
      </c>
      <c r="D132" s="31" t="s">
        <v>969</v>
      </c>
      <c r="E132" s="31" t="s">
        <v>576</v>
      </c>
      <c r="F132" s="91">
        <v>36000</v>
      </c>
      <c r="G132" s="32">
        <v>55.35</v>
      </c>
      <c r="H132" s="32" t="s">
        <v>870</v>
      </c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</row>
    <row r="133" spans="1:28" ht="12.75" customHeight="1">
      <c r="A133" s="90">
        <v>45176</v>
      </c>
      <c r="B133" s="32" t="s">
        <v>460</v>
      </c>
      <c r="C133" s="31" t="s">
        <v>1109</v>
      </c>
      <c r="D133" s="31" t="s">
        <v>577</v>
      </c>
      <c r="E133" s="31" t="s">
        <v>576</v>
      </c>
      <c r="F133" s="91">
        <v>1061807</v>
      </c>
      <c r="G133" s="32">
        <v>2051.16</v>
      </c>
      <c r="H133" s="32" t="s">
        <v>870</v>
      </c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</row>
    <row r="134" spans="1:28" ht="12.75" customHeight="1">
      <c r="A134" s="90">
        <v>45176</v>
      </c>
      <c r="B134" s="32" t="s">
        <v>1119</v>
      </c>
      <c r="C134" s="31" t="s">
        <v>1120</v>
      </c>
      <c r="D134" s="31" t="s">
        <v>1122</v>
      </c>
      <c r="E134" s="31" t="s">
        <v>576</v>
      </c>
      <c r="F134" s="91">
        <v>199916</v>
      </c>
      <c r="G134" s="32">
        <v>23.89</v>
      </c>
      <c r="H134" s="32" t="s">
        <v>870</v>
      </c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</row>
    <row r="135" spans="1:28" ht="12.75" customHeight="1">
      <c r="A135" s="90">
        <v>45176</v>
      </c>
      <c r="B135" s="32" t="s">
        <v>1119</v>
      </c>
      <c r="C135" s="31" t="s">
        <v>1120</v>
      </c>
      <c r="D135" s="31" t="s">
        <v>1121</v>
      </c>
      <c r="E135" s="31" t="s">
        <v>576</v>
      </c>
      <c r="F135" s="91">
        <v>161389</v>
      </c>
      <c r="G135" s="32">
        <v>23.67</v>
      </c>
      <c r="H135" s="32" t="s">
        <v>870</v>
      </c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</row>
    <row r="136" spans="1:28" ht="12.75" customHeight="1">
      <c r="A136" s="90">
        <v>45176</v>
      </c>
      <c r="B136" s="32" t="s">
        <v>1123</v>
      </c>
      <c r="C136" s="31" t="s">
        <v>1124</v>
      </c>
      <c r="D136" s="31" t="s">
        <v>577</v>
      </c>
      <c r="E136" s="31" t="s">
        <v>576</v>
      </c>
      <c r="F136" s="91">
        <v>200585</v>
      </c>
      <c r="G136" s="32">
        <v>798.11</v>
      </c>
      <c r="H136" s="32" t="s">
        <v>870</v>
      </c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</row>
    <row r="137" spans="1:28" ht="12.75" customHeight="1">
      <c r="A137" s="90">
        <v>45176</v>
      </c>
      <c r="B137" s="32" t="s">
        <v>976</v>
      </c>
      <c r="C137" s="31" t="s">
        <v>977</v>
      </c>
      <c r="D137" s="31" t="s">
        <v>875</v>
      </c>
      <c r="E137" s="31" t="s">
        <v>576</v>
      </c>
      <c r="F137" s="91">
        <v>92000</v>
      </c>
      <c r="G137" s="32">
        <v>28.85</v>
      </c>
      <c r="H137" s="32" t="s">
        <v>870</v>
      </c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</row>
    <row r="138" spans="1:28" ht="12.75" customHeight="1">
      <c r="A138" s="90">
        <v>45176</v>
      </c>
      <c r="B138" s="32" t="s">
        <v>976</v>
      </c>
      <c r="C138" s="31" t="s">
        <v>977</v>
      </c>
      <c r="D138" s="31" t="s">
        <v>1125</v>
      </c>
      <c r="E138" s="31" t="s">
        <v>576</v>
      </c>
      <c r="F138" s="91">
        <v>20000</v>
      </c>
      <c r="G138" s="32">
        <v>30</v>
      </c>
      <c r="H138" s="32" t="s">
        <v>870</v>
      </c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</row>
    <row r="139" spans="1:28" ht="12.75" customHeight="1">
      <c r="A139" s="90">
        <v>45176</v>
      </c>
      <c r="B139" s="32" t="s">
        <v>1126</v>
      </c>
      <c r="C139" s="31" t="s">
        <v>1127</v>
      </c>
      <c r="D139" s="31" t="s">
        <v>875</v>
      </c>
      <c r="E139" s="31" t="s">
        <v>576</v>
      </c>
      <c r="F139" s="91">
        <v>141066</v>
      </c>
      <c r="G139" s="32">
        <v>488.33</v>
      </c>
      <c r="H139" s="32" t="s">
        <v>870</v>
      </c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</row>
    <row r="140" spans="1:28" ht="12.75" customHeight="1">
      <c r="A140" s="90">
        <v>45176</v>
      </c>
      <c r="B140" s="32" t="s">
        <v>1137</v>
      </c>
      <c r="C140" s="31" t="s">
        <v>1138</v>
      </c>
      <c r="D140" s="31" t="s">
        <v>1139</v>
      </c>
      <c r="E140" s="31" t="s">
        <v>576</v>
      </c>
      <c r="F140" s="91">
        <v>71357</v>
      </c>
      <c r="G140" s="32">
        <v>219.72</v>
      </c>
      <c r="H140" s="32" t="s">
        <v>870</v>
      </c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</row>
    <row r="141" spans="1:28" ht="12.75" customHeight="1">
      <c r="A141" s="90">
        <v>45176</v>
      </c>
      <c r="B141" s="32" t="s">
        <v>1128</v>
      </c>
      <c r="C141" s="31" t="s">
        <v>1129</v>
      </c>
      <c r="D141" s="31" t="s">
        <v>1130</v>
      </c>
      <c r="E141" s="31" t="s">
        <v>576</v>
      </c>
      <c r="F141" s="91">
        <v>48948</v>
      </c>
      <c r="G141" s="32">
        <v>68.62</v>
      </c>
      <c r="H141" s="32" t="s">
        <v>870</v>
      </c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</row>
    <row r="142" spans="1:28" ht="12.75" customHeight="1">
      <c r="A142" s="90">
        <v>45176</v>
      </c>
      <c r="B142" s="32" t="s">
        <v>1131</v>
      </c>
      <c r="C142" s="31" t="s">
        <v>1132</v>
      </c>
      <c r="D142" s="31" t="s">
        <v>967</v>
      </c>
      <c r="E142" s="31" t="s">
        <v>576</v>
      </c>
      <c r="F142" s="91">
        <v>150000</v>
      </c>
      <c r="G142" s="32">
        <v>47.39</v>
      </c>
      <c r="H142" s="32" t="s">
        <v>870</v>
      </c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</row>
    <row r="143" spans="1:28" ht="12.75" customHeight="1">
      <c r="A143" s="90">
        <v>45176</v>
      </c>
      <c r="B143" s="32" t="s">
        <v>978</v>
      </c>
      <c r="C143" s="31" t="s">
        <v>979</v>
      </c>
      <c r="D143" s="31" t="s">
        <v>970</v>
      </c>
      <c r="E143" s="31" t="s">
        <v>576</v>
      </c>
      <c r="F143" s="91">
        <v>134947</v>
      </c>
      <c r="G143" s="32">
        <v>6.57</v>
      </c>
      <c r="H143" s="32" t="s">
        <v>870</v>
      </c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</row>
    <row r="144" spans="1:28" ht="12.75" customHeight="1">
      <c r="A144" s="90">
        <v>45176</v>
      </c>
      <c r="B144" s="32" t="s">
        <v>978</v>
      </c>
      <c r="C144" s="31" t="s">
        <v>979</v>
      </c>
      <c r="D144" s="31" t="s">
        <v>1140</v>
      </c>
      <c r="E144" s="31" t="s">
        <v>576</v>
      </c>
      <c r="F144" s="91">
        <v>150000</v>
      </c>
      <c r="G144" s="32">
        <v>6.41</v>
      </c>
      <c r="H144" s="32" t="s">
        <v>870</v>
      </c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</row>
    <row r="145" spans="1:28" ht="12.75" customHeight="1">
      <c r="A145" s="90">
        <v>45176</v>
      </c>
      <c r="B145" s="32" t="s">
        <v>978</v>
      </c>
      <c r="C145" s="31" t="s">
        <v>979</v>
      </c>
      <c r="D145" s="31" t="s">
        <v>1133</v>
      </c>
      <c r="E145" s="31" t="s">
        <v>576</v>
      </c>
      <c r="F145" s="91">
        <v>179465</v>
      </c>
      <c r="G145" s="32">
        <v>6.45</v>
      </c>
      <c r="H145" s="32" t="s">
        <v>870</v>
      </c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</row>
    <row r="146" spans="1:28" ht="12.75" customHeight="1">
      <c r="A146" s="90">
        <v>45176</v>
      </c>
      <c r="B146" s="32" t="s">
        <v>980</v>
      </c>
      <c r="C146" s="31" t="s">
        <v>981</v>
      </c>
      <c r="D146" s="31" t="s">
        <v>577</v>
      </c>
      <c r="E146" s="31" t="s">
        <v>576</v>
      </c>
      <c r="F146" s="91">
        <v>590518</v>
      </c>
      <c r="G146" s="32">
        <v>41.98</v>
      </c>
      <c r="H146" s="32" t="s">
        <v>870</v>
      </c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</row>
    <row r="147" spans="1:28" ht="12.75" customHeight="1">
      <c r="A147" s="90">
        <v>45176</v>
      </c>
      <c r="B147" s="32" t="s">
        <v>982</v>
      </c>
      <c r="C147" s="31" t="s">
        <v>983</v>
      </c>
      <c r="D147" s="31" t="s">
        <v>984</v>
      </c>
      <c r="E147" s="31" t="s">
        <v>576</v>
      </c>
      <c r="F147" s="91">
        <v>11108113</v>
      </c>
      <c r="G147" s="32">
        <v>4.97</v>
      </c>
      <c r="H147" s="32" t="s">
        <v>870</v>
      </c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</row>
    <row r="148" spans="1:28" ht="12.75" customHeight="1">
      <c r="A148" s="90">
        <v>45176</v>
      </c>
      <c r="B148" s="32" t="s">
        <v>951</v>
      </c>
      <c r="C148" s="31" t="s">
        <v>952</v>
      </c>
      <c r="D148" s="31" t="s">
        <v>577</v>
      </c>
      <c r="E148" s="31" t="s">
        <v>576</v>
      </c>
      <c r="F148" s="91">
        <v>1475746</v>
      </c>
      <c r="G148" s="32">
        <v>170.6</v>
      </c>
      <c r="H148" s="32" t="s">
        <v>870</v>
      </c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</row>
    <row r="149" spans="1:28" ht="15" customHeight="1">
      <c r="A149" s="90"/>
      <c r="B149" s="32"/>
      <c r="C149" s="31"/>
      <c r="D149" s="31"/>
      <c r="E149" s="31"/>
      <c r="F149" s="91"/>
      <c r="G149" s="32"/>
      <c r="H149" s="32"/>
    </row>
    <row r="150" spans="1:28" ht="15" customHeight="1">
      <c r="A150" s="90"/>
      <c r="B150" s="32"/>
      <c r="C150" s="31"/>
      <c r="D150" s="31"/>
      <c r="E150" s="31"/>
      <c r="F150" s="91"/>
      <c r="G150" s="32"/>
      <c r="H150" s="32"/>
    </row>
    <row r="151" spans="1:28" ht="15" customHeight="1">
      <c r="A151" s="90"/>
      <c r="B151" s="32"/>
      <c r="C151" s="31"/>
      <c r="D151" s="31"/>
      <c r="E151" s="31"/>
      <c r="F151" s="91"/>
      <c r="G151" s="32"/>
      <c r="H151" s="32"/>
    </row>
    <row r="152" spans="1:28" ht="15" customHeight="1">
      <c r="A152" s="90"/>
      <c r="B152" s="32"/>
      <c r="C152" s="31"/>
      <c r="D152" s="31"/>
      <c r="E152" s="31"/>
      <c r="F152" s="91"/>
      <c r="G152" s="32"/>
      <c r="H152" s="32"/>
    </row>
    <row r="153" spans="1:28" ht="15" customHeight="1">
      <c r="A153" s="90"/>
      <c r="B153" s="32"/>
      <c r="C153" s="31"/>
      <c r="D153" s="31"/>
      <c r="E153" s="31"/>
      <c r="F153" s="91"/>
      <c r="G153" s="32"/>
      <c r="H153" s="32"/>
    </row>
    <row r="154" spans="1:28" ht="15" customHeight="1">
      <c r="A154" s="90"/>
      <c r="B154" s="32"/>
      <c r="C154" s="31"/>
      <c r="D154" s="31"/>
      <c r="E154" s="31"/>
      <c r="F154" s="91"/>
      <c r="G154" s="32"/>
      <c r="H154" s="32"/>
    </row>
    <row r="155" spans="1:28" ht="15" customHeight="1">
      <c r="A155" s="90"/>
      <c r="B155" s="32"/>
      <c r="C155" s="31"/>
      <c r="D155" s="31"/>
      <c r="E155" s="31"/>
      <c r="F155" s="91"/>
      <c r="G155" s="32"/>
      <c r="H155" s="32"/>
    </row>
    <row r="156" spans="1:28" ht="15" customHeight="1">
      <c r="A156" s="90"/>
      <c r="B156" s="32"/>
      <c r="C156" s="31"/>
      <c r="D156" s="31"/>
      <c r="E156" s="31"/>
      <c r="F156" s="91"/>
      <c r="G156" s="32"/>
      <c r="H156" s="32"/>
    </row>
    <row r="157" spans="1:28" ht="15" customHeight="1">
      <c r="A157" s="90"/>
      <c r="B157" s="32"/>
      <c r="C157" s="31"/>
      <c r="D157" s="31"/>
      <c r="E157" s="31"/>
      <c r="F157" s="91"/>
      <c r="G157" s="32"/>
      <c r="H157" s="32"/>
    </row>
    <row r="158" spans="1:28" ht="15" customHeight="1">
      <c r="A158" s="90"/>
      <c r="B158" s="32"/>
      <c r="C158" s="31"/>
      <c r="D158" s="31"/>
      <c r="E158" s="31"/>
      <c r="F158" s="91"/>
      <c r="G158" s="32"/>
      <c r="H158" s="32"/>
    </row>
    <row r="159" spans="1:28" ht="15" customHeight="1">
      <c r="A159" s="90"/>
      <c r="B159" s="32"/>
      <c r="C159" s="31"/>
      <c r="D159" s="31"/>
      <c r="E159" s="31"/>
      <c r="F159" s="91"/>
      <c r="G159" s="32"/>
      <c r="H159" s="32"/>
    </row>
    <row r="160" spans="1:28" ht="15" customHeight="1">
      <c r="A160" s="90"/>
      <c r="B160" s="32"/>
      <c r="C160" s="31"/>
      <c r="D160" s="31"/>
      <c r="E160" s="31"/>
      <c r="F160" s="91"/>
      <c r="G160" s="32"/>
      <c r="H160" s="32"/>
    </row>
    <row r="161" spans="1:8" ht="15" customHeight="1">
      <c r="A161" s="90"/>
      <c r="B161" s="32"/>
      <c r="C161" s="31"/>
      <c r="D161" s="31"/>
      <c r="E161" s="31"/>
      <c r="F161" s="91"/>
      <c r="G161" s="32"/>
      <c r="H161" s="32"/>
    </row>
    <row r="162" spans="1:8" ht="15" customHeight="1">
      <c r="A162" s="90"/>
      <c r="B162" s="32"/>
      <c r="C162" s="31"/>
      <c r="D162" s="31"/>
      <c r="E162" s="31"/>
      <c r="F162" s="91"/>
      <c r="G162" s="32"/>
      <c r="H162" s="32"/>
    </row>
    <row r="163" spans="1:8" ht="15" customHeight="1">
      <c r="A163" s="90"/>
      <c r="B163" s="32"/>
      <c r="C163" s="31"/>
      <c r="D163" s="31"/>
      <c r="E163" s="31"/>
      <c r="F163" s="91"/>
      <c r="G163" s="32"/>
      <c r="H163" s="32"/>
    </row>
    <row r="164" spans="1:8" ht="15" customHeight="1">
      <c r="A164" s="90"/>
      <c r="B164" s="32"/>
      <c r="C164" s="31"/>
      <c r="D164" s="31"/>
      <c r="E164" s="31"/>
      <c r="F164" s="91"/>
      <c r="G164" s="32"/>
      <c r="H164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455"/>
  <sheetViews>
    <sheetView zoomScale="80" zoomScaleNormal="80" workbookViewId="0">
      <selection activeCell="J1" sqref="J1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3.6640625" customWidth="1"/>
    <col min="7" max="7" width="9.5546875" customWidth="1"/>
    <col min="8" max="8" width="11" customWidth="1"/>
    <col min="9" max="9" width="13.4414062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5" width="14" customWidth="1"/>
    <col min="16" max="16" width="14.5546875" customWidth="1"/>
    <col min="17" max="17" width="17.6640625" customWidth="1"/>
    <col min="18" max="18" width="5.6640625" hidden="1" customWidth="1"/>
    <col min="19" max="19" width="12.6640625" customWidth="1"/>
    <col min="20" max="20" width="8.33203125" customWidth="1"/>
    <col min="21" max="38" width="9.332031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3"/>
      <c r="G2" s="93"/>
      <c r="H2" s="93"/>
      <c r="I2" s="93"/>
      <c r="J2" s="22"/>
      <c r="K2" s="93"/>
      <c r="L2" s="93"/>
      <c r="M2" s="93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4"/>
      <c r="L3" s="93"/>
      <c r="M3" s="93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5"/>
      <c r="J4" s="3"/>
      <c r="K4" s="94"/>
      <c r="L4" s="93"/>
      <c r="M4" s="93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0"/>
      <c r="M5" s="96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7" t="s">
        <v>931</v>
      </c>
      <c r="D6" s="1"/>
      <c r="E6" s="1"/>
      <c r="F6" s="6"/>
      <c r="G6" s="6"/>
      <c r="H6" s="6"/>
      <c r="I6" s="6"/>
      <c r="J6" s="1"/>
      <c r="K6" s="6"/>
      <c r="L6" s="6"/>
      <c r="M6" s="98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8">
        <f>Main!B10</f>
        <v>45177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9" t="s">
        <v>578</v>
      </c>
      <c r="C8" s="99"/>
      <c r="D8" s="99"/>
      <c r="E8" s="99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0" t="s">
        <v>16</v>
      </c>
      <c r="B9" s="101" t="s">
        <v>567</v>
      </c>
      <c r="C9" s="101"/>
      <c r="D9" s="102" t="s">
        <v>579</v>
      </c>
      <c r="E9" s="101" t="s">
        <v>580</v>
      </c>
      <c r="F9" s="101" t="s">
        <v>581</v>
      </c>
      <c r="G9" s="101" t="s">
        <v>582</v>
      </c>
      <c r="H9" s="101" t="s">
        <v>583</v>
      </c>
      <c r="I9" s="101" t="s">
        <v>584</v>
      </c>
      <c r="J9" s="100" t="s">
        <v>585</v>
      </c>
      <c r="K9" s="101" t="s">
        <v>586</v>
      </c>
      <c r="L9" s="103" t="s">
        <v>587</v>
      </c>
      <c r="M9" s="103" t="s">
        <v>588</v>
      </c>
      <c r="N9" s="101" t="s">
        <v>589</v>
      </c>
      <c r="O9" s="102" t="s">
        <v>590</v>
      </c>
      <c r="P9" s="101" t="s">
        <v>591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51">
        <v>1</v>
      </c>
      <c r="B10" s="237">
        <v>45119</v>
      </c>
      <c r="C10" s="252"/>
      <c r="D10" s="253" t="s">
        <v>129</v>
      </c>
      <c r="E10" s="254" t="s">
        <v>592</v>
      </c>
      <c r="F10" s="236" t="s">
        <v>866</v>
      </c>
      <c r="G10" s="238">
        <v>1540</v>
      </c>
      <c r="H10" s="236"/>
      <c r="I10" s="236" t="s">
        <v>865</v>
      </c>
      <c r="J10" s="238" t="s">
        <v>593</v>
      </c>
      <c r="K10" s="238"/>
      <c r="L10" s="247"/>
      <c r="M10" s="255"/>
      <c r="N10" s="238"/>
      <c r="O10" s="256"/>
      <c r="P10" s="112">
        <f>VLOOKUP(D10,'MidCap Intra'!$B$11:$C$568,2,0)</f>
        <v>1610.85</v>
      </c>
      <c r="Q10" s="41"/>
      <c r="R10" s="41" t="s">
        <v>594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51">
        <v>2</v>
      </c>
      <c r="B11" s="237">
        <v>45133</v>
      </c>
      <c r="C11" s="252"/>
      <c r="D11" s="257" t="s">
        <v>74</v>
      </c>
      <c r="E11" s="254" t="s">
        <v>592</v>
      </c>
      <c r="F11" s="236" t="s">
        <v>871</v>
      </c>
      <c r="G11" s="238">
        <v>185</v>
      </c>
      <c r="H11" s="236"/>
      <c r="I11" s="236" t="s">
        <v>872</v>
      </c>
      <c r="J11" s="238" t="s">
        <v>593</v>
      </c>
      <c r="K11" s="238"/>
      <c r="L11" s="247"/>
      <c r="M11" s="255"/>
      <c r="N11" s="238"/>
      <c r="O11" s="256"/>
      <c r="P11" s="112">
        <f>VLOOKUP(D11,'MidCap Intra'!$B$11:$C$568,2,0)</f>
        <v>196.25</v>
      </c>
      <c r="Q11" s="41"/>
      <c r="R11" s="41" t="s">
        <v>594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79">
        <v>3</v>
      </c>
      <c r="B12" s="278">
        <v>45133</v>
      </c>
      <c r="C12" s="280"/>
      <c r="D12" s="282" t="s">
        <v>491</v>
      </c>
      <c r="E12" s="263" t="s">
        <v>592</v>
      </c>
      <c r="F12" s="233">
        <v>127.5</v>
      </c>
      <c r="G12" s="234">
        <v>118</v>
      </c>
      <c r="H12" s="233">
        <v>134.75</v>
      </c>
      <c r="I12" s="233" t="s">
        <v>873</v>
      </c>
      <c r="J12" s="109" t="s">
        <v>913</v>
      </c>
      <c r="K12" s="109">
        <f>H12-F12</f>
        <v>7.25</v>
      </c>
      <c r="L12" s="110">
        <f>(F12*-0.3)/100</f>
        <v>-0.38250000000000001</v>
      </c>
      <c r="M12" s="111">
        <f>(K12+L12)/F12</f>
        <v>5.3862745098039212E-2</v>
      </c>
      <c r="N12" s="248" t="s">
        <v>595</v>
      </c>
      <c r="O12" s="250">
        <v>45170</v>
      </c>
      <c r="P12" s="249" t="s">
        <v>311</v>
      </c>
      <c r="Q12" s="41"/>
      <c r="R12" s="41" t="s">
        <v>594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5" customHeight="1">
      <c r="A13" s="279">
        <v>4</v>
      </c>
      <c r="B13" s="278">
        <v>45142</v>
      </c>
      <c r="C13" s="280"/>
      <c r="D13" s="282" t="s">
        <v>556</v>
      </c>
      <c r="E13" s="263" t="s">
        <v>933</v>
      </c>
      <c r="F13" s="233">
        <v>1823</v>
      </c>
      <c r="G13" s="234">
        <v>1738</v>
      </c>
      <c r="H13" s="233">
        <v>1925</v>
      </c>
      <c r="I13" s="233" t="s">
        <v>932</v>
      </c>
      <c r="J13" s="109" t="s">
        <v>943</v>
      </c>
      <c r="K13" s="109">
        <f>H13-F13</f>
        <v>102</v>
      </c>
      <c r="L13" s="110">
        <f>(F13*-0.3)/100</f>
        <v>-5.4689999999999994</v>
      </c>
      <c r="M13" s="111">
        <f>(K13+L13)/F13</f>
        <v>5.2951727921009328E-2</v>
      </c>
      <c r="N13" s="248" t="s">
        <v>595</v>
      </c>
      <c r="O13" s="250">
        <v>45174</v>
      </c>
      <c r="P13" s="249" t="s">
        <v>311</v>
      </c>
      <c r="R13" s="41" t="s">
        <v>594</v>
      </c>
    </row>
    <row r="14" spans="1:38" ht="15" customHeight="1">
      <c r="A14" s="239">
        <v>5</v>
      </c>
      <c r="B14" s="237">
        <v>45145</v>
      </c>
      <c r="C14" s="252"/>
      <c r="D14" s="253" t="s">
        <v>535</v>
      </c>
      <c r="E14" s="254" t="s">
        <v>592</v>
      </c>
      <c r="F14" s="236" t="s">
        <v>877</v>
      </c>
      <c r="G14" s="238">
        <v>365</v>
      </c>
      <c r="H14" s="236"/>
      <c r="I14" s="236" t="s">
        <v>878</v>
      </c>
      <c r="J14" s="238" t="s">
        <v>593</v>
      </c>
      <c r="K14" s="238"/>
      <c r="L14" s="247"/>
      <c r="M14" s="255"/>
      <c r="N14" s="238"/>
      <c r="O14" s="256"/>
      <c r="P14" s="112">
        <f>VLOOKUP(D14,'MidCap Intra'!$B$11:$C$568,2,0)</f>
        <v>412.35</v>
      </c>
      <c r="R14" s="41" t="s">
        <v>594</v>
      </c>
    </row>
    <row r="15" spans="1:38" ht="15" customHeight="1">
      <c r="A15" s="279">
        <v>6</v>
      </c>
      <c r="B15" s="242">
        <v>45167</v>
      </c>
      <c r="C15" s="262"/>
      <c r="D15" s="281" t="s">
        <v>402</v>
      </c>
      <c r="E15" s="263" t="s">
        <v>592</v>
      </c>
      <c r="F15" s="241">
        <v>2935</v>
      </c>
      <c r="G15" s="232">
        <v>2700</v>
      </c>
      <c r="H15" s="241">
        <v>3125</v>
      </c>
      <c r="I15" s="241" t="s">
        <v>886</v>
      </c>
      <c r="J15" s="109" t="s">
        <v>929</v>
      </c>
      <c r="K15" s="109">
        <f>H15-F15</f>
        <v>190</v>
      </c>
      <c r="L15" s="110">
        <f>(F15*-0.3)/100</f>
        <v>-8.8049999999999997</v>
      </c>
      <c r="M15" s="111">
        <f>(K15+L15)/F15</f>
        <v>6.173594548551959E-2</v>
      </c>
      <c r="N15" s="248" t="s">
        <v>595</v>
      </c>
      <c r="O15" s="250">
        <v>45173</v>
      </c>
      <c r="P15" s="249" t="s">
        <v>311</v>
      </c>
      <c r="R15" s="41" t="s">
        <v>594</v>
      </c>
    </row>
    <row r="16" spans="1:38" ht="15" customHeight="1">
      <c r="A16" s="279">
        <v>7</v>
      </c>
      <c r="B16" s="242">
        <v>45167</v>
      </c>
      <c r="C16" s="262"/>
      <c r="D16" s="281" t="s">
        <v>430</v>
      </c>
      <c r="E16" s="263" t="s">
        <v>592</v>
      </c>
      <c r="F16" s="241">
        <v>114.5</v>
      </c>
      <c r="G16" s="232">
        <v>105</v>
      </c>
      <c r="H16" s="241">
        <v>122.25</v>
      </c>
      <c r="I16" s="241" t="s">
        <v>889</v>
      </c>
      <c r="J16" s="109" t="s">
        <v>914</v>
      </c>
      <c r="K16" s="109">
        <f>H16-F16</f>
        <v>7.75</v>
      </c>
      <c r="L16" s="110">
        <f>(F16*-0.3)/100</f>
        <v>-0.34350000000000003</v>
      </c>
      <c r="M16" s="111">
        <f>(K16+L16)/F16</f>
        <v>6.4685589519650658E-2</v>
      </c>
      <c r="N16" s="248" t="s">
        <v>595</v>
      </c>
      <c r="O16" s="250">
        <v>45170</v>
      </c>
      <c r="P16" s="249" t="s">
        <v>311</v>
      </c>
      <c r="R16" s="41" t="s">
        <v>594</v>
      </c>
    </row>
    <row r="17" spans="1:38" ht="15" customHeight="1">
      <c r="A17" s="251">
        <v>8</v>
      </c>
      <c r="B17" s="237">
        <v>45168</v>
      </c>
      <c r="C17" s="252"/>
      <c r="D17" s="257" t="s">
        <v>324</v>
      </c>
      <c r="E17" s="254" t="s">
        <v>592</v>
      </c>
      <c r="F17" s="236" t="s">
        <v>893</v>
      </c>
      <c r="G17" s="238">
        <v>577</v>
      </c>
      <c r="H17" s="236"/>
      <c r="I17" s="236" t="s">
        <v>900</v>
      </c>
      <c r="J17" s="238" t="s">
        <v>593</v>
      </c>
      <c r="K17" s="238"/>
      <c r="L17" s="247"/>
      <c r="M17" s="255"/>
      <c r="N17" s="238"/>
      <c r="O17" s="256"/>
      <c r="P17" s="112">
        <f>VLOOKUP(D17,'MidCap Intra'!$B$11:$C$568,2,0)</f>
        <v>661.2</v>
      </c>
      <c r="R17" s="41" t="s">
        <v>594</v>
      </c>
    </row>
    <row r="18" spans="1:38" ht="15" customHeight="1">
      <c r="A18" s="279">
        <v>9</v>
      </c>
      <c r="B18" s="242">
        <v>45169</v>
      </c>
      <c r="C18" s="262"/>
      <c r="D18" s="281" t="s">
        <v>387</v>
      </c>
      <c r="E18" s="263" t="s">
        <v>592</v>
      </c>
      <c r="F18" s="241">
        <v>1530</v>
      </c>
      <c r="G18" s="232">
        <v>1415</v>
      </c>
      <c r="H18" s="241">
        <v>1612.5</v>
      </c>
      <c r="I18" s="241" t="s">
        <v>904</v>
      </c>
      <c r="J18" s="109" t="s">
        <v>819</v>
      </c>
      <c r="K18" s="109">
        <f>H18-F18</f>
        <v>82.5</v>
      </c>
      <c r="L18" s="110">
        <f>(F18*-0.3)/100</f>
        <v>-4.59</v>
      </c>
      <c r="M18" s="111">
        <f>(K18+L18)/F18</f>
        <v>5.092156862745098E-2</v>
      </c>
      <c r="N18" s="248" t="s">
        <v>595</v>
      </c>
      <c r="O18" s="250">
        <v>45170</v>
      </c>
      <c r="P18" s="249" t="s">
        <v>311</v>
      </c>
      <c r="R18" s="41" t="s">
        <v>594</v>
      </c>
    </row>
    <row r="19" spans="1:38" ht="15" customHeight="1">
      <c r="A19" s="251">
        <v>10</v>
      </c>
      <c r="B19" s="237">
        <v>45170</v>
      </c>
      <c r="C19" s="252"/>
      <c r="D19" s="257" t="s">
        <v>228</v>
      </c>
      <c r="E19" s="254" t="s">
        <v>592</v>
      </c>
      <c r="F19" s="236" t="s">
        <v>906</v>
      </c>
      <c r="G19" s="238">
        <v>119</v>
      </c>
      <c r="H19" s="236"/>
      <c r="I19" s="236" t="s">
        <v>907</v>
      </c>
      <c r="J19" s="238" t="s">
        <v>593</v>
      </c>
      <c r="K19" s="238"/>
      <c r="L19" s="247"/>
      <c r="M19" s="255"/>
      <c r="N19" s="238"/>
      <c r="O19" s="256"/>
      <c r="P19" s="112">
        <f>VLOOKUP(D19,'MidCap Intra'!$B$11:$C$568,2,0)</f>
        <v>130.15</v>
      </c>
    </row>
    <row r="20" spans="1:38" ht="15" customHeight="1">
      <c r="A20" s="251">
        <v>11</v>
      </c>
      <c r="B20" s="237">
        <v>45170</v>
      </c>
      <c r="C20" s="252"/>
      <c r="D20" s="257" t="s">
        <v>114</v>
      </c>
      <c r="E20" s="254" t="s">
        <v>592</v>
      </c>
      <c r="F20" s="236" t="s">
        <v>912</v>
      </c>
      <c r="G20" s="238">
        <v>133</v>
      </c>
      <c r="H20" s="236"/>
      <c r="I20" s="236" t="s">
        <v>885</v>
      </c>
      <c r="J20" s="238" t="s">
        <v>593</v>
      </c>
      <c r="K20" s="238"/>
      <c r="L20" s="247"/>
      <c r="M20" s="255"/>
      <c r="N20" s="238"/>
      <c r="O20" s="256"/>
      <c r="P20" s="112">
        <f>VLOOKUP(D20,'MidCap Intra'!$B$11:$C$568,2,0)</f>
        <v>145</v>
      </c>
    </row>
    <row r="21" spans="1:38" ht="15" customHeight="1">
      <c r="A21" s="289">
        <v>12</v>
      </c>
      <c r="B21" s="242">
        <v>45173</v>
      </c>
      <c r="C21" s="262"/>
      <c r="D21" s="281" t="s">
        <v>486</v>
      </c>
      <c r="E21" s="263" t="s">
        <v>592</v>
      </c>
      <c r="F21" s="241">
        <v>133.5</v>
      </c>
      <c r="G21" s="232">
        <v>124</v>
      </c>
      <c r="H21" s="241">
        <v>142</v>
      </c>
      <c r="I21" s="241" t="s">
        <v>917</v>
      </c>
      <c r="J21" s="109" t="s">
        <v>930</v>
      </c>
      <c r="K21" s="109">
        <f>H21-F21</f>
        <v>8.5</v>
      </c>
      <c r="L21" s="110">
        <f>(F21*-0.02)/100</f>
        <v>-2.6699999999999998E-2</v>
      </c>
      <c r="M21" s="111">
        <f>(K21+L21)/F21</f>
        <v>6.3470411985018724E-2</v>
      </c>
      <c r="N21" s="248" t="s">
        <v>595</v>
      </c>
      <c r="O21" s="250">
        <v>45173</v>
      </c>
      <c r="P21" s="249" t="s">
        <v>311</v>
      </c>
    </row>
    <row r="22" spans="1:38" ht="15" customHeight="1">
      <c r="A22" s="251">
        <v>13</v>
      </c>
      <c r="B22" s="237">
        <v>45173</v>
      </c>
      <c r="C22" s="252"/>
      <c r="D22" s="257" t="s">
        <v>229</v>
      </c>
      <c r="E22" s="254" t="s">
        <v>592</v>
      </c>
      <c r="F22" s="236" t="s">
        <v>927</v>
      </c>
      <c r="G22" s="238">
        <v>3195</v>
      </c>
      <c r="H22" s="236"/>
      <c r="I22" s="236" t="s">
        <v>928</v>
      </c>
      <c r="J22" s="238" t="s">
        <v>593</v>
      </c>
      <c r="K22" s="238"/>
      <c r="L22" s="247"/>
      <c r="M22" s="255"/>
      <c r="N22" s="238"/>
      <c r="O22" s="256"/>
      <c r="P22" s="112">
        <f>VLOOKUP(D22,'MidCap Intra'!$B$11:$C$568,2,0)</f>
        <v>3455.25</v>
      </c>
    </row>
    <row r="23" spans="1:38" ht="15" customHeight="1">
      <c r="A23" s="251">
        <v>14</v>
      </c>
      <c r="B23" s="237">
        <v>45174</v>
      </c>
      <c r="C23" s="252"/>
      <c r="D23" s="257" t="s">
        <v>486</v>
      </c>
      <c r="E23" s="254" t="s">
        <v>592</v>
      </c>
      <c r="F23" s="236" t="s">
        <v>934</v>
      </c>
      <c r="G23" s="238">
        <v>129</v>
      </c>
      <c r="H23" s="236"/>
      <c r="I23" s="236" t="s">
        <v>935</v>
      </c>
      <c r="J23" s="238" t="s">
        <v>593</v>
      </c>
      <c r="K23" s="238"/>
      <c r="L23" s="247"/>
      <c r="M23" s="255"/>
      <c r="N23" s="238"/>
      <c r="O23" s="256"/>
      <c r="P23" s="112">
        <f>VLOOKUP(D23,'MidCap Intra'!$B$11:$C$568,2,0)</f>
        <v>142.05000000000001</v>
      </c>
    </row>
    <row r="24" spans="1:38" ht="15" customHeight="1">
      <c r="A24" s="251">
        <v>15</v>
      </c>
      <c r="B24" s="237">
        <v>45174</v>
      </c>
      <c r="C24" s="252"/>
      <c r="D24" s="257" t="s">
        <v>402</v>
      </c>
      <c r="E24" s="254" t="s">
        <v>592</v>
      </c>
      <c r="F24" s="236" t="s">
        <v>937</v>
      </c>
      <c r="G24" s="238">
        <v>2785</v>
      </c>
      <c r="H24" s="236"/>
      <c r="I24" s="236" t="s">
        <v>938</v>
      </c>
      <c r="J24" s="238" t="s">
        <v>593</v>
      </c>
      <c r="K24" s="238"/>
      <c r="L24" s="247"/>
      <c r="M24" s="255"/>
      <c r="N24" s="238"/>
      <c r="O24" s="256"/>
      <c r="P24" s="112">
        <f>VLOOKUP(D24,'MidCap Intra'!$B$11:$C$568,2,0)</f>
        <v>3015.5</v>
      </c>
    </row>
    <row r="25" spans="1:38" ht="15" customHeight="1">
      <c r="A25" s="251">
        <v>16</v>
      </c>
      <c r="B25" s="237">
        <v>45175</v>
      </c>
      <c r="C25" s="252"/>
      <c r="D25" s="257" t="s">
        <v>372</v>
      </c>
      <c r="E25" s="254" t="s">
        <v>592</v>
      </c>
      <c r="F25" s="236" t="s">
        <v>964</v>
      </c>
      <c r="G25" s="238">
        <v>485</v>
      </c>
      <c r="H25" s="236"/>
      <c r="I25" s="236" t="s">
        <v>965</v>
      </c>
      <c r="J25" s="238" t="s">
        <v>593</v>
      </c>
      <c r="K25" s="238"/>
      <c r="L25" s="247"/>
      <c r="M25" s="255"/>
      <c r="N25" s="238"/>
      <c r="O25" s="256"/>
      <c r="P25" s="112">
        <f>VLOOKUP(D25,'MidCap Intra'!$B$11:$C$568,2,0)</f>
        <v>516.29999999999995</v>
      </c>
    </row>
    <row r="26" spans="1:38" ht="15" customHeight="1">
      <c r="A26" s="251"/>
      <c r="B26" s="237"/>
      <c r="C26" s="252"/>
      <c r="D26" s="257"/>
      <c r="E26" s="254"/>
      <c r="F26" s="236"/>
      <c r="G26" s="238"/>
      <c r="H26" s="236"/>
      <c r="I26" s="236"/>
      <c r="J26" s="238"/>
      <c r="K26" s="238"/>
      <c r="L26" s="247"/>
      <c r="M26" s="255"/>
      <c r="N26" s="238"/>
      <c r="O26" s="256"/>
      <c r="P26" s="247"/>
    </row>
    <row r="27" spans="1:38" ht="15" customHeight="1">
      <c r="A27" s="251"/>
      <c r="B27" s="237"/>
      <c r="C27" s="252"/>
      <c r="D27" s="253"/>
      <c r="E27" s="254"/>
      <c r="F27" s="236"/>
      <c r="G27" s="238"/>
      <c r="H27" s="236"/>
      <c r="I27" s="236"/>
      <c r="J27" s="238"/>
      <c r="K27" s="238"/>
      <c r="L27" s="247"/>
      <c r="M27" s="255"/>
      <c r="N27" s="238"/>
      <c r="O27" s="256"/>
      <c r="P27" s="247"/>
    </row>
    <row r="32" spans="1:38" ht="14.25" customHeight="1">
      <c r="A32" s="113"/>
      <c r="B32" s="114"/>
      <c r="C32" s="115"/>
      <c r="D32" s="116"/>
      <c r="E32" s="117"/>
      <c r="F32" s="117"/>
      <c r="G32" s="113"/>
      <c r="H32" s="117"/>
      <c r="I32" s="118"/>
      <c r="J32" s="119"/>
      <c r="K32" s="119"/>
      <c r="L32" s="120"/>
      <c r="M32" s="121"/>
      <c r="N32" s="122"/>
      <c r="O32" s="123"/>
      <c r="P32" s="124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25" t="s">
        <v>596</v>
      </c>
      <c r="B33" s="126"/>
      <c r="C33" s="127"/>
      <c r="E33" s="128"/>
      <c r="F33" s="128"/>
      <c r="G33" s="128"/>
      <c r="H33" s="128"/>
      <c r="I33" s="128"/>
      <c r="J33" s="129"/>
      <c r="K33" s="128"/>
      <c r="L33" s="130"/>
      <c r="M33" s="60"/>
      <c r="N33" s="129"/>
      <c r="O33" s="127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31" t="s">
        <v>597</v>
      </c>
      <c r="B34" s="125"/>
      <c r="C34" s="125"/>
      <c r="D34" s="125"/>
      <c r="E34" s="41"/>
      <c r="F34" s="132" t="s">
        <v>598</v>
      </c>
      <c r="G34" s="6"/>
      <c r="H34" s="6"/>
      <c r="I34" s="6"/>
      <c r="J34" s="133"/>
      <c r="K34" s="134"/>
      <c r="L34" s="134"/>
      <c r="M34" s="135"/>
      <c r="N34" s="1"/>
      <c r="O34" s="136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25" t="s">
        <v>599</v>
      </c>
      <c r="B35" s="125"/>
      <c r="C35" s="125"/>
      <c r="D35" s="125" t="s">
        <v>600</v>
      </c>
      <c r="E35" s="6"/>
      <c r="F35" s="132" t="s">
        <v>601</v>
      </c>
      <c r="G35" s="6"/>
      <c r="H35" s="6"/>
      <c r="I35" s="6"/>
      <c r="J35" s="133"/>
      <c r="K35" s="134"/>
      <c r="L35" s="134"/>
      <c r="M35" s="135"/>
      <c r="N35" s="1"/>
      <c r="O35" s="136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25"/>
      <c r="B36" s="125"/>
      <c r="C36" s="125"/>
      <c r="D36" s="125"/>
      <c r="E36" s="6"/>
      <c r="F36" s="6"/>
      <c r="G36" s="6"/>
      <c r="H36" s="6"/>
      <c r="I36" s="6"/>
      <c r="J36" s="137"/>
      <c r="K36" s="134"/>
      <c r="L36" s="134"/>
      <c r="M36" s="6"/>
      <c r="N36" s="138"/>
      <c r="O36" s="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" customHeight="1">
      <c r="A37" s="293"/>
      <c r="B37" s="293"/>
      <c r="C37" s="293"/>
      <c r="D37" s="293"/>
      <c r="E37" s="294"/>
      <c r="F37" s="294"/>
      <c r="G37" s="294"/>
      <c r="H37" s="294"/>
      <c r="I37" s="294"/>
      <c r="J37" s="295"/>
      <c r="K37" s="296"/>
      <c r="L37" s="296"/>
      <c r="M37" s="294"/>
      <c r="N37" s="297"/>
      <c r="O37" s="298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4.25" customHeight="1">
      <c r="A38" s="125"/>
      <c r="B38" s="125"/>
      <c r="C38" s="125"/>
      <c r="D38" s="125"/>
      <c r="E38" s="6"/>
      <c r="F38" s="6"/>
      <c r="G38" s="6"/>
      <c r="H38" s="6"/>
      <c r="I38" s="6"/>
      <c r="J38" s="137"/>
      <c r="K38" s="134"/>
      <c r="L38" s="135"/>
      <c r="M38" s="6"/>
      <c r="N38" s="138"/>
      <c r="O38" s="1"/>
      <c r="P38" s="4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2.75" customHeight="1">
      <c r="A39" s="148" t="s">
        <v>607</v>
      </c>
      <c r="B39" s="148"/>
      <c r="C39" s="148"/>
      <c r="D39" s="148"/>
      <c r="E39" s="6"/>
      <c r="F39" s="6"/>
      <c r="G39" s="6"/>
      <c r="H39" s="6"/>
      <c r="I39" s="6"/>
      <c r="J39" s="6"/>
      <c r="K39" s="6"/>
      <c r="L39" s="6"/>
      <c r="M39" s="6"/>
      <c r="N39" s="6"/>
      <c r="O39" s="24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38.25" customHeight="1">
      <c r="A40" s="101" t="s">
        <v>16</v>
      </c>
      <c r="B40" s="101" t="s">
        <v>567</v>
      </c>
      <c r="C40" s="101"/>
      <c r="D40" s="102" t="s">
        <v>579</v>
      </c>
      <c r="E40" s="101" t="s">
        <v>580</v>
      </c>
      <c r="F40" s="101" t="s">
        <v>581</v>
      </c>
      <c r="G40" s="101" t="s">
        <v>602</v>
      </c>
      <c r="H40" s="101" t="s">
        <v>583</v>
      </c>
      <c r="I40" s="264" t="s">
        <v>584</v>
      </c>
      <c r="J40" s="266" t="s">
        <v>585</v>
      </c>
      <c r="K40" s="265" t="s">
        <v>608</v>
      </c>
      <c r="L40" s="103" t="s">
        <v>587</v>
      </c>
      <c r="M40" s="149" t="s">
        <v>609</v>
      </c>
      <c r="N40" s="101" t="s">
        <v>610</v>
      </c>
      <c r="O40" s="100" t="s">
        <v>589</v>
      </c>
      <c r="P40" s="102" t="s">
        <v>590</v>
      </c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2.75" customHeight="1">
      <c r="A41" s="233">
        <v>1</v>
      </c>
      <c r="B41" s="287">
        <v>45169</v>
      </c>
      <c r="C41" s="288"/>
      <c r="D41" s="288" t="s">
        <v>898</v>
      </c>
      <c r="E41" s="233" t="s">
        <v>604</v>
      </c>
      <c r="F41" s="233">
        <v>4380</v>
      </c>
      <c r="G41" s="233">
        <v>4300</v>
      </c>
      <c r="H41" s="234">
        <v>4435</v>
      </c>
      <c r="I41" s="234" t="s">
        <v>899</v>
      </c>
      <c r="J41" s="283" t="s">
        <v>731</v>
      </c>
      <c r="K41" s="284">
        <f t="shared" ref="K41" si="0">H41-F41</f>
        <v>55</v>
      </c>
      <c r="L41" s="110">
        <f t="shared" ref="L41" si="1">(H41*N41)*0.03%</f>
        <v>199.57499999999999</v>
      </c>
      <c r="M41" s="285">
        <f t="shared" ref="M41" si="2">(K41*N41)-L41</f>
        <v>8050.4250000000002</v>
      </c>
      <c r="N41" s="284">
        <v>150</v>
      </c>
      <c r="O41" s="109" t="s">
        <v>595</v>
      </c>
      <c r="P41" s="286">
        <v>45173</v>
      </c>
      <c r="Q41" s="150"/>
      <c r="R41" s="60" t="s">
        <v>606</v>
      </c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151"/>
      <c r="AG41" s="152"/>
      <c r="AH41" s="150"/>
      <c r="AI41" s="150"/>
      <c r="AJ41" s="151"/>
      <c r="AK41" s="151"/>
      <c r="AL41" s="151"/>
    </row>
    <row r="42" spans="1:38" ht="12.75" customHeight="1">
      <c r="A42" s="104">
        <v>2</v>
      </c>
      <c r="B42" s="153">
        <v>45169</v>
      </c>
      <c r="C42" s="154"/>
      <c r="D42" s="154" t="s">
        <v>901</v>
      </c>
      <c r="E42" s="104" t="s">
        <v>604</v>
      </c>
      <c r="F42" s="104" t="s">
        <v>902</v>
      </c>
      <c r="G42" s="104">
        <v>2385</v>
      </c>
      <c r="H42" s="106"/>
      <c r="I42" s="106" t="s">
        <v>903</v>
      </c>
      <c r="J42" s="235" t="s">
        <v>593</v>
      </c>
      <c r="K42" s="104"/>
      <c r="L42" s="107"/>
      <c r="M42" s="155"/>
      <c r="N42" s="104"/>
      <c r="O42" s="106"/>
      <c r="P42" s="105"/>
      <c r="Q42" s="150"/>
      <c r="R42" s="60" t="s">
        <v>594</v>
      </c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151"/>
      <c r="AG42" s="152"/>
      <c r="AH42" s="150"/>
      <c r="AI42" s="150"/>
      <c r="AJ42" s="151"/>
      <c r="AK42" s="151"/>
      <c r="AL42" s="151"/>
    </row>
    <row r="43" spans="1:38" ht="12.75" customHeight="1">
      <c r="A43" s="233">
        <v>3</v>
      </c>
      <c r="B43" s="287">
        <v>45170</v>
      </c>
      <c r="C43" s="288"/>
      <c r="D43" s="288" t="s">
        <v>908</v>
      </c>
      <c r="E43" s="233" t="s">
        <v>604</v>
      </c>
      <c r="F43" s="233">
        <v>1096.5</v>
      </c>
      <c r="G43" s="233">
        <v>1082</v>
      </c>
      <c r="H43" s="234">
        <v>1106.5</v>
      </c>
      <c r="I43" s="234" t="s">
        <v>909</v>
      </c>
      <c r="J43" s="283" t="s">
        <v>916</v>
      </c>
      <c r="K43" s="284">
        <f t="shared" ref="K43" si="3">H43-F43</f>
        <v>10</v>
      </c>
      <c r="L43" s="110">
        <f t="shared" ref="L43" si="4">(H43*N43)*0.03%</f>
        <v>282.15749999999997</v>
      </c>
      <c r="M43" s="285">
        <f t="shared" ref="M43" si="5">(K43*N43)-L43</f>
        <v>8217.8425000000007</v>
      </c>
      <c r="N43" s="284">
        <v>850</v>
      </c>
      <c r="O43" s="109" t="s">
        <v>595</v>
      </c>
      <c r="P43" s="286">
        <v>45173</v>
      </c>
      <c r="Q43" s="150"/>
      <c r="R43" s="60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151"/>
      <c r="AG43" s="152"/>
      <c r="AH43" s="150"/>
      <c r="AI43" s="150"/>
      <c r="AJ43" s="151"/>
      <c r="AK43" s="151"/>
      <c r="AL43" s="151"/>
    </row>
    <row r="44" spans="1:38" ht="12.75" customHeight="1">
      <c r="A44" s="233">
        <v>4</v>
      </c>
      <c r="B44" s="287">
        <v>45170</v>
      </c>
      <c r="C44" s="288"/>
      <c r="D44" s="288" t="s">
        <v>890</v>
      </c>
      <c r="E44" s="233" t="s">
        <v>604</v>
      </c>
      <c r="F44" s="233">
        <v>7345</v>
      </c>
      <c r="G44" s="233">
        <v>7170</v>
      </c>
      <c r="H44" s="234">
        <v>7445</v>
      </c>
      <c r="I44" s="234" t="s">
        <v>915</v>
      </c>
      <c r="J44" s="283" t="s">
        <v>616</v>
      </c>
      <c r="K44" s="284">
        <f t="shared" ref="K44" si="6">H44-F44</f>
        <v>100</v>
      </c>
      <c r="L44" s="110">
        <f t="shared" ref="L44" si="7">(H44*N44)*0.03%</f>
        <v>167.51249999999999</v>
      </c>
      <c r="M44" s="285">
        <f t="shared" ref="M44" si="8">(K44*N44)-L44</f>
        <v>7332.4875000000002</v>
      </c>
      <c r="N44" s="284">
        <v>75</v>
      </c>
      <c r="O44" s="109" t="s">
        <v>595</v>
      </c>
      <c r="P44" s="286">
        <v>45174</v>
      </c>
      <c r="Q44" s="150"/>
      <c r="R44" s="60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151"/>
      <c r="AG44" s="152"/>
      <c r="AH44" s="150"/>
      <c r="AI44" s="150"/>
      <c r="AJ44" s="151"/>
      <c r="AK44" s="151"/>
      <c r="AL44" s="151"/>
    </row>
    <row r="45" spans="1:38" ht="12.75" customHeight="1">
      <c r="A45" s="104">
        <v>5</v>
      </c>
      <c r="B45" s="153">
        <v>45173</v>
      </c>
      <c r="C45" s="154"/>
      <c r="D45" s="154" t="s">
        <v>922</v>
      </c>
      <c r="E45" s="104" t="s">
        <v>604</v>
      </c>
      <c r="F45" s="104" t="s">
        <v>923</v>
      </c>
      <c r="G45" s="104">
        <v>1325</v>
      </c>
      <c r="H45" s="106"/>
      <c r="I45" s="106" t="s">
        <v>924</v>
      </c>
      <c r="J45" s="235" t="s">
        <v>593</v>
      </c>
      <c r="K45" s="104"/>
      <c r="L45" s="107"/>
      <c r="M45" s="155"/>
      <c r="N45" s="104"/>
      <c r="O45" s="106"/>
      <c r="P45" s="105"/>
      <c r="Q45" s="150"/>
      <c r="R45" s="60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151"/>
      <c r="AG45" s="152"/>
      <c r="AH45" s="150"/>
      <c r="AI45" s="150"/>
      <c r="AJ45" s="151"/>
      <c r="AK45" s="151"/>
      <c r="AL45" s="151"/>
    </row>
    <row r="46" spans="1:38" ht="12.75" customHeight="1">
      <c r="A46" s="233">
        <v>6</v>
      </c>
      <c r="B46" s="287">
        <v>45173</v>
      </c>
      <c r="C46" s="288"/>
      <c r="D46" s="288" t="s">
        <v>925</v>
      </c>
      <c r="E46" s="233" t="s">
        <v>604</v>
      </c>
      <c r="F46" s="233">
        <v>4145</v>
      </c>
      <c r="G46" s="233">
        <v>4090</v>
      </c>
      <c r="H46" s="234">
        <v>4185</v>
      </c>
      <c r="I46" s="234" t="s">
        <v>926</v>
      </c>
      <c r="J46" s="283" t="s">
        <v>636</v>
      </c>
      <c r="K46" s="284">
        <f t="shared" ref="K46" si="9">H46-F46</f>
        <v>40</v>
      </c>
      <c r="L46" s="110">
        <f t="shared" ref="L46" si="10">(H46*N46)*0.03%</f>
        <v>251.09999999999997</v>
      </c>
      <c r="M46" s="285">
        <f t="shared" ref="M46" si="11">(K46*N46)-L46</f>
        <v>7748.9</v>
      </c>
      <c r="N46" s="284">
        <v>200</v>
      </c>
      <c r="O46" s="109" t="s">
        <v>595</v>
      </c>
      <c r="P46" s="286">
        <v>45174</v>
      </c>
      <c r="Q46" s="150"/>
      <c r="R46" s="60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151"/>
      <c r="AG46" s="152"/>
      <c r="AH46" s="150"/>
      <c r="AI46" s="150"/>
      <c r="AJ46" s="151"/>
      <c r="AK46" s="151"/>
      <c r="AL46" s="151"/>
    </row>
    <row r="47" spans="1:38" ht="12.75" customHeight="1">
      <c r="A47" s="233">
        <v>7</v>
      </c>
      <c r="B47" s="287">
        <v>45174</v>
      </c>
      <c r="C47" s="288"/>
      <c r="D47" s="288" t="s">
        <v>939</v>
      </c>
      <c r="E47" s="233" t="s">
        <v>604</v>
      </c>
      <c r="F47" s="233">
        <v>1676.5</v>
      </c>
      <c r="G47" s="233">
        <v>1646</v>
      </c>
      <c r="H47" s="234">
        <v>1696.5</v>
      </c>
      <c r="I47" s="234" t="s">
        <v>940</v>
      </c>
      <c r="J47" s="283" t="s">
        <v>956</v>
      </c>
      <c r="K47" s="284">
        <f t="shared" ref="K47" si="12">H47-F47</f>
        <v>20</v>
      </c>
      <c r="L47" s="110">
        <f t="shared" ref="L47" si="13">(H47*N47)*0.03%</f>
        <v>190.85624999999999</v>
      </c>
      <c r="M47" s="285">
        <f t="shared" ref="M47" si="14">(K47*N47)-L47</f>
        <v>7309.1437500000002</v>
      </c>
      <c r="N47" s="284">
        <v>375</v>
      </c>
      <c r="O47" s="109" t="s">
        <v>595</v>
      </c>
      <c r="P47" s="286">
        <v>45175</v>
      </c>
      <c r="Q47" s="150"/>
      <c r="R47" s="60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151"/>
      <c r="AG47" s="152"/>
      <c r="AH47" s="150"/>
      <c r="AI47" s="150"/>
      <c r="AJ47" s="151"/>
      <c r="AK47" s="151"/>
      <c r="AL47" s="151"/>
    </row>
    <row r="48" spans="1:38" ht="12.75" customHeight="1">
      <c r="A48" s="233">
        <v>8</v>
      </c>
      <c r="B48" s="287">
        <v>45174</v>
      </c>
      <c r="C48" s="288"/>
      <c r="D48" s="288" t="s">
        <v>941</v>
      </c>
      <c r="E48" s="233" t="s">
        <v>604</v>
      </c>
      <c r="F48" s="233">
        <v>890</v>
      </c>
      <c r="G48" s="233">
        <v>870</v>
      </c>
      <c r="H48" s="234">
        <v>906.5</v>
      </c>
      <c r="I48" s="234" t="s">
        <v>942</v>
      </c>
      <c r="J48" s="283" t="s">
        <v>957</v>
      </c>
      <c r="K48" s="284">
        <f t="shared" ref="K48" si="15">H48-F48</f>
        <v>16.5</v>
      </c>
      <c r="L48" s="110">
        <f t="shared" ref="L48" si="16">(H48*N48)*0.03%</f>
        <v>176.76749999999998</v>
      </c>
      <c r="M48" s="285">
        <f t="shared" ref="M48" si="17">(K48*N48)-L48</f>
        <v>10548.2325</v>
      </c>
      <c r="N48" s="284">
        <v>650</v>
      </c>
      <c r="O48" s="109" t="s">
        <v>595</v>
      </c>
      <c r="P48" s="286">
        <v>45175</v>
      </c>
      <c r="Q48" s="150"/>
      <c r="R48" s="60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151"/>
      <c r="AG48" s="152"/>
      <c r="AH48" s="150"/>
      <c r="AI48" s="150"/>
      <c r="AJ48" s="151"/>
      <c r="AK48" s="151"/>
      <c r="AL48" s="151"/>
    </row>
    <row r="49" spans="1:38" ht="12.75" customHeight="1">
      <c r="A49" s="233">
        <v>9</v>
      </c>
      <c r="B49" s="287">
        <v>45175</v>
      </c>
      <c r="C49" s="288"/>
      <c r="D49" s="288" t="s">
        <v>961</v>
      </c>
      <c r="E49" s="233" t="s">
        <v>604</v>
      </c>
      <c r="F49" s="233">
        <v>782</v>
      </c>
      <c r="G49" s="233">
        <v>775</v>
      </c>
      <c r="H49" s="234">
        <v>790</v>
      </c>
      <c r="I49" s="234" t="s">
        <v>962</v>
      </c>
      <c r="J49" s="283" t="s">
        <v>963</v>
      </c>
      <c r="K49" s="284">
        <f t="shared" ref="K49" si="18">H49-F49</f>
        <v>8</v>
      </c>
      <c r="L49" s="110">
        <f t="shared" ref="L49" si="19">(H49*N49)*0.03%</f>
        <v>343.65</v>
      </c>
      <c r="M49" s="285">
        <f t="shared" ref="M49" si="20">(K49*N49)-L49</f>
        <v>11256.35</v>
      </c>
      <c r="N49" s="284">
        <v>1450</v>
      </c>
      <c r="O49" s="109" t="s">
        <v>595</v>
      </c>
      <c r="P49" s="286">
        <v>45175</v>
      </c>
      <c r="Q49" s="150"/>
      <c r="R49" s="60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151"/>
      <c r="AG49" s="152"/>
      <c r="AH49" s="150"/>
      <c r="AI49" s="150"/>
      <c r="AJ49" s="151"/>
      <c r="AK49" s="151"/>
      <c r="AL49" s="151"/>
    </row>
    <row r="50" spans="1:38" ht="12.75" customHeight="1">
      <c r="A50" s="104">
        <v>10</v>
      </c>
      <c r="B50" s="153">
        <v>45176</v>
      </c>
      <c r="C50" s="154"/>
      <c r="D50" s="154" t="s">
        <v>992</v>
      </c>
      <c r="E50" s="104" t="s">
        <v>604</v>
      </c>
      <c r="F50" s="104" t="s">
        <v>993</v>
      </c>
      <c r="G50" s="104">
        <v>1405</v>
      </c>
      <c r="H50" s="106"/>
      <c r="I50" s="106" t="s">
        <v>994</v>
      </c>
      <c r="J50" s="235" t="s">
        <v>593</v>
      </c>
      <c r="K50" s="104"/>
      <c r="L50" s="107"/>
      <c r="M50" s="155"/>
      <c r="N50" s="104"/>
      <c r="O50" s="106"/>
      <c r="P50" s="105"/>
      <c r="Q50" s="150"/>
      <c r="R50" s="60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151"/>
      <c r="AG50" s="152"/>
      <c r="AH50" s="150"/>
      <c r="AI50" s="150"/>
      <c r="AJ50" s="151"/>
      <c r="AK50" s="151"/>
      <c r="AL50" s="151"/>
    </row>
    <row r="51" spans="1:38" ht="12.75" customHeight="1">
      <c r="A51" s="233">
        <v>11</v>
      </c>
      <c r="B51" s="287">
        <v>45176</v>
      </c>
      <c r="C51" s="288"/>
      <c r="D51" s="288" t="s">
        <v>995</v>
      </c>
      <c r="E51" s="233" t="s">
        <v>604</v>
      </c>
      <c r="F51" s="233">
        <v>2737.5</v>
      </c>
      <c r="G51" s="233">
        <v>2698</v>
      </c>
      <c r="H51" s="234">
        <v>2781</v>
      </c>
      <c r="I51" s="234" t="s">
        <v>996</v>
      </c>
      <c r="J51" s="283" t="s">
        <v>997</v>
      </c>
      <c r="K51" s="284">
        <f t="shared" ref="K51" si="21">H51-F51</f>
        <v>43.5</v>
      </c>
      <c r="L51" s="110">
        <f t="shared" ref="L51" si="22">(H51*N51)*0.03%</f>
        <v>250.29</v>
      </c>
      <c r="M51" s="285">
        <f t="shared" ref="M51" si="23">(K51*N51)-L51</f>
        <v>12799.71</v>
      </c>
      <c r="N51" s="284">
        <v>300</v>
      </c>
      <c r="O51" s="109" t="s">
        <v>595</v>
      </c>
      <c r="P51" s="286">
        <v>45176</v>
      </c>
      <c r="Q51" s="150"/>
      <c r="R51" s="60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151"/>
      <c r="AG51" s="152"/>
      <c r="AH51" s="150"/>
      <c r="AI51" s="150"/>
      <c r="AJ51" s="151"/>
      <c r="AK51" s="151"/>
      <c r="AL51" s="151"/>
    </row>
    <row r="52" spans="1:38" ht="12.75" customHeight="1">
      <c r="A52" s="104"/>
      <c r="B52" s="153"/>
      <c r="C52" s="154"/>
      <c r="D52" s="154"/>
      <c r="E52" s="104"/>
      <c r="F52" s="104"/>
      <c r="G52" s="104"/>
      <c r="H52" s="106"/>
      <c r="I52" s="106"/>
      <c r="J52" s="235"/>
      <c r="K52" s="104"/>
      <c r="L52" s="107"/>
      <c r="M52" s="155"/>
      <c r="N52" s="104"/>
      <c r="O52" s="106"/>
      <c r="P52" s="105"/>
      <c r="Q52" s="150"/>
      <c r="R52" s="60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151"/>
      <c r="AG52" s="152"/>
      <c r="AH52" s="150"/>
      <c r="AI52" s="150"/>
      <c r="AJ52" s="151"/>
      <c r="AK52" s="151"/>
      <c r="AL52" s="151"/>
    </row>
    <row r="53" spans="1:38" ht="12.75" customHeight="1">
      <c r="A53" s="104"/>
      <c r="B53" s="153"/>
      <c r="C53" s="154"/>
      <c r="D53" s="154"/>
      <c r="E53" s="104"/>
      <c r="F53" s="104"/>
      <c r="G53" s="104"/>
      <c r="H53" s="106"/>
      <c r="I53" s="106"/>
      <c r="J53" s="235"/>
      <c r="K53" s="104"/>
      <c r="L53" s="107"/>
      <c r="M53" s="155"/>
      <c r="N53" s="104"/>
      <c r="O53" s="106"/>
      <c r="P53" s="105"/>
      <c r="Q53" s="150"/>
      <c r="R53" s="60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151"/>
      <c r="AG53" s="152"/>
      <c r="AH53" s="150"/>
      <c r="AI53" s="150"/>
      <c r="AJ53" s="151"/>
      <c r="AK53" s="151"/>
      <c r="AL53" s="151"/>
    </row>
    <row r="55" spans="1:38" ht="12.75" customHeight="1">
      <c r="A55" s="151"/>
      <c r="B55" s="156"/>
      <c r="C55" s="150"/>
      <c r="D55" s="150"/>
      <c r="E55" s="151"/>
      <c r="F55" s="151"/>
      <c r="G55" s="151"/>
      <c r="H55" s="157"/>
      <c r="I55" s="157"/>
      <c r="J55" s="157"/>
      <c r="K55" s="150"/>
      <c r="L55" s="151"/>
      <c r="M55" s="151"/>
      <c r="N55" s="151"/>
      <c r="O55" s="157"/>
      <c r="P55" s="157"/>
      <c r="Q55" s="150"/>
      <c r="R55" s="60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151"/>
      <c r="AG55" s="152"/>
      <c r="AH55" s="150"/>
      <c r="AI55" s="150"/>
      <c r="AJ55" s="151"/>
      <c r="AK55" s="151"/>
      <c r="AL55" s="151"/>
    </row>
    <row r="56" spans="1:38" ht="13.8">
      <c r="A56" s="158" t="s">
        <v>611</v>
      </c>
      <c r="B56" s="158"/>
      <c r="C56" s="158"/>
      <c r="D56" s="158"/>
      <c r="E56" s="159"/>
      <c r="F56" s="118"/>
      <c r="G56" s="118"/>
      <c r="H56" s="118"/>
      <c r="I56" s="118"/>
      <c r="J56" s="1"/>
      <c r="K56" s="6"/>
      <c r="L56" s="6"/>
      <c r="M56" s="6"/>
      <c r="N56" s="1"/>
      <c r="O56" s="1"/>
      <c r="P56" s="41"/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ht="39.6">
      <c r="A57" s="101" t="s">
        <v>16</v>
      </c>
      <c r="B57" s="101" t="s">
        <v>567</v>
      </c>
      <c r="C57" s="101"/>
      <c r="D57" s="102" t="s">
        <v>579</v>
      </c>
      <c r="E57" s="101" t="s">
        <v>580</v>
      </c>
      <c r="F57" s="101" t="s">
        <v>581</v>
      </c>
      <c r="G57" s="101" t="s">
        <v>602</v>
      </c>
      <c r="H57" s="101" t="s">
        <v>583</v>
      </c>
      <c r="I57" s="101" t="s">
        <v>584</v>
      </c>
      <c r="J57" s="100" t="s">
        <v>585</v>
      </c>
      <c r="K57" s="100" t="s">
        <v>612</v>
      </c>
      <c r="L57" s="103" t="s">
        <v>587</v>
      </c>
      <c r="M57" s="149" t="s">
        <v>609</v>
      </c>
      <c r="N57" s="101" t="s">
        <v>610</v>
      </c>
      <c r="O57" s="101" t="s">
        <v>589</v>
      </c>
      <c r="P57" s="102" t="s">
        <v>590</v>
      </c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ht="15" customHeight="1">
      <c r="A58" s="267">
        <v>1</v>
      </c>
      <c r="B58" s="268">
        <v>45168</v>
      </c>
      <c r="C58" s="269"/>
      <c r="D58" s="270" t="s">
        <v>891</v>
      </c>
      <c r="E58" s="269" t="s">
        <v>604</v>
      </c>
      <c r="F58" s="271" t="s">
        <v>910</v>
      </c>
      <c r="G58" s="269">
        <v>20</v>
      </c>
      <c r="H58" s="269">
        <v>23</v>
      </c>
      <c r="I58" s="271" t="s">
        <v>892</v>
      </c>
      <c r="J58" s="272" t="s">
        <v>911</v>
      </c>
      <c r="K58" s="273">
        <f t="shared" ref="K58" si="24">H58-F58</f>
        <v>-13.5</v>
      </c>
      <c r="L58" s="274">
        <v>50</v>
      </c>
      <c r="M58" s="275">
        <f t="shared" ref="M58" si="25">(K58*N58)-50</f>
        <v>-4100</v>
      </c>
      <c r="N58" s="273">
        <v>300</v>
      </c>
      <c r="O58" s="276" t="s">
        <v>605</v>
      </c>
      <c r="P58" s="277">
        <v>45170</v>
      </c>
      <c r="Q58" s="151"/>
      <c r="R58" s="151" t="s">
        <v>606</v>
      </c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</row>
    <row r="59" spans="1:38" ht="15" customHeight="1">
      <c r="A59" s="236">
        <v>2</v>
      </c>
      <c r="B59" s="237">
        <v>45168</v>
      </c>
      <c r="C59" s="238"/>
      <c r="D59" s="258" t="s">
        <v>894</v>
      </c>
      <c r="E59" s="238" t="s">
        <v>604</v>
      </c>
      <c r="F59" s="259" t="s">
        <v>895</v>
      </c>
      <c r="G59" s="238">
        <v>25</v>
      </c>
      <c r="H59" s="238"/>
      <c r="I59" s="259" t="s">
        <v>880</v>
      </c>
      <c r="J59" s="238" t="s">
        <v>593</v>
      </c>
      <c r="K59" s="236"/>
      <c r="L59" s="260"/>
      <c r="M59" s="261"/>
      <c r="N59" s="236"/>
      <c r="O59" s="238"/>
      <c r="P59" s="237"/>
      <c r="Q59" s="151"/>
      <c r="R59" s="151" t="s">
        <v>606</v>
      </c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</row>
    <row r="60" spans="1:38" ht="15" customHeight="1">
      <c r="A60" s="267">
        <v>3</v>
      </c>
      <c r="B60" s="268">
        <v>45173</v>
      </c>
      <c r="C60" s="269"/>
      <c r="D60" s="270" t="s">
        <v>920</v>
      </c>
      <c r="E60" s="269" t="s">
        <v>604</v>
      </c>
      <c r="F60" s="271" t="s">
        <v>936</v>
      </c>
      <c r="G60" s="269">
        <v>10</v>
      </c>
      <c r="H60" s="269">
        <v>13</v>
      </c>
      <c r="I60" s="271" t="s">
        <v>921</v>
      </c>
      <c r="J60" s="269" t="s">
        <v>944</v>
      </c>
      <c r="K60" s="292">
        <f t="shared" ref="K60:K61" si="26">H60-F60</f>
        <v>-23</v>
      </c>
      <c r="L60" s="274">
        <v>50</v>
      </c>
      <c r="M60" s="275">
        <f t="shared" ref="M60" si="27">(K60*N60)-50</f>
        <v>-970</v>
      </c>
      <c r="N60" s="273">
        <v>40</v>
      </c>
      <c r="O60" s="276" t="s">
        <v>605</v>
      </c>
      <c r="P60" s="277">
        <v>45174</v>
      </c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</row>
    <row r="61" spans="1:38" ht="15" customHeight="1">
      <c r="A61" s="241">
        <v>4</v>
      </c>
      <c r="B61" s="242">
        <v>45175</v>
      </c>
      <c r="C61" s="232"/>
      <c r="D61" s="290" t="s">
        <v>958</v>
      </c>
      <c r="E61" s="232" t="s">
        <v>604</v>
      </c>
      <c r="F61" s="291" t="s">
        <v>959</v>
      </c>
      <c r="G61" s="232">
        <v>35</v>
      </c>
      <c r="H61" s="232">
        <v>78</v>
      </c>
      <c r="I61" s="291" t="s">
        <v>960</v>
      </c>
      <c r="J61" s="283" t="s">
        <v>956</v>
      </c>
      <c r="K61" s="284">
        <f t="shared" si="26"/>
        <v>20</v>
      </c>
      <c r="L61" s="299">
        <v>50</v>
      </c>
      <c r="M61" s="285">
        <f t="shared" ref="M61" si="28">(K61*N61)-L61</f>
        <v>950</v>
      </c>
      <c r="N61" s="284">
        <v>50</v>
      </c>
      <c r="O61" s="109" t="s">
        <v>595</v>
      </c>
      <c r="P61" s="286">
        <v>45175</v>
      </c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</row>
    <row r="62" spans="1:38" ht="15" customHeight="1">
      <c r="A62" s="236">
        <v>5</v>
      </c>
      <c r="B62" s="237">
        <v>45176</v>
      </c>
      <c r="C62" s="238"/>
      <c r="D62" s="258" t="s">
        <v>998</v>
      </c>
      <c r="E62" s="238" t="s">
        <v>604</v>
      </c>
      <c r="F62" s="259" t="s">
        <v>999</v>
      </c>
      <c r="G62" s="238">
        <v>9.5</v>
      </c>
      <c r="H62" s="238"/>
      <c r="I62" s="259" t="s">
        <v>1000</v>
      </c>
      <c r="J62" s="238" t="s">
        <v>593</v>
      </c>
      <c r="K62" s="236"/>
      <c r="L62" s="260"/>
      <c r="M62" s="261"/>
      <c r="N62" s="236"/>
      <c r="O62" s="238"/>
      <c r="P62" s="237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</row>
    <row r="63" spans="1:38" ht="15" customHeight="1">
      <c r="A63" s="236">
        <v>6</v>
      </c>
      <c r="B63" s="237">
        <v>45176</v>
      </c>
      <c r="C63" s="238"/>
      <c r="D63" s="258" t="s">
        <v>1001</v>
      </c>
      <c r="E63" s="238" t="s">
        <v>604</v>
      </c>
      <c r="F63" s="259" t="s">
        <v>1002</v>
      </c>
      <c r="G63" s="238">
        <v>88</v>
      </c>
      <c r="H63" s="238"/>
      <c r="I63" s="259" t="s">
        <v>1003</v>
      </c>
      <c r="J63" s="238" t="s">
        <v>593</v>
      </c>
      <c r="K63" s="236"/>
      <c r="L63" s="260"/>
      <c r="M63" s="261"/>
      <c r="N63" s="236"/>
      <c r="O63" s="238"/>
      <c r="P63" s="237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</row>
    <row r="64" spans="1:38" ht="15" customHeight="1">
      <c r="A64" s="241">
        <v>7</v>
      </c>
      <c r="B64" s="242">
        <v>45176</v>
      </c>
      <c r="C64" s="232"/>
      <c r="D64" s="290" t="s">
        <v>1004</v>
      </c>
      <c r="E64" s="232" t="s">
        <v>604</v>
      </c>
      <c r="F64" s="291" t="s">
        <v>1005</v>
      </c>
      <c r="G64" s="232">
        <v>142</v>
      </c>
      <c r="H64" s="232">
        <v>212.5</v>
      </c>
      <c r="I64" s="291" t="s">
        <v>1006</v>
      </c>
      <c r="J64" s="283" t="s">
        <v>1007</v>
      </c>
      <c r="K64" s="284">
        <f t="shared" ref="K64" si="29">H64-F64</f>
        <v>29</v>
      </c>
      <c r="L64" s="299">
        <v>50</v>
      </c>
      <c r="M64" s="285">
        <f t="shared" ref="M64" si="30">(K64*N64)-L64</f>
        <v>2850</v>
      </c>
      <c r="N64" s="284">
        <v>100</v>
      </c>
      <c r="O64" s="109" t="s">
        <v>595</v>
      </c>
      <c r="P64" s="286">
        <v>45176</v>
      </c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</row>
    <row r="65" spans="1:38" ht="15" customHeight="1">
      <c r="A65" s="236"/>
      <c r="B65" s="237"/>
      <c r="C65" s="238"/>
      <c r="D65" s="258"/>
      <c r="E65" s="238"/>
      <c r="F65" s="259"/>
      <c r="G65" s="238"/>
      <c r="H65" s="238"/>
      <c r="I65" s="259"/>
      <c r="J65" s="238"/>
      <c r="K65" s="236"/>
      <c r="L65" s="260"/>
      <c r="M65" s="261"/>
      <c r="N65" s="236"/>
      <c r="O65" s="238"/>
      <c r="P65" s="237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</row>
    <row r="66" spans="1:38" ht="38.25" customHeight="1">
      <c r="A66" s="99" t="s">
        <v>617</v>
      </c>
      <c r="B66" s="160"/>
      <c r="C66" s="160"/>
      <c r="D66" s="161"/>
      <c r="E66" s="139"/>
      <c r="F66" s="6"/>
      <c r="G66" s="6"/>
      <c r="H66" s="140"/>
      <c r="I66" s="162"/>
      <c r="J66" s="1"/>
      <c r="K66" s="6"/>
      <c r="L66" s="6"/>
      <c r="M66" s="6"/>
      <c r="N66" s="1"/>
      <c r="O66" s="1"/>
      <c r="Q66" s="1"/>
      <c r="R66" s="6"/>
      <c r="S66" s="1"/>
      <c r="T66" s="1"/>
      <c r="U66" s="1"/>
      <c r="V66" s="1"/>
      <c r="W66" s="1"/>
      <c r="X66" s="6"/>
      <c r="Y66" s="1"/>
      <c r="Z66" s="1"/>
      <c r="AA66" s="1"/>
      <c r="AB66" s="1"/>
      <c r="AC66" s="1"/>
      <c r="AD66" s="6"/>
      <c r="AE66" s="1"/>
      <c r="AF66" s="1"/>
      <c r="AG66" s="1"/>
      <c r="AH66" s="1"/>
      <c r="AI66" s="1"/>
      <c r="AJ66" s="6"/>
      <c r="AK66" s="1"/>
    </row>
    <row r="67" spans="1:38" ht="39.6">
      <c r="A67" s="100" t="s">
        <v>16</v>
      </c>
      <c r="B67" s="101" t="s">
        <v>567</v>
      </c>
      <c r="C67" s="101"/>
      <c r="D67" s="102" t="s">
        <v>579</v>
      </c>
      <c r="E67" s="101" t="s">
        <v>580</v>
      </c>
      <c r="F67" s="101" t="s">
        <v>581</v>
      </c>
      <c r="G67" s="101" t="s">
        <v>582</v>
      </c>
      <c r="H67" s="101" t="s">
        <v>583</v>
      </c>
      <c r="I67" s="101" t="s">
        <v>584</v>
      </c>
      <c r="J67" s="100" t="s">
        <v>585</v>
      </c>
      <c r="K67" s="143" t="s">
        <v>603</v>
      </c>
      <c r="L67" s="144" t="s">
        <v>587</v>
      </c>
      <c r="M67" s="103" t="s">
        <v>588</v>
      </c>
      <c r="N67" s="101" t="s">
        <v>589</v>
      </c>
      <c r="O67" s="102" t="s">
        <v>590</v>
      </c>
      <c r="P67" s="101" t="s">
        <v>591</v>
      </c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14.25" customHeight="1">
      <c r="A68" s="104">
        <v>1</v>
      </c>
      <c r="B68" s="105">
        <v>45169</v>
      </c>
      <c r="C68" s="154"/>
      <c r="D68" s="154" t="s">
        <v>896</v>
      </c>
      <c r="E68" s="104" t="s">
        <v>604</v>
      </c>
      <c r="F68" s="104" t="s">
        <v>905</v>
      </c>
      <c r="G68" s="104">
        <v>350</v>
      </c>
      <c r="H68" s="104"/>
      <c r="I68" s="104" t="s">
        <v>897</v>
      </c>
      <c r="J68" s="106" t="s">
        <v>593</v>
      </c>
      <c r="K68" s="106"/>
      <c r="L68" s="107"/>
      <c r="M68" s="108"/>
      <c r="N68" s="235"/>
      <c r="O68" s="240"/>
      <c r="P68" s="105"/>
      <c r="Q68" s="41"/>
      <c r="R68" s="41" t="s">
        <v>594</v>
      </c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14.25" customHeight="1">
      <c r="A69" s="104">
        <v>2</v>
      </c>
      <c r="B69" s="105">
        <v>45173</v>
      </c>
      <c r="C69" s="154"/>
      <c r="D69" s="154" t="s">
        <v>168</v>
      </c>
      <c r="E69" s="104" t="s">
        <v>604</v>
      </c>
      <c r="F69" s="104" t="s">
        <v>918</v>
      </c>
      <c r="G69" s="104">
        <v>4790</v>
      </c>
      <c r="H69" s="104"/>
      <c r="I69" s="104" t="s">
        <v>919</v>
      </c>
      <c r="J69" s="106" t="s">
        <v>593</v>
      </c>
      <c r="K69" s="106"/>
      <c r="L69" s="107"/>
      <c r="M69" s="108"/>
      <c r="N69" s="235"/>
      <c r="O69" s="240"/>
      <c r="P69" s="105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14.25" customHeight="1">
      <c r="A70" s="104"/>
      <c r="B70" s="105"/>
      <c r="C70" s="154"/>
      <c r="D70" s="154"/>
      <c r="E70" s="104"/>
      <c r="F70" s="104"/>
      <c r="G70" s="104"/>
      <c r="H70" s="104"/>
      <c r="I70" s="104"/>
      <c r="J70" s="106"/>
      <c r="K70" s="106"/>
      <c r="L70" s="107"/>
      <c r="M70" s="108"/>
      <c r="N70" s="235"/>
      <c r="O70" s="240"/>
      <c r="P70" s="105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ht="12.75" customHeight="1">
      <c r="A71" s="104"/>
      <c r="B71" s="105"/>
      <c r="C71" s="154"/>
      <c r="D71" s="154"/>
      <c r="E71" s="104"/>
      <c r="F71" s="104"/>
      <c r="G71" s="104"/>
      <c r="H71" s="104"/>
      <c r="I71" s="104"/>
      <c r="J71" s="106"/>
      <c r="K71" s="106"/>
      <c r="L71" s="107"/>
      <c r="M71" s="163"/>
      <c r="N71" s="106"/>
      <c r="O71" s="106"/>
      <c r="P71" s="105"/>
      <c r="R71" s="6"/>
      <c r="S71" s="1"/>
      <c r="T71" s="1"/>
      <c r="U71" s="1"/>
      <c r="V71" s="1"/>
      <c r="W71" s="1"/>
      <c r="X71" s="1"/>
      <c r="Y71" s="1"/>
    </row>
    <row r="72" spans="1:38" ht="12.75" customHeight="1">
      <c r="A72" s="125" t="s">
        <v>596</v>
      </c>
      <c r="B72" s="125"/>
      <c r="C72" s="125"/>
      <c r="D72" s="125"/>
      <c r="E72" s="41"/>
      <c r="F72" s="132" t="s">
        <v>598</v>
      </c>
      <c r="G72" s="60"/>
      <c r="H72" s="60"/>
      <c r="I72" s="60"/>
      <c r="J72" s="6"/>
      <c r="K72" s="145"/>
      <c r="L72" s="146"/>
      <c r="M72" s="6"/>
      <c r="N72" s="115"/>
      <c r="O72" s="164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31" t="s">
        <v>597</v>
      </c>
      <c r="B73" s="125"/>
      <c r="C73" s="125"/>
      <c r="D73" s="125"/>
      <c r="E73" s="6"/>
      <c r="F73" s="132" t="s">
        <v>601</v>
      </c>
      <c r="G73" s="6"/>
      <c r="H73" s="6" t="s">
        <v>619</v>
      </c>
      <c r="I73" s="6"/>
      <c r="J73" s="1"/>
      <c r="K73" s="6"/>
      <c r="L73" s="6"/>
      <c r="M73" s="6"/>
      <c r="N73" s="1"/>
      <c r="O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31"/>
      <c r="B74" s="125"/>
      <c r="C74" s="125"/>
      <c r="D74" s="125"/>
      <c r="E74" s="6"/>
      <c r="F74" s="132"/>
      <c r="G74" s="6"/>
      <c r="H74" s="6"/>
      <c r="I74" s="6"/>
      <c r="J74" s="1"/>
      <c r="K74" s="6"/>
      <c r="L74" s="6"/>
      <c r="M74" s="6"/>
      <c r="N74" s="1"/>
      <c r="O74" s="1"/>
      <c r="Q74" s="1"/>
      <c r="R74" s="60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131"/>
      <c r="B75" s="125"/>
      <c r="C75" s="125"/>
      <c r="D75" s="125"/>
      <c r="E75" s="6"/>
      <c r="F75" s="132"/>
      <c r="G75" s="60"/>
      <c r="H75" s="41"/>
      <c r="I75" s="60"/>
      <c r="J75" s="6"/>
      <c r="K75" s="145"/>
      <c r="L75" s="146"/>
      <c r="M75" s="6"/>
      <c r="N75" s="115"/>
      <c r="O75" s="147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31"/>
      <c r="B76" s="125"/>
      <c r="C76" s="125"/>
      <c r="D76" s="125"/>
      <c r="E76" s="6"/>
      <c r="F76" s="132"/>
      <c r="G76" s="60"/>
      <c r="H76" s="41"/>
      <c r="I76" s="60"/>
      <c r="J76" s="6"/>
      <c r="K76" s="145"/>
      <c r="L76" s="146"/>
      <c r="M76" s="6"/>
      <c r="N76" s="115"/>
      <c r="O76" s="147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31"/>
      <c r="B77" s="125"/>
      <c r="C77" s="125"/>
      <c r="D77" s="125"/>
      <c r="E77" s="6"/>
      <c r="F77" s="132"/>
      <c r="G77" s="60"/>
      <c r="H77" s="41"/>
      <c r="I77" s="60"/>
      <c r="J77" s="6"/>
      <c r="K77" s="145"/>
      <c r="L77" s="146"/>
      <c r="M77" s="6"/>
      <c r="N77" s="115"/>
      <c r="O77" s="147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31"/>
      <c r="B78" s="125"/>
      <c r="C78" s="125"/>
      <c r="D78" s="125"/>
      <c r="E78" s="6"/>
      <c r="F78" s="132"/>
      <c r="G78" s="60"/>
      <c r="H78" s="41"/>
      <c r="I78" s="60"/>
      <c r="J78" s="6"/>
      <c r="K78" s="145"/>
      <c r="L78" s="146"/>
      <c r="M78" s="6"/>
      <c r="N78" s="115"/>
      <c r="O78" s="147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31"/>
      <c r="B79" s="125"/>
      <c r="C79" s="125"/>
      <c r="D79" s="125"/>
      <c r="E79" s="6"/>
      <c r="F79" s="132"/>
      <c r="G79" s="60"/>
      <c r="H79" s="41"/>
      <c r="I79" s="60"/>
      <c r="J79" s="6"/>
      <c r="K79" s="145"/>
      <c r="L79" s="146"/>
      <c r="M79" s="6"/>
      <c r="N79" s="115"/>
      <c r="O79" s="147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31"/>
      <c r="B80" s="125"/>
      <c r="C80" s="125"/>
      <c r="D80" s="125"/>
      <c r="E80" s="6"/>
      <c r="F80" s="132"/>
      <c r="G80" s="60"/>
      <c r="H80" s="41"/>
      <c r="I80" s="60"/>
      <c r="J80" s="6"/>
      <c r="K80" s="145"/>
      <c r="L80" s="146"/>
      <c r="M80" s="6"/>
      <c r="N80" s="115"/>
      <c r="O80" s="147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60"/>
      <c r="B81" s="114"/>
      <c r="C81" s="114"/>
      <c r="D81" s="41"/>
      <c r="E81" s="60"/>
      <c r="F81" s="60"/>
      <c r="G81" s="60"/>
      <c r="H81" s="41"/>
      <c r="I81" s="60"/>
      <c r="J81" s="6"/>
      <c r="K81" s="145"/>
      <c r="L81" s="146"/>
      <c r="M81" s="6"/>
      <c r="N81" s="115"/>
      <c r="O81" s="147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38.25" customHeight="1">
      <c r="A82" s="41"/>
      <c r="B82" s="165" t="s">
        <v>620</v>
      </c>
      <c r="C82" s="165"/>
      <c r="D82" s="165"/>
      <c r="E82" s="165"/>
      <c r="F82" s="6"/>
      <c r="G82" s="6"/>
      <c r="H82" s="141"/>
      <c r="I82" s="6"/>
      <c r="J82" s="141"/>
      <c r="K82" s="142"/>
      <c r="L82" s="6"/>
      <c r="M82" s="6"/>
      <c r="N82" s="1"/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00" t="s">
        <v>16</v>
      </c>
      <c r="B83" s="101" t="s">
        <v>567</v>
      </c>
      <c r="C83" s="101"/>
      <c r="D83" s="102" t="s">
        <v>579</v>
      </c>
      <c r="E83" s="101" t="s">
        <v>580</v>
      </c>
      <c r="F83" s="101" t="s">
        <v>581</v>
      </c>
      <c r="G83" s="101" t="s">
        <v>621</v>
      </c>
      <c r="H83" s="101" t="s">
        <v>622</v>
      </c>
      <c r="I83" s="101" t="s">
        <v>584</v>
      </c>
      <c r="J83" s="166" t="s">
        <v>585</v>
      </c>
      <c r="K83" s="101" t="s">
        <v>586</v>
      </c>
      <c r="L83" s="101" t="s">
        <v>623</v>
      </c>
      <c r="M83" s="101" t="s">
        <v>589</v>
      </c>
      <c r="N83" s="102" t="s">
        <v>590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67">
        <v>1</v>
      </c>
      <c r="B84" s="168">
        <v>41579</v>
      </c>
      <c r="C84" s="168"/>
      <c r="D84" s="169" t="s">
        <v>624</v>
      </c>
      <c r="E84" s="170" t="s">
        <v>592</v>
      </c>
      <c r="F84" s="171">
        <v>82</v>
      </c>
      <c r="G84" s="170" t="s">
        <v>625</v>
      </c>
      <c r="H84" s="170">
        <v>100</v>
      </c>
      <c r="I84" s="172">
        <v>100</v>
      </c>
      <c r="J84" s="173" t="s">
        <v>626</v>
      </c>
      <c r="K84" s="174">
        <f t="shared" ref="K84:K136" si="31">H84-F84</f>
        <v>18</v>
      </c>
      <c r="L84" s="175">
        <f t="shared" ref="L84:L136" si="32">K84/F84</f>
        <v>0.21951219512195122</v>
      </c>
      <c r="M84" s="170" t="s">
        <v>595</v>
      </c>
      <c r="N84" s="176">
        <v>42657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67">
        <v>2</v>
      </c>
      <c r="B85" s="168">
        <v>41794</v>
      </c>
      <c r="C85" s="168"/>
      <c r="D85" s="169" t="s">
        <v>627</v>
      </c>
      <c r="E85" s="170" t="s">
        <v>604</v>
      </c>
      <c r="F85" s="171">
        <v>257</v>
      </c>
      <c r="G85" s="170" t="s">
        <v>625</v>
      </c>
      <c r="H85" s="170">
        <v>300</v>
      </c>
      <c r="I85" s="172">
        <v>300</v>
      </c>
      <c r="J85" s="173" t="s">
        <v>626</v>
      </c>
      <c r="K85" s="174">
        <f t="shared" si="31"/>
        <v>43</v>
      </c>
      <c r="L85" s="175">
        <f t="shared" si="32"/>
        <v>0.16731517509727625</v>
      </c>
      <c r="M85" s="170" t="s">
        <v>595</v>
      </c>
      <c r="N85" s="176">
        <v>41822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67">
        <v>3</v>
      </c>
      <c r="B86" s="168">
        <v>41828</v>
      </c>
      <c r="C86" s="168"/>
      <c r="D86" s="169" t="s">
        <v>628</v>
      </c>
      <c r="E86" s="170" t="s">
        <v>604</v>
      </c>
      <c r="F86" s="171">
        <v>393</v>
      </c>
      <c r="G86" s="170" t="s">
        <v>625</v>
      </c>
      <c r="H86" s="170">
        <v>468</v>
      </c>
      <c r="I86" s="172">
        <v>468</v>
      </c>
      <c r="J86" s="173" t="s">
        <v>626</v>
      </c>
      <c r="K86" s="174">
        <f t="shared" si="31"/>
        <v>75</v>
      </c>
      <c r="L86" s="175">
        <f t="shared" si="32"/>
        <v>0.19083969465648856</v>
      </c>
      <c r="M86" s="170" t="s">
        <v>595</v>
      </c>
      <c r="N86" s="176">
        <v>41863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67">
        <v>4</v>
      </c>
      <c r="B87" s="168">
        <v>41857</v>
      </c>
      <c r="C87" s="168"/>
      <c r="D87" s="169" t="s">
        <v>629</v>
      </c>
      <c r="E87" s="170" t="s">
        <v>604</v>
      </c>
      <c r="F87" s="171">
        <v>205</v>
      </c>
      <c r="G87" s="170" t="s">
        <v>625</v>
      </c>
      <c r="H87" s="170">
        <v>275</v>
      </c>
      <c r="I87" s="172">
        <v>250</v>
      </c>
      <c r="J87" s="173" t="s">
        <v>626</v>
      </c>
      <c r="K87" s="174">
        <f t="shared" si="31"/>
        <v>70</v>
      </c>
      <c r="L87" s="175">
        <f t="shared" si="32"/>
        <v>0.34146341463414637</v>
      </c>
      <c r="M87" s="170" t="s">
        <v>595</v>
      </c>
      <c r="N87" s="176">
        <v>41962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67">
        <v>5</v>
      </c>
      <c r="B88" s="168">
        <v>41886</v>
      </c>
      <c r="C88" s="168"/>
      <c r="D88" s="169" t="s">
        <v>630</v>
      </c>
      <c r="E88" s="170" t="s">
        <v>604</v>
      </c>
      <c r="F88" s="171">
        <v>162</v>
      </c>
      <c r="G88" s="170" t="s">
        <v>625</v>
      </c>
      <c r="H88" s="170">
        <v>190</v>
      </c>
      <c r="I88" s="172">
        <v>190</v>
      </c>
      <c r="J88" s="173" t="s">
        <v>626</v>
      </c>
      <c r="K88" s="174">
        <f t="shared" si="31"/>
        <v>28</v>
      </c>
      <c r="L88" s="175">
        <f t="shared" si="32"/>
        <v>0.1728395061728395</v>
      </c>
      <c r="M88" s="170" t="s">
        <v>595</v>
      </c>
      <c r="N88" s="176">
        <v>42006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67">
        <v>6</v>
      </c>
      <c r="B89" s="168">
        <v>41886</v>
      </c>
      <c r="C89" s="168"/>
      <c r="D89" s="169" t="s">
        <v>631</v>
      </c>
      <c r="E89" s="170" t="s">
        <v>604</v>
      </c>
      <c r="F89" s="171">
        <v>75</v>
      </c>
      <c r="G89" s="170" t="s">
        <v>625</v>
      </c>
      <c r="H89" s="170">
        <v>91.5</v>
      </c>
      <c r="I89" s="172" t="s">
        <v>618</v>
      </c>
      <c r="J89" s="173" t="s">
        <v>632</v>
      </c>
      <c r="K89" s="174">
        <f t="shared" si="31"/>
        <v>16.5</v>
      </c>
      <c r="L89" s="175">
        <f t="shared" si="32"/>
        <v>0.22</v>
      </c>
      <c r="M89" s="170" t="s">
        <v>595</v>
      </c>
      <c r="N89" s="176">
        <v>41954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67">
        <v>7</v>
      </c>
      <c r="B90" s="168">
        <v>41913</v>
      </c>
      <c r="C90" s="168"/>
      <c r="D90" s="169" t="s">
        <v>633</v>
      </c>
      <c r="E90" s="170" t="s">
        <v>604</v>
      </c>
      <c r="F90" s="171">
        <v>850</v>
      </c>
      <c r="G90" s="170" t="s">
        <v>625</v>
      </c>
      <c r="H90" s="170">
        <v>982.5</v>
      </c>
      <c r="I90" s="172">
        <v>1050</v>
      </c>
      <c r="J90" s="173" t="s">
        <v>634</v>
      </c>
      <c r="K90" s="174">
        <f t="shared" si="31"/>
        <v>132.5</v>
      </c>
      <c r="L90" s="175">
        <f t="shared" si="32"/>
        <v>0.15588235294117647</v>
      </c>
      <c r="M90" s="170" t="s">
        <v>595</v>
      </c>
      <c r="N90" s="176">
        <v>42039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67">
        <v>8</v>
      </c>
      <c r="B91" s="168">
        <v>41913</v>
      </c>
      <c r="C91" s="168"/>
      <c r="D91" s="169" t="s">
        <v>635</v>
      </c>
      <c r="E91" s="170" t="s">
        <v>604</v>
      </c>
      <c r="F91" s="171">
        <v>475</v>
      </c>
      <c r="G91" s="170" t="s">
        <v>625</v>
      </c>
      <c r="H91" s="170">
        <v>515</v>
      </c>
      <c r="I91" s="172">
        <v>600</v>
      </c>
      <c r="J91" s="173" t="s">
        <v>636</v>
      </c>
      <c r="K91" s="174">
        <f t="shared" si="31"/>
        <v>40</v>
      </c>
      <c r="L91" s="175">
        <f t="shared" si="32"/>
        <v>8.4210526315789472E-2</v>
      </c>
      <c r="M91" s="170" t="s">
        <v>595</v>
      </c>
      <c r="N91" s="176">
        <v>41939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67">
        <v>9</v>
      </c>
      <c r="B92" s="168">
        <v>41913</v>
      </c>
      <c r="C92" s="168"/>
      <c r="D92" s="169" t="s">
        <v>637</v>
      </c>
      <c r="E92" s="170" t="s">
        <v>604</v>
      </c>
      <c r="F92" s="171">
        <v>86</v>
      </c>
      <c r="G92" s="170" t="s">
        <v>625</v>
      </c>
      <c r="H92" s="170">
        <v>99</v>
      </c>
      <c r="I92" s="172">
        <v>140</v>
      </c>
      <c r="J92" s="173" t="s">
        <v>638</v>
      </c>
      <c r="K92" s="174">
        <f t="shared" si="31"/>
        <v>13</v>
      </c>
      <c r="L92" s="175">
        <f t="shared" si="32"/>
        <v>0.15116279069767441</v>
      </c>
      <c r="M92" s="170" t="s">
        <v>595</v>
      </c>
      <c r="N92" s="176">
        <v>41939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67">
        <v>10</v>
      </c>
      <c r="B93" s="168">
        <v>41926</v>
      </c>
      <c r="C93" s="168"/>
      <c r="D93" s="169" t="s">
        <v>639</v>
      </c>
      <c r="E93" s="170" t="s">
        <v>604</v>
      </c>
      <c r="F93" s="171">
        <v>496.6</v>
      </c>
      <c r="G93" s="170" t="s">
        <v>625</v>
      </c>
      <c r="H93" s="170">
        <v>621</v>
      </c>
      <c r="I93" s="172">
        <v>580</v>
      </c>
      <c r="J93" s="173" t="s">
        <v>626</v>
      </c>
      <c r="K93" s="174">
        <f t="shared" si="31"/>
        <v>124.39999999999998</v>
      </c>
      <c r="L93" s="175">
        <f t="shared" si="32"/>
        <v>0.25050342327829234</v>
      </c>
      <c r="M93" s="170" t="s">
        <v>595</v>
      </c>
      <c r="N93" s="176">
        <v>42605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67">
        <v>11</v>
      </c>
      <c r="B94" s="168">
        <v>41926</v>
      </c>
      <c r="C94" s="168"/>
      <c r="D94" s="169" t="s">
        <v>640</v>
      </c>
      <c r="E94" s="170" t="s">
        <v>604</v>
      </c>
      <c r="F94" s="171">
        <v>2481.9</v>
      </c>
      <c r="G94" s="170" t="s">
        <v>625</v>
      </c>
      <c r="H94" s="170">
        <v>2840</v>
      </c>
      <c r="I94" s="172">
        <v>2870</v>
      </c>
      <c r="J94" s="173" t="s">
        <v>641</v>
      </c>
      <c r="K94" s="174">
        <f t="shared" si="31"/>
        <v>358.09999999999991</v>
      </c>
      <c r="L94" s="175">
        <f t="shared" si="32"/>
        <v>0.14428462065353154</v>
      </c>
      <c r="M94" s="170" t="s">
        <v>595</v>
      </c>
      <c r="N94" s="176">
        <v>42017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67">
        <v>12</v>
      </c>
      <c r="B95" s="168">
        <v>41928</v>
      </c>
      <c r="C95" s="168"/>
      <c r="D95" s="169" t="s">
        <v>642</v>
      </c>
      <c r="E95" s="170" t="s">
        <v>604</v>
      </c>
      <c r="F95" s="171">
        <v>84.5</v>
      </c>
      <c r="G95" s="170" t="s">
        <v>625</v>
      </c>
      <c r="H95" s="170">
        <v>93</v>
      </c>
      <c r="I95" s="172">
        <v>110</v>
      </c>
      <c r="J95" s="173" t="s">
        <v>643</v>
      </c>
      <c r="K95" s="174">
        <f t="shared" si="31"/>
        <v>8.5</v>
      </c>
      <c r="L95" s="175">
        <f t="shared" si="32"/>
        <v>0.10059171597633136</v>
      </c>
      <c r="M95" s="170" t="s">
        <v>595</v>
      </c>
      <c r="N95" s="176">
        <v>41939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67">
        <v>13</v>
      </c>
      <c r="B96" s="168">
        <v>41928</v>
      </c>
      <c r="C96" s="168"/>
      <c r="D96" s="169" t="s">
        <v>644</v>
      </c>
      <c r="E96" s="170" t="s">
        <v>604</v>
      </c>
      <c r="F96" s="171">
        <v>401</v>
      </c>
      <c r="G96" s="170" t="s">
        <v>625</v>
      </c>
      <c r="H96" s="170">
        <v>428</v>
      </c>
      <c r="I96" s="172">
        <v>450</v>
      </c>
      <c r="J96" s="173" t="s">
        <v>645</v>
      </c>
      <c r="K96" s="174">
        <f t="shared" si="31"/>
        <v>27</v>
      </c>
      <c r="L96" s="175">
        <f t="shared" si="32"/>
        <v>6.7331670822942641E-2</v>
      </c>
      <c r="M96" s="170" t="s">
        <v>595</v>
      </c>
      <c r="N96" s="176">
        <v>42020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67">
        <v>14</v>
      </c>
      <c r="B97" s="168">
        <v>41928</v>
      </c>
      <c r="C97" s="168"/>
      <c r="D97" s="169" t="s">
        <v>646</v>
      </c>
      <c r="E97" s="170" t="s">
        <v>604</v>
      </c>
      <c r="F97" s="171">
        <v>101</v>
      </c>
      <c r="G97" s="170" t="s">
        <v>625</v>
      </c>
      <c r="H97" s="170">
        <v>112</v>
      </c>
      <c r="I97" s="172">
        <v>120</v>
      </c>
      <c r="J97" s="173" t="s">
        <v>647</v>
      </c>
      <c r="K97" s="174">
        <f t="shared" si="31"/>
        <v>11</v>
      </c>
      <c r="L97" s="175">
        <f t="shared" si="32"/>
        <v>0.10891089108910891</v>
      </c>
      <c r="M97" s="170" t="s">
        <v>595</v>
      </c>
      <c r="N97" s="176">
        <v>41939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67">
        <v>15</v>
      </c>
      <c r="B98" s="168">
        <v>41954</v>
      </c>
      <c r="C98" s="168"/>
      <c r="D98" s="169" t="s">
        <v>648</v>
      </c>
      <c r="E98" s="170" t="s">
        <v>604</v>
      </c>
      <c r="F98" s="171">
        <v>59</v>
      </c>
      <c r="G98" s="170" t="s">
        <v>625</v>
      </c>
      <c r="H98" s="170">
        <v>76</v>
      </c>
      <c r="I98" s="172">
        <v>76</v>
      </c>
      <c r="J98" s="173" t="s">
        <v>626</v>
      </c>
      <c r="K98" s="174">
        <f t="shared" si="31"/>
        <v>17</v>
      </c>
      <c r="L98" s="175">
        <f t="shared" si="32"/>
        <v>0.28813559322033899</v>
      </c>
      <c r="M98" s="170" t="s">
        <v>595</v>
      </c>
      <c r="N98" s="176">
        <v>43032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67">
        <v>16</v>
      </c>
      <c r="B99" s="168">
        <v>41954</v>
      </c>
      <c r="C99" s="168"/>
      <c r="D99" s="169" t="s">
        <v>637</v>
      </c>
      <c r="E99" s="170" t="s">
        <v>604</v>
      </c>
      <c r="F99" s="171">
        <v>99</v>
      </c>
      <c r="G99" s="170" t="s">
        <v>625</v>
      </c>
      <c r="H99" s="170">
        <v>120</v>
      </c>
      <c r="I99" s="172">
        <v>120</v>
      </c>
      <c r="J99" s="173" t="s">
        <v>614</v>
      </c>
      <c r="K99" s="174">
        <f t="shared" si="31"/>
        <v>21</v>
      </c>
      <c r="L99" s="175">
        <f t="shared" si="32"/>
        <v>0.21212121212121213</v>
      </c>
      <c r="M99" s="170" t="s">
        <v>595</v>
      </c>
      <c r="N99" s="176">
        <v>41960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67">
        <v>17</v>
      </c>
      <c r="B100" s="168">
        <v>41956</v>
      </c>
      <c r="C100" s="168"/>
      <c r="D100" s="169" t="s">
        <v>649</v>
      </c>
      <c r="E100" s="170" t="s">
        <v>604</v>
      </c>
      <c r="F100" s="171">
        <v>22</v>
      </c>
      <c r="G100" s="170" t="s">
        <v>625</v>
      </c>
      <c r="H100" s="170">
        <v>33.549999999999997</v>
      </c>
      <c r="I100" s="172">
        <v>32</v>
      </c>
      <c r="J100" s="173" t="s">
        <v>650</v>
      </c>
      <c r="K100" s="174">
        <f t="shared" si="31"/>
        <v>11.549999999999997</v>
      </c>
      <c r="L100" s="175">
        <f t="shared" si="32"/>
        <v>0.52499999999999991</v>
      </c>
      <c r="M100" s="170" t="s">
        <v>595</v>
      </c>
      <c r="N100" s="176">
        <v>42188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67">
        <v>18</v>
      </c>
      <c r="B101" s="168">
        <v>41976</v>
      </c>
      <c r="C101" s="168"/>
      <c r="D101" s="169" t="s">
        <v>651</v>
      </c>
      <c r="E101" s="170" t="s">
        <v>604</v>
      </c>
      <c r="F101" s="171">
        <v>440</v>
      </c>
      <c r="G101" s="170" t="s">
        <v>625</v>
      </c>
      <c r="H101" s="170">
        <v>520</v>
      </c>
      <c r="I101" s="172">
        <v>520</v>
      </c>
      <c r="J101" s="173" t="s">
        <v>652</v>
      </c>
      <c r="K101" s="174">
        <f t="shared" si="31"/>
        <v>80</v>
      </c>
      <c r="L101" s="175">
        <f t="shared" si="32"/>
        <v>0.18181818181818182</v>
      </c>
      <c r="M101" s="170" t="s">
        <v>595</v>
      </c>
      <c r="N101" s="176">
        <v>42208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67">
        <v>19</v>
      </c>
      <c r="B102" s="168">
        <v>41976</v>
      </c>
      <c r="C102" s="168"/>
      <c r="D102" s="169" t="s">
        <v>653</v>
      </c>
      <c r="E102" s="170" t="s">
        <v>604</v>
      </c>
      <c r="F102" s="171">
        <v>360</v>
      </c>
      <c r="G102" s="170" t="s">
        <v>625</v>
      </c>
      <c r="H102" s="170">
        <v>427</v>
      </c>
      <c r="I102" s="172">
        <v>425</v>
      </c>
      <c r="J102" s="173" t="s">
        <v>654</v>
      </c>
      <c r="K102" s="174">
        <f t="shared" si="31"/>
        <v>67</v>
      </c>
      <c r="L102" s="175">
        <f t="shared" si="32"/>
        <v>0.18611111111111112</v>
      </c>
      <c r="M102" s="170" t="s">
        <v>595</v>
      </c>
      <c r="N102" s="176">
        <v>42058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67">
        <v>20</v>
      </c>
      <c r="B103" s="168">
        <v>42012</v>
      </c>
      <c r="C103" s="168"/>
      <c r="D103" s="169" t="s">
        <v>655</v>
      </c>
      <c r="E103" s="170" t="s">
        <v>604</v>
      </c>
      <c r="F103" s="171">
        <v>360</v>
      </c>
      <c r="G103" s="170" t="s">
        <v>625</v>
      </c>
      <c r="H103" s="170">
        <v>455</v>
      </c>
      <c r="I103" s="172">
        <v>420</v>
      </c>
      <c r="J103" s="173" t="s">
        <v>656</v>
      </c>
      <c r="K103" s="174">
        <f t="shared" si="31"/>
        <v>95</v>
      </c>
      <c r="L103" s="175">
        <f t="shared" si="32"/>
        <v>0.2638888888888889</v>
      </c>
      <c r="M103" s="170" t="s">
        <v>595</v>
      </c>
      <c r="N103" s="176">
        <v>42024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67">
        <v>21</v>
      </c>
      <c r="B104" s="168">
        <v>42012</v>
      </c>
      <c r="C104" s="168"/>
      <c r="D104" s="169" t="s">
        <v>657</v>
      </c>
      <c r="E104" s="170" t="s">
        <v>604</v>
      </c>
      <c r="F104" s="171">
        <v>130</v>
      </c>
      <c r="G104" s="170"/>
      <c r="H104" s="170">
        <v>175.5</v>
      </c>
      <c r="I104" s="172">
        <v>165</v>
      </c>
      <c r="J104" s="173" t="s">
        <v>658</v>
      </c>
      <c r="K104" s="174">
        <f t="shared" si="31"/>
        <v>45.5</v>
      </c>
      <c r="L104" s="175">
        <f t="shared" si="32"/>
        <v>0.35</v>
      </c>
      <c r="M104" s="170" t="s">
        <v>595</v>
      </c>
      <c r="N104" s="176">
        <v>43088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67">
        <v>22</v>
      </c>
      <c r="B105" s="168">
        <v>42040</v>
      </c>
      <c r="C105" s="168"/>
      <c r="D105" s="169" t="s">
        <v>404</v>
      </c>
      <c r="E105" s="170" t="s">
        <v>592</v>
      </c>
      <c r="F105" s="171">
        <v>98</v>
      </c>
      <c r="G105" s="170"/>
      <c r="H105" s="170">
        <v>120</v>
      </c>
      <c r="I105" s="172">
        <v>120</v>
      </c>
      <c r="J105" s="173" t="s">
        <v>626</v>
      </c>
      <c r="K105" s="174">
        <f t="shared" si="31"/>
        <v>22</v>
      </c>
      <c r="L105" s="175">
        <f t="shared" si="32"/>
        <v>0.22448979591836735</v>
      </c>
      <c r="M105" s="170" t="s">
        <v>595</v>
      </c>
      <c r="N105" s="176">
        <v>42753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67">
        <v>23</v>
      </c>
      <c r="B106" s="168">
        <v>42040</v>
      </c>
      <c r="C106" s="168"/>
      <c r="D106" s="169" t="s">
        <v>659</v>
      </c>
      <c r="E106" s="170" t="s">
        <v>592</v>
      </c>
      <c r="F106" s="171">
        <v>196</v>
      </c>
      <c r="G106" s="170"/>
      <c r="H106" s="170">
        <v>262</v>
      </c>
      <c r="I106" s="172">
        <v>255</v>
      </c>
      <c r="J106" s="173" t="s">
        <v>626</v>
      </c>
      <c r="K106" s="174">
        <f t="shared" si="31"/>
        <v>66</v>
      </c>
      <c r="L106" s="175">
        <f t="shared" si="32"/>
        <v>0.33673469387755101</v>
      </c>
      <c r="M106" s="170" t="s">
        <v>595</v>
      </c>
      <c r="N106" s="176">
        <v>42599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77">
        <v>24</v>
      </c>
      <c r="B107" s="178">
        <v>42067</v>
      </c>
      <c r="C107" s="178"/>
      <c r="D107" s="179" t="s">
        <v>403</v>
      </c>
      <c r="E107" s="180" t="s">
        <v>592</v>
      </c>
      <c r="F107" s="181">
        <v>235</v>
      </c>
      <c r="G107" s="181"/>
      <c r="H107" s="182">
        <v>77</v>
      </c>
      <c r="I107" s="182" t="s">
        <v>660</v>
      </c>
      <c r="J107" s="183" t="s">
        <v>661</v>
      </c>
      <c r="K107" s="184">
        <f t="shared" si="31"/>
        <v>-158</v>
      </c>
      <c r="L107" s="185">
        <f t="shared" si="32"/>
        <v>-0.67234042553191486</v>
      </c>
      <c r="M107" s="181" t="s">
        <v>605</v>
      </c>
      <c r="N107" s="178">
        <v>43522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67">
        <v>25</v>
      </c>
      <c r="B108" s="168">
        <v>42067</v>
      </c>
      <c r="C108" s="168"/>
      <c r="D108" s="169" t="s">
        <v>662</v>
      </c>
      <c r="E108" s="170" t="s">
        <v>592</v>
      </c>
      <c r="F108" s="171">
        <v>185</v>
      </c>
      <c r="G108" s="170"/>
      <c r="H108" s="170">
        <v>224</v>
      </c>
      <c r="I108" s="172" t="s">
        <v>663</v>
      </c>
      <c r="J108" s="173" t="s">
        <v>626</v>
      </c>
      <c r="K108" s="174">
        <f t="shared" si="31"/>
        <v>39</v>
      </c>
      <c r="L108" s="175">
        <f t="shared" si="32"/>
        <v>0.21081081081081082</v>
      </c>
      <c r="M108" s="170" t="s">
        <v>595</v>
      </c>
      <c r="N108" s="176">
        <v>42647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77">
        <v>26</v>
      </c>
      <c r="B109" s="178">
        <v>42090</v>
      </c>
      <c r="C109" s="178"/>
      <c r="D109" s="186" t="s">
        <v>664</v>
      </c>
      <c r="E109" s="181" t="s">
        <v>592</v>
      </c>
      <c r="F109" s="181">
        <v>49.5</v>
      </c>
      <c r="G109" s="182"/>
      <c r="H109" s="182">
        <v>15.85</v>
      </c>
      <c r="I109" s="182">
        <v>67</v>
      </c>
      <c r="J109" s="183" t="s">
        <v>665</v>
      </c>
      <c r="K109" s="182">
        <f t="shared" si="31"/>
        <v>-33.65</v>
      </c>
      <c r="L109" s="187">
        <f t="shared" si="32"/>
        <v>-0.67979797979797973</v>
      </c>
      <c r="M109" s="181" t="s">
        <v>605</v>
      </c>
      <c r="N109" s="188">
        <v>43627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67">
        <v>27</v>
      </c>
      <c r="B110" s="168">
        <v>42093</v>
      </c>
      <c r="C110" s="168"/>
      <c r="D110" s="169" t="s">
        <v>666</v>
      </c>
      <c r="E110" s="170" t="s">
        <v>592</v>
      </c>
      <c r="F110" s="171">
        <v>183.5</v>
      </c>
      <c r="G110" s="170"/>
      <c r="H110" s="170">
        <v>219</v>
      </c>
      <c r="I110" s="172">
        <v>218</v>
      </c>
      <c r="J110" s="173" t="s">
        <v>667</v>
      </c>
      <c r="K110" s="174">
        <f t="shared" si="31"/>
        <v>35.5</v>
      </c>
      <c r="L110" s="175">
        <f t="shared" si="32"/>
        <v>0.19346049046321526</v>
      </c>
      <c r="M110" s="170" t="s">
        <v>595</v>
      </c>
      <c r="N110" s="176">
        <v>42103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67">
        <v>28</v>
      </c>
      <c r="B111" s="168">
        <v>42114</v>
      </c>
      <c r="C111" s="168"/>
      <c r="D111" s="169" t="s">
        <v>668</v>
      </c>
      <c r="E111" s="170" t="s">
        <v>592</v>
      </c>
      <c r="F111" s="171">
        <f>(227+237)/2</f>
        <v>232</v>
      </c>
      <c r="G111" s="170"/>
      <c r="H111" s="170">
        <v>298</v>
      </c>
      <c r="I111" s="172">
        <v>298</v>
      </c>
      <c r="J111" s="173" t="s">
        <v>626</v>
      </c>
      <c r="K111" s="174">
        <f t="shared" si="31"/>
        <v>66</v>
      </c>
      <c r="L111" s="175">
        <f t="shared" si="32"/>
        <v>0.28448275862068967</v>
      </c>
      <c r="M111" s="170" t="s">
        <v>595</v>
      </c>
      <c r="N111" s="176">
        <v>42823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67">
        <v>29</v>
      </c>
      <c r="B112" s="168">
        <v>42128</v>
      </c>
      <c r="C112" s="168"/>
      <c r="D112" s="169" t="s">
        <v>669</v>
      </c>
      <c r="E112" s="170" t="s">
        <v>604</v>
      </c>
      <c r="F112" s="171">
        <v>385</v>
      </c>
      <c r="G112" s="170"/>
      <c r="H112" s="170">
        <f>212.5+331</f>
        <v>543.5</v>
      </c>
      <c r="I112" s="172">
        <v>510</v>
      </c>
      <c r="J112" s="173" t="s">
        <v>670</v>
      </c>
      <c r="K112" s="174">
        <f t="shared" si="31"/>
        <v>158.5</v>
      </c>
      <c r="L112" s="175">
        <f t="shared" si="32"/>
        <v>0.41168831168831171</v>
      </c>
      <c r="M112" s="170" t="s">
        <v>595</v>
      </c>
      <c r="N112" s="176">
        <v>42235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67">
        <v>30</v>
      </c>
      <c r="B113" s="168">
        <v>42128</v>
      </c>
      <c r="C113" s="168"/>
      <c r="D113" s="169" t="s">
        <v>671</v>
      </c>
      <c r="E113" s="170" t="s">
        <v>604</v>
      </c>
      <c r="F113" s="171">
        <v>115.5</v>
      </c>
      <c r="G113" s="170"/>
      <c r="H113" s="170">
        <v>146</v>
      </c>
      <c r="I113" s="172">
        <v>142</v>
      </c>
      <c r="J113" s="173" t="s">
        <v>672</v>
      </c>
      <c r="K113" s="174">
        <f t="shared" si="31"/>
        <v>30.5</v>
      </c>
      <c r="L113" s="175">
        <f t="shared" si="32"/>
        <v>0.26406926406926406</v>
      </c>
      <c r="M113" s="170" t="s">
        <v>595</v>
      </c>
      <c r="N113" s="176">
        <v>42202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67">
        <v>31</v>
      </c>
      <c r="B114" s="168">
        <v>42151</v>
      </c>
      <c r="C114" s="168"/>
      <c r="D114" s="169" t="s">
        <v>541</v>
      </c>
      <c r="E114" s="170" t="s">
        <v>604</v>
      </c>
      <c r="F114" s="171">
        <v>237.5</v>
      </c>
      <c r="G114" s="170"/>
      <c r="H114" s="170">
        <v>279.5</v>
      </c>
      <c r="I114" s="172">
        <v>278</v>
      </c>
      <c r="J114" s="173" t="s">
        <v>626</v>
      </c>
      <c r="K114" s="174">
        <f t="shared" si="31"/>
        <v>42</v>
      </c>
      <c r="L114" s="175">
        <f t="shared" si="32"/>
        <v>0.17684210526315788</v>
      </c>
      <c r="M114" s="170" t="s">
        <v>595</v>
      </c>
      <c r="N114" s="176">
        <v>42222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67">
        <v>32</v>
      </c>
      <c r="B115" s="168">
        <v>42174</v>
      </c>
      <c r="C115" s="168"/>
      <c r="D115" s="169" t="s">
        <v>644</v>
      </c>
      <c r="E115" s="170" t="s">
        <v>592</v>
      </c>
      <c r="F115" s="171">
        <v>340</v>
      </c>
      <c r="G115" s="170"/>
      <c r="H115" s="170">
        <v>448</v>
      </c>
      <c r="I115" s="172">
        <v>448</v>
      </c>
      <c r="J115" s="173" t="s">
        <v>626</v>
      </c>
      <c r="K115" s="174">
        <f t="shared" si="31"/>
        <v>108</v>
      </c>
      <c r="L115" s="175">
        <f t="shared" si="32"/>
        <v>0.31764705882352939</v>
      </c>
      <c r="M115" s="170" t="s">
        <v>595</v>
      </c>
      <c r="N115" s="176">
        <v>43018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67">
        <v>33</v>
      </c>
      <c r="B116" s="168">
        <v>42191</v>
      </c>
      <c r="C116" s="168"/>
      <c r="D116" s="169" t="s">
        <v>673</v>
      </c>
      <c r="E116" s="170" t="s">
        <v>592</v>
      </c>
      <c r="F116" s="171">
        <v>390</v>
      </c>
      <c r="G116" s="170"/>
      <c r="H116" s="170">
        <v>460</v>
      </c>
      <c r="I116" s="172">
        <v>460</v>
      </c>
      <c r="J116" s="173" t="s">
        <v>626</v>
      </c>
      <c r="K116" s="174">
        <f t="shared" si="31"/>
        <v>70</v>
      </c>
      <c r="L116" s="175">
        <f t="shared" si="32"/>
        <v>0.17948717948717949</v>
      </c>
      <c r="M116" s="170" t="s">
        <v>595</v>
      </c>
      <c r="N116" s="176">
        <v>42478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77">
        <v>34</v>
      </c>
      <c r="B117" s="178">
        <v>42195</v>
      </c>
      <c r="C117" s="178"/>
      <c r="D117" s="179" t="s">
        <v>674</v>
      </c>
      <c r="E117" s="180" t="s">
        <v>592</v>
      </c>
      <c r="F117" s="181">
        <v>122.5</v>
      </c>
      <c r="G117" s="181"/>
      <c r="H117" s="182">
        <v>61</v>
      </c>
      <c r="I117" s="182">
        <v>172</v>
      </c>
      <c r="J117" s="183" t="s">
        <v>675</v>
      </c>
      <c r="K117" s="184">
        <f t="shared" si="31"/>
        <v>-61.5</v>
      </c>
      <c r="L117" s="185">
        <f t="shared" si="32"/>
        <v>-0.50204081632653064</v>
      </c>
      <c r="M117" s="181" t="s">
        <v>605</v>
      </c>
      <c r="N117" s="178">
        <v>43333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67">
        <v>35</v>
      </c>
      <c r="B118" s="168">
        <v>42219</v>
      </c>
      <c r="C118" s="168"/>
      <c r="D118" s="169" t="s">
        <v>676</v>
      </c>
      <c r="E118" s="170" t="s">
        <v>592</v>
      </c>
      <c r="F118" s="171">
        <v>297.5</v>
      </c>
      <c r="G118" s="170"/>
      <c r="H118" s="170">
        <v>350</v>
      </c>
      <c r="I118" s="172">
        <v>360</v>
      </c>
      <c r="J118" s="173" t="s">
        <v>677</v>
      </c>
      <c r="K118" s="174">
        <f t="shared" si="31"/>
        <v>52.5</v>
      </c>
      <c r="L118" s="175">
        <f t="shared" si="32"/>
        <v>0.17647058823529413</v>
      </c>
      <c r="M118" s="170" t="s">
        <v>595</v>
      </c>
      <c r="N118" s="176">
        <v>42232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67">
        <v>36</v>
      </c>
      <c r="B119" s="168">
        <v>42219</v>
      </c>
      <c r="C119" s="168"/>
      <c r="D119" s="169" t="s">
        <v>678</v>
      </c>
      <c r="E119" s="170" t="s">
        <v>592</v>
      </c>
      <c r="F119" s="171">
        <v>115.5</v>
      </c>
      <c r="G119" s="170"/>
      <c r="H119" s="170">
        <v>149</v>
      </c>
      <c r="I119" s="172">
        <v>140</v>
      </c>
      <c r="J119" s="173" t="s">
        <v>679</v>
      </c>
      <c r="K119" s="174">
        <f t="shared" si="31"/>
        <v>33.5</v>
      </c>
      <c r="L119" s="175">
        <f t="shared" si="32"/>
        <v>0.29004329004329005</v>
      </c>
      <c r="M119" s="170" t="s">
        <v>595</v>
      </c>
      <c r="N119" s="176">
        <v>42740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67">
        <v>37</v>
      </c>
      <c r="B120" s="168">
        <v>42251</v>
      </c>
      <c r="C120" s="168"/>
      <c r="D120" s="169" t="s">
        <v>541</v>
      </c>
      <c r="E120" s="170" t="s">
        <v>592</v>
      </c>
      <c r="F120" s="171">
        <v>226</v>
      </c>
      <c r="G120" s="170"/>
      <c r="H120" s="170">
        <v>292</v>
      </c>
      <c r="I120" s="172">
        <v>292</v>
      </c>
      <c r="J120" s="173" t="s">
        <v>680</v>
      </c>
      <c r="K120" s="174">
        <f t="shared" si="31"/>
        <v>66</v>
      </c>
      <c r="L120" s="175">
        <f t="shared" si="32"/>
        <v>0.29203539823008851</v>
      </c>
      <c r="M120" s="170" t="s">
        <v>595</v>
      </c>
      <c r="N120" s="176">
        <v>42286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67">
        <v>38</v>
      </c>
      <c r="B121" s="168">
        <v>42254</v>
      </c>
      <c r="C121" s="168"/>
      <c r="D121" s="169" t="s">
        <v>668</v>
      </c>
      <c r="E121" s="170" t="s">
        <v>592</v>
      </c>
      <c r="F121" s="171">
        <v>232.5</v>
      </c>
      <c r="G121" s="170"/>
      <c r="H121" s="170">
        <v>312.5</v>
      </c>
      <c r="I121" s="172">
        <v>310</v>
      </c>
      <c r="J121" s="173" t="s">
        <v>626</v>
      </c>
      <c r="K121" s="174">
        <f t="shared" si="31"/>
        <v>80</v>
      </c>
      <c r="L121" s="175">
        <f t="shared" si="32"/>
        <v>0.34408602150537637</v>
      </c>
      <c r="M121" s="170" t="s">
        <v>595</v>
      </c>
      <c r="N121" s="176">
        <v>42823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67">
        <v>39</v>
      </c>
      <c r="B122" s="168">
        <v>42268</v>
      </c>
      <c r="C122" s="168"/>
      <c r="D122" s="169" t="s">
        <v>681</v>
      </c>
      <c r="E122" s="170" t="s">
        <v>592</v>
      </c>
      <c r="F122" s="171">
        <v>196.5</v>
      </c>
      <c r="G122" s="170"/>
      <c r="H122" s="170">
        <v>238</v>
      </c>
      <c r="I122" s="172">
        <v>238</v>
      </c>
      <c r="J122" s="173" t="s">
        <v>680</v>
      </c>
      <c r="K122" s="174">
        <f t="shared" si="31"/>
        <v>41.5</v>
      </c>
      <c r="L122" s="175">
        <f t="shared" si="32"/>
        <v>0.21119592875318066</v>
      </c>
      <c r="M122" s="170" t="s">
        <v>595</v>
      </c>
      <c r="N122" s="176">
        <v>42291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67">
        <v>40</v>
      </c>
      <c r="B123" s="168">
        <v>42271</v>
      </c>
      <c r="C123" s="168"/>
      <c r="D123" s="169" t="s">
        <v>624</v>
      </c>
      <c r="E123" s="170" t="s">
        <v>592</v>
      </c>
      <c r="F123" s="171">
        <v>65</v>
      </c>
      <c r="G123" s="170"/>
      <c r="H123" s="170">
        <v>82</v>
      </c>
      <c r="I123" s="172">
        <v>82</v>
      </c>
      <c r="J123" s="173" t="s">
        <v>680</v>
      </c>
      <c r="K123" s="174">
        <f t="shared" si="31"/>
        <v>17</v>
      </c>
      <c r="L123" s="175">
        <f t="shared" si="32"/>
        <v>0.26153846153846155</v>
      </c>
      <c r="M123" s="170" t="s">
        <v>595</v>
      </c>
      <c r="N123" s="176">
        <v>42578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67">
        <v>41</v>
      </c>
      <c r="B124" s="168">
        <v>42291</v>
      </c>
      <c r="C124" s="168"/>
      <c r="D124" s="169" t="s">
        <v>682</v>
      </c>
      <c r="E124" s="170" t="s">
        <v>592</v>
      </c>
      <c r="F124" s="171">
        <v>144</v>
      </c>
      <c r="G124" s="170"/>
      <c r="H124" s="170">
        <v>182.5</v>
      </c>
      <c r="I124" s="172">
        <v>181</v>
      </c>
      <c r="J124" s="173" t="s">
        <v>680</v>
      </c>
      <c r="K124" s="174">
        <f t="shared" si="31"/>
        <v>38.5</v>
      </c>
      <c r="L124" s="175">
        <f t="shared" si="32"/>
        <v>0.2673611111111111</v>
      </c>
      <c r="M124" s="170" t="s">
        <v>595</v>
      </c>
      <c r="N124" s="176">
        <v>42817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67">
        <v>42</v>
      </c>
      <c r="B125" s="168">
        <v>42291</v>
      </c>
      <c r="C125" s="168"/>
      <c r="D125" s="169" t="s">
        <v>683</v>
      </c>
      <c r="E125" s="170" t="s">
        <v>592</v>
      </c>
      <c r="F125" s="171">
        <v>264</v>
      </c>
      <c r="G125" s="170"/>
      <c r="H125" s="170">
        <v>311</v>
      </c>
      <c r="I125" s="172">
        <v>311</v>
      </c>
      <c r="J125" s="173" t="s">
        <v>680</v>
      </c>
      <c r="K125" s="174">
        <f t="shared" si="31"/>
        <v>47</v>
      </c>
      <c r="L125" s="175">
        <f t="shared" si="32"/>
        <v>0.17803030303030304</v>
      </c>
      <c r="M125" s="170" t="s">
        <v>595</v>
      </c>
      <c r="N125" s="176">
        <v>42604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67">
        <v>43</v>
      </c>
      <c r="B126" s="168">
        <v>42318</v>
      </c>
      <c r="C126" s="168"/>
      <c r="D126" s="169" t="s">
        <v>684</v>
      </c>
      <c r="E126" s="170" t="s">
        <v>604</v>
      </c>
      <c r="F126" s="171">
        <v>549.5</v>
      </c>
      <c r="G126" s="170"/>
      <c r="H126" s="170">
        <v>630</v>
      </c>
      <c r="I126" s="172">
        <v>630</v>
      </c>
      <c r="J126" s="173" t="s">
        <v>680</v>
      </c>
      <c r="K126" s="174">
        <f t="shared" si="31"/>
        <v>80.5</v>
      </c>
      <c r="L126" s="175">
        <f t="shared" si="32"/>
        <v>0.1464968152866242</v>
      </c>
      <c r="M126" s="170" t="s">
        <v>595</v>
      </c>
      <c r="N126" s="176">
        <v>42419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67">
        <v>44</v>
      </c>
      <c r="B127" s="168">
        <v>42342</v>
      </c>
      <c r="C127" s="168"/>
      <c r="D127" s="169" t="s">
        <v>685</v>
      </c>
      <c r="E127" s="170" t="s">
        <v>592</v>
      </c>
      <c r="F127" s="171">
        <v>1027.5</v>
      </c>
      <c r="G127" s="170"/>
      <c r="H127" s="170">
        <v>1315</v>
      </c>
      <c r="I127" s="172">
        <v>1250</v>
      </c>
      <c r="J127" s="173" t="s">
        <v>680</v>
      </c>
      <c r="K127" s="174">
        <f t="shared" si="31"/>
        <v>287.5</v>
      </c>
      <c r="L127" s="175">
        <f t="shared" si="32"/>
        <v>0.27980535279805352</v>
      </c>
      <c r="M127" s="170" t="s">
        <v>595</v>
      </c>
      <c r="N127" s="176">
        <v>43244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67">
        <v>45</v>
      </c>
      <c r="B128" s="168">
        <v>42367</v>
      </c>
      <c r="C128" s="168"/>
      <c r="D128" s="169" t="s">
        <v>686</v>
      </c>
      <c r="E128" s="170" t="s">
        <v>592</v>
      </c>
      <c r="F128" s="171">
        <v>465</v>
      </c>
      <c r="G128" s="170"/>
      <c r="H128" s="170">
        <v>540</v>
      </c>
      <c r="I128" s="172">
        <v>540</v>
      </c>
      <c r="J128" s="173" t="s">
        <v>680</v>
      </c>
      <c r="K128" s="174">
        <f t="shared" si="31"/>
        <v>75</v>
      </c>
      <c r="L128" s="175">
        <f t="shared" si="32"/>
        <v>0.16129032258064516</v>
      </c>
      <c r="M128" s="170" t="s">
        <v>595</v>
      </c>
      <c r="N128" s="176">
        <v>42530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67">
        <v>46</v>
      </c>
      <c r="B129" s="168">
        <v>42380</v>
      </c>
      <c r="C129" s="168"/>
      <c r="D129" s="169" t="s">
        <v>404</v>
      </c>
      <c r="E129" s="170" t="s">
        <v>604</v>
      </c>
      <c r="F129" s="171">
        <v>81</v>
      </c>
      <c r="G129" s="170"/>
      <c r="H129" s="170">
        <v>110</v>
      </c>
      <c r="I129" s="172">
        <v>110</v>
      </c>
      <c r="J129" s="173" t="s">
        <v>680</v>
      </c>
      <c r="K129" s="174">
        <f t="shared" si="31"/>
        <v>29</v>
      </c>
      <c r="L129" s="175">
        <f t="shared" si="32"/>
        <v>0.35802469135802467</v>
      </c>
      <c r="M129" s="170" t="s">
        <v>595</v>
      </c>
      <c r="N129" s="176">
        <v>42745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67">
        <v>47</v>
      </c>
      <c r="B130" s="168">
        <v>42382</v>
      </c>
      <c r="C130" s="168"/>
      <c r="D130" s="169" t="s">
        <v>687</v>
      </c>
      <c r="E130" s="170" t="s">
        <v>604</v>
      </c>
      <c r="F130" s="171">
        <v>417.5</v>
      </c>
      <c r="G130" s="170"/>
      <c r="H130" s="170">
        <v>547</v>
      </c>
      <c r="I130" s="172">
        <v>535</v>
      </c>
      <c r="J130" s="173" t="s">
        <v>680</v>
      </c>
      <c r="K130" s="174">
        <f t="shared" si="31"/>
        <v>129.5</v>
      </c>
      <c r="L130" s="175">
        <f t="shared" si="32"/>
        <v>0.31017964071856285</v>
      </c>
      <c r="M130" s="170" t="s">
        <v>595</v>
      </c>
      <c r="N130" s="176">
        <v>42578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67">
        <v>48</v>
      </c>
      <c r="B131" s="168">
        <v>42408</v>
      </c>
      <c r="C131" s="168"/>
      <c r="D131" s="169" t="s">
        <v>688</v>
      </c>
      <c r="E131" s="170" t="s">
        <v>592</v>
      </c>
      <c r="F131" s="171">
        <v>650</v>
      </c>
      <c r="G131" s="170"/>
      <c r="H131" s="170">
        <v>800</v>
      </c>
      <c r="I131" s="172">
        <v>800</v>
      </c>
      <c r="J131" s="173" t="s">
        <v>680</v>
      </c>
      <c r="K131" s="174">
        <f t="shared" si="31"/>
        <v>150</v>
      </c>
      <c r="L131" s="175">
        <f t="shared" si="32"/>
        <v>0.23076923076923078</v>
      </c>
      <c r="M131" s="170" t="s">
        <v>595</v>
      </c>
      <c r="N131" s="176">
        <v>43154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67">
        <v>49</v>
      </c>
      <c r="B132" s="168">
        <v>42433</v>
      </c>
      <c r="C132" s="168"/>
      <c r="D132" s="169" t="s">
        <v>237</v>
      </c>
      <c r="E132" s="170" t="s">
        <v>592</v>
      </c>
      <c r="F132" s="171">
        <v>437.5</v>
      </c>
      <c r="G132" s="170"/>
      <c r="H132" s="170">
        <v>504.5</v>
      </c>
      <c r="I132" s="172">
        <v>522</v>
      </c>
      <c r="J132" s="173" t="s">
        <v>689</v>
      </c>
      <c r="K132" s="174">
        <f t="shared" si="31"/>
        <v>67</v>
      </c>
      <c r="L132" s="175">
        <f t="shared" si="32"/>
        <v>0.15314285714285714</v>
      </c>
      <c r="M132" s="170" t="s">
        <v>595</v>
      </c>
      <c r="N132" s="176">
        <v>42480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67">
        <v>50</v>
      </c>
      <c r="B133" s="168">
        <v>42438</v>
      </c>
      <c r="C133" s="168"/>
      <c r="D133" s="169" t="s">
        <v>690</v>
      </c>
      <c r="E133" s="170" t="s">
        <v>592</v>
      </c>
      <c r="F133" s="171">
        <v>189.5</v>
      </c>
      <c r="G133" s="170"/>
      <c r="H133" s="170">
        <v>218</v>
      </c>
      <c r="I133" s="172">
        <v>218</v>
      </c>
      <c r="J133" s="173" t="s">
        <v>680</v>
      </c>
      <c r="K133" s="174">
        <f t="shared" si="31"/>
        <v>28.5</v>
      </c>
      <c r="L133" s="175">
        <f t="shared" si="32"/>
        <v>0.15039577836411611</v>
      </c>
      <c r="M133" s="170" t="s">
        <v>595</v>
      </c>
      <c r="N133" s="176">
        <v>43034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77">
        <v>51</v>
      </c>
      <c r="B134" s="178">
        <v>42471</v>
      </c>
      <c r="C134" s="178"/>
      <c r="D134" s="186" t="s">
        <v>691</v>
      </c>
      <c r="E134" s="181" t="s">
        <v>592</v>
      </c>
      <c r="F134" s="181">
        <v>36.5</v>
      </c>
      <c r="G134" s="182"/>
      <c r="H134" s="182">
        <v>15.85</v>
      </c>
      <c r="I134" s="182">
        <v>60</v>
      </c>
      <c r="J134" s="183" t="s">
        <v>692</v>
      </c>
      <c r="K134" s="184">
        <f t="shared" si="31"/>
        <v>-20.65</v>
      </c>
      <c r="L134" s="185">
        <f t="shared" si="32"/>
        <v>-0.5657534246575342</v>
      </c>
      <c r="M134" s="181" t="s">
        <v>605</v>
      </c>
      <c r="N134" s="189">
        <v>43627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67">
        <v>52</v>
      </c>
      <c r="B135" s="168">
        <v>42472</v>
      </c>
      <c r="C135" s="168"/>
      <c r="D135" s="169" t="s">
        <v>693</v>
      </c>
      <c r="E135" s="170" t="s">
        <v>592</v>
      </c>
      <c r="F135" s="171">
        <v>93</v>
      </c>
      <c r="G135" s="170"/>
      <c r="H135" s="170">
        <v>149</v>
      </c>
      <c r="I135" s="172">
        <v>140</v>
      </c>
      <c r="J135" s="173" t="s">
        <v>694</v>
      </c>
      <c r="K135" s="174">
        <f t="shared" si="31"/>
        <v>56</v>
      </c>
      <c r="L135" s="175">
        <f t="shared" si="32"/>
        <v>0.60215053763440862</v>
      </c>
      <c r="M135" s="170" t="s">
        <v>595</v>
      </c>
      <c r="N135" s="176">
        <v>42740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67">
        <v>53</v>
      </c>
      <c r="B136" s="168">
        <v>42472</v>
      </c>
      <c r="C136" s="168"/>
      <c r="D136" s="169" t="s">
        <v>695</v>
      </c>
      <c r="E136" s="170" t="s">
        <v>592</v>
      </c>
      <c r="F136" s="171">
        <v>130</v>
      </c>
      <c r="G136" s="170"/>
      <c r="H136" s="170">
        <v>150</v>
      </c>
      <c r="I136" s="172" t="s">
        <v>696</v>
      </c>
      <c r="J136" s="173" t="s">
        <v>680</v>
      </c>
      <c r="K136" s="174">
        <f t="shared" si="31"/>
        <v>20</v>
      </c>
      <c r="L136" s="175">
        <f t="shared" si="32"/>
        <v>0.15384615384615385</v>
      </c>
      <c r="M136" s="170" t="s">
        <v>595</v>
      </c>
      <c r="N136" s="176">
        <v>42564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67">
        <v>54</v>
      </c>
      <c r="B137" s="168">
        <v>42473</v>
      </c>
      <c r="C137" s="168"/>
      <c r="D137" s="169" t="s">
        <v>697</v>
      </c>
      <c r="E137" s="170" t="s">
        <v>592</v>
      </c>
      <c r="F137" s="171">
        <v>196</v>
      </c>
      <c r="G137" s="170"/>
      <c r="H137" s="170">
        <v>299</v>
      </c>
      <c r="I137" s="172">
        <v>299</v>
      </c>
      <c r="J137" s="173" t="s">
        <v>680</v>
      </c>
      <c r="K137" s="174">
        <v>103</v>
      </c>
      <c r="L137" s="175">
        <v>0.52551020408163296</v>
      </c>
      <c r="M137" s="170" t="s">
        <v>595</v>
      </c>
      <c r="N137" s="176">
        <v>42620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67">
        <v>55</v>
      </c>
      <c r="B138" s="168">
        <v>42473</v>
      </c>
      <c r="C138" s="168"/>
      <c r="D138" s="169" t="s">
        <v>698</v>
      </c>
      <c r="E138" s="170" t="s">
        <v>592</v>
      </c>
      <c r="F138" s="171">
        <v>88</v>
      </c>
      <c r="G138" s="170"/>
      <c r="H138" s="170">
        <v>103</v>
      </c>
      <c r="I138" s="172">
        <v>103</v>
      </c>
      <c r="J138" s="173" t="s">
        <v>680</v>
      </c>
      <c r="K138" s="174">
        <v>15</v>
      </c>
      <c r="L138" s="175">
        <v>0.170454545454545</v>
      </c>
      <c r="M138" s="170" t="s">
        <v>595</v>
      </c>
      <c r="N138" s="176">
        <v>42530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67">
        <v>56</v>
      </c>
      <c r="B139" s="168">
        <v>42492</v>
      </c>
      <c r="C139" s="168"/>
      <c r="D139" s="169" t="s">
        <v>699</v>
      </c>
      <c r="E139" s="170" t="s">
        <v>592</v>
      </c>
      <c r="F139" s="171">
        <v>127.5</v>
      </c>
      <c r="G139" s="170"/>
      <c r="H139" s="170">
        <v>148</v>
      </c>
      <c r="I139" s="172" t="s">
        <v>700</v>
      </c>
      <c r="J139" s="173" t="s">
        <v>680</v>
      </c>
      <c r="K139" s="174">
        <f t="shared" ref="K139:K143" si="33">H139-F139</f>
        <v>20.5</v>
      </c>
      <c r="L139" s="175">
        <f t="shared" ref="L139:L143" si="34">K139/F139</f>
        <v>0.16078431372549021</v>
      </c>
      <c r="M139" s="170" t="s">
        <v>595</v>
      </c>
      <c r="N139" s="176">
        <v>42564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67">
        <v>57</v>
      </c>
      <c r="B140" s="168">
        <v>42493</v>
      </c>
      <c r="C140" s="168"/>
      <c r="D140" s="169" t="s">
        <v>701</v>
      </c>
      <c r="E140" s="170" t="s">
        <v>592</v>
      </c>
      <c r="F140" s="171">
        <v>675</v>
      </c>
      <c r="G140" s="170"/>
      <c r="H140" s="170">
        <v>815</v>
      </c>
      <c r="I140" s="172" t="s">
        <v>702</v>
      </c>
      <c r="J140" s="173" t="s">
        <v>680</v>
      </c>
      <c r="K140" s="174">
        <f t="shared" si="33"/>
        <v>140</v>
      </c>
      <c r="L140" s="175">
        <f t="shared" si="34"/>
        <v>0.2074074074074074</v>
      </c>
      <c r="M140" s="170" t="s">
        <v>595</v>
      </c>
      <c r="N140" s="176">
        <v>43154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77">
        <v>58</v>
      </c>
      <c r="B141" s="178">
        <v>42522</v>
      </c>
      <c r="C141" s="178"/>
      <c r="D141" s="179" t="s">
        <v>703</v>
      </c>
      <c r="E141" s="180" t="s">
        <v>592</v>
      </c>
      <c r="F141" s="181">
        <v>500</v>
      </c>
      <c r="G141" s="181"/>
      <c r="H141" s="182">
        <v>232.5</v>
      </c>
      <c r="I141" s="182" t="s">
        <v>704</v>
      </c>
      <c r="J141" s="183" t="s">
        <v>705</v>
      </c>
      <c r="K141" s="184">
        <f t="shared" si="33"/>
        <v>-267.5</v>
      </c>
      <c r="L141" s="185">
        <f t="shared" si="34"/>
        <v>-0.53500000000000003</v>
      </c>
      <c r="M141" s="181" t="s">
        <v>605</v>
      </c>
      <c r="N141" s="178">
        <v>43735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67">
        <v>59</v>
      </c>
      <c r="B142" s="168">
        <v>42527</v>
      </c>
      <c r="C142" s="168"/>
      <c r="D142" s="169" t="s">
        <v>543</v>
      </c>
      <c r="E142" s="170" t="s">
        <v>592</v>
      </c>
      <c r="F142" s="171">
        <v>110</v>
      </c>
      <c r="G142" s="170"/>
      <c r="H142" s="170">
        <v>126.5</v>
      </c>
      <c r="I142" s="172">
        <v>125</v>
      </c>
      <c r="J142" s="173" t="s">
        <v>632</v>
      </c>
      <c r="K142" s="174">
        <f t="shared" si="33"/>
        <v>16.5</v>
      </c>
      <c r="L142" s="175">
        <f t="shared" si="34"/>
        <v>0.15</v>
      </c>
      <c r="M142" s="170" t="s">
        <v>595</v>
      </c>
      <c r="N142" s="176">
        <v>42552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67">
        <v>60</v>
      </c>
      <c r="B143" s="168">
        <v>42538</v>
      </c>
      <c r="C143" s="168"/>
      <c r="D143" s="169" t="s">
        <v>706</v>
      </c>
      <c r="E143" s="170" t="s">
        <v>592</v>
      </c>
      <c r="F143" s="171">
        <v>44</v>
      </c>
      <c r="G143" s="170"/>
      <c r="H143" s="170">
        <v>69.5</v>
      </c>
      <c r="I143" s="172">
        <v>69.5</v>
      </c>
      <c r="J143" s="173" t="s">
        <v>707</v>
      </c>
      <c r="K143" s="174">
        <f t="shared" si="33"/>
        <v>25.5</v>
      </c>
      <c r="L143" s="175">
        <f t="shared" si="34"/>
        <v>0.57954545454545459</v>
      </c>
      <c r="M143" s="170" t="s">
        <v>595</v>
      </c>
      <c r="N143" s="176">
        <v>42977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7">
        <v>61</v>
      </c>
      <c r="B144" s="168">
        <v>42549</v>
      </c>
      <c r="C144" s="168"/>
      <c r="D144" s="169" t="s">
        <v>708</v>
      </c>
      <c r="E144" s="170" t="s">
        <v>592</v>
      </c>
      <c r="F144" s="171">
        <v>262.5</v>
      </c>
      <c r="G144" s="170"/>
      <c r="H144" s="170">
        <v>340</v>
      </c>
      <c r="I144" s="172">
        <v>333</v>
      </c>
      <c r="J144" s="173" t="s">
        <v>709</v>
      </c>
      <c r="K144" s="174">
        <v>77.5</v>
      </c>
      <c r="L144" s="175">
        <v>0.29523809523809502</v>
      </c>
      <c r="M144" s="170" t="s">
        <v>595</v>
      </c>
      <c r="N144" s="176">
        <v>43017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67">
        <v>62</v>
      </c>
      <c r="B145" s="168">
        <v>42549</v>
      </c>
      <c r="C145" s="168"/>
      <c r="D145" s="169" t="s">
        <v>710</v>
      </c>
      <c r="E145" s="170" t="s">
        <v>592</v>
      </c>
      <c r="F145" s="171">
        <v>840</v>
      </c>
      <c r="G145" s="170"/>
      <c r="H145" s="170">
        <v>1230</v>
      </c>
      <c r="I145" s="172">
        <v>1230</v>
      </c>
      <c r="J145" s="173" t="s">
        <v>680</v>
      </c>
      <c r="K145" s="174">
        <v>390</v>
      </c>
      <c r="L145" s="175">
        <v>0.46428571428571402</v>
      </c>
      <c r="M145" s="170" t="s">
        <v>595</v>
      </c>
      <c r="N145" s="176">
        <v>42649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0">
        <v>63</v>
      </c>
      <c r="B146" s="191">
        <v>42556</v>
      </c>
      <c r="C146" s="191"/>
      <c r="D146" s="192" t="s">
        <v>711</v>
      </c>
      <c r="E146" s="193" t="s">
        <v>592</v>
      </c>
      <c r="F146" s="193">
        <v>395</v>
      </c>
      <c r="G146" s="194"/>
      <c r="H146" s="194">
        <f>(468.5+342.5)/2</f>
        <v>405.5</v>
      </c>
      <c r="I146" s="194">
        <v>510</v>
      </c>
      <c r="J146" s="195" t="s">
        <v>712</v>
      </c>
      <c r="K146" s="196">
        <f t="shared" ref="K146:K152" si="35">H146-F146</f>
        <v>10.5</v>
      </c>
      <c r="L146" s="197">
        <f t="shared" ref="L146:L152" si="36">K146/F146</f>
        <v>2.6582278481012658E-2</v>
      </c>
      <c r="M146" s="193" t="s">
        <v>613</v>
      </c>
      <c r="N146" s="191">
        <v>43606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77">
        <v>64</v>
      </c>
      <c r="B147" s="178">
        <v>42584</v>
      </c>
      <c r="C147" s="178"/>
      <c r="D147" s="179" t="s">
        <v>713</v>
      </c>
      <c r="E147" s="180" t="s">
        <v>604</v>
      </c>
      <c r="F147" s="181">
        <f>169.5-12.8</f>
        <v>156.69999999999999</v>
      </c>
      <c r="G147" s="181"/>
      <c r="H147" s="182">
        <v>77</v>
      </c>
      <c r="I147" s="182" t="s">
        <v>714</v>
      </c>
      <c r="J147" s="183" t="s">
        <v>715</v>
      </c>
      <c r="K147" s="184">
        <f t="shared" si="35"/>
        <v>-79.699999999999989</v>
      </c>
      <c r="L147" s="185">
        <f t="shared" si="36"/>
        <v>-0.50861518825781749</v>
      </c>
      <c r="M147" s="181" t="s">
        <v>605</v>
      </c>
      <c r="N147" s="178">
        <v>43522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77">
        <v>65</v>
      </c>
      <c r="B148" s="178">
        <v>42586</v>
      </c>
      <c r="C148" s="178"/>
      <c r="D148" s="179" t="s">
        <v>716</v>
      </c>
      <c r="E148" s="180" t="s">
        <v>592</v>
      </c>
      <c r="F148" s="181">
        <v>400</v>
      </c>
      <c r="G148" s="181"/>
      <c r="H148" s="182">
        <v>305</v>
      </c>
      <c r="I148" s="182">
        <v>475</v>
      </c>
      <c r="J148" s="183" t="s">
        <v>717</v>
      </c>
      <c r="K148" s="184">
        <f t="shared" si="35"/>
        <v>-95</v>
      </c>
      <c r="L148" s="185">
        <f t="shared" si="36"/>
        <v>-0.23749999999999999</v>
      </c>
      <c r="M148" s="181" t="s">
        <v>605</v>
      </c>
      <c r="N148" s="178">
        <v>43606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67">
        <v>66</v>
      </c>
      <c r="B149" s="168">
        <v>42593</v>
      </c>
      <c r="C149" s="168"/>
      <c r="D149" s="169" t="s">
        <v>718</v>
      </c>
      <c r="E149" s="170" t="s">
        <v>592</v>
      </c>
      <c r="F149" s="171">
        <v>86.5</v>
      </c>
      <c r="G149" s="170"/>
      <c r="H149" s="170">
        <v>130</v>
      </c>
      <c r="I149" s="172">
        <v>130</v>
      </c>
      <c r="J149" s="173" t="s">
        <v>719</v>
      </c>
      <c r="K149" s="174">
        <f t="shared" si="35"/>
        <v>43.5</v>
      </c>
      <c r="L149" s="175">
        <f t="shared" si="36"/>
        <v>0.50289017341040465</v>
      </c>
      <c r="M149" s="170" t="s">
        <v>595</v>
      </c>
      <c r="N149" s="176">
        <v>43091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77">
        <v>67</v>
      </c>
      <c r="B150" s="178">
        <v>42600</v>
      </c>
      <c r="C150" s="178"/>
      <c r="D150" s="179" t="s">
        <v>122</v>
      </c>
      <c r="E150" s="180" t="s">
        <v>592</v>
      </c>
      <c r="F150" s="181">
        <v>133.5</v>
      </c>
      <c r="G150" s="181"/>
      <c r="H150" s="182">
        <v>126.5</v>
      </c>
      <c r="I150" s="182">
        <v>178</v>
      </c>
      <c r="J150" s="183" t="s">
        <v>720</v>
      </c>
      <c r="K150" s="184">
        <f t="shared" si="35"/>
        <v>-7</v>
      </c>
      <c r="L150" s="185">
        <f t="shared" si="36"/>
        <v>-5.2434456928838954E-2</v>
      </c>
      <c r="M150" s="181" t="s">
        <v>605</v>
      </c>
      <c r="N150" s="178">
        <v>42615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7">
        <v>68</v>
      </c>
      <c r="B151" s="168">
        <v>42613</v>
      </c>
      <c r="C151" s="168"/>
      <c r="D151" s="169" t="s">
        <v>721</v>
      </c>
      <c r="E151" s="170" t="s">
        <v>592</v>
      </c>
      <c r="F151" s="171">
        <v>560</v>
      </c>
      <c r="G151" s="170"/>
      <c r="H151" s="170">
        <v>725</v>
      </c>
      <c r="I151" s="172">
        <v>725</v>
      </c>
      <c r="J151" s="173" t="s">
        <v>626</v>
      </c>
      <c r="K151" s="174">
        <f t="shared" si="35"/>
        <v>165</v>
      </c>
      <c r="L151" s="175">
        <f t="shared" si="36"/>
        <v>0.29464285714285715</v>
      </c>
      <c r="M151" s="170" t="s">
        <v>595</v>
      </c>
      <c r="N151" s="176">
        <v>42456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67">
        <v>69</v>
      </c>
      <c r="B152" s="168">
        <v>42614</v>
      </c>
      <c r="C152" s="168"/>
      <c r="D152" s="169" t="s">
        <v>722</v>
      </c>
      <c r="E152" s="170" t="s">
        <v>592</v>
      </c>
      <c r="F152" s="171">
        <v>160.5</v>
      </c>
      <c r="G152" s="170"/>
      <c r="H152" s="170">
        <v>210</v>
      </c>
      <c r="I152" s="172">
        <v>210</v>
      </c>
      <c r="J152" s="173" t="s">
        <v>626</v>
      </c>
      <c r="K152" s="174">
        <f t="shared" si="35"/>
        <v>49.5</v>
      </c>
      <c r="L152" s="175">
        <f t="shared" si="36"/>
        <v>0.30841121495327101</v>
      </c>
      <c r="M152" s="170" t="s">
        <v>595</v>
      </c>
      <c r="N152" s="176">
        <v>42871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7">
        <v>70</v>
      </c>
      <c r="B153" s="168">
        <v>42646</v>
      </c>
      <c r="C153" s="168"/>
      <c r="D153" s="169" t="s">
        <v>416</v>
      </c>
      <c r="E153" s="170" t="s">
        <v>592</v>
      </c>
      <c r="F153" s="171">
        <v>430</v>
      </c>
      <c r="G153" s="170"/>
      <c r="H153" s="170">
        <v>596</v>
      </c>
      <c r="I153" s="172">
        <v>575</v>
      </c>
      <c r="J153" s="173" t="s">
        <v>723</v>
      </c>
      <c r="K153" s="174">
        <v>166</v>
      </c>
      <c r="L153" s="175">
        <v>0.38604651162790699</v>
      </c>
      <c r="M153" s="170" t="s">
        <v>595</v>
      </c>
      <c r="N153" s="176">
        <v>42769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67">
        <v>71</v>
      </c>
      <c r="B154" s="168">
        <v>42657</v>
      </c>
      <c r="C154" s="168"/>
      <c r="D154" s="169" t="s">
        <v>724</v>
      </c>
      <c r="E154" s="170" t="s">
        <v>592</v>
      </c>
      <c r="F154" s="171">
        <v>280</v>
      </c>
      <c r="G154" s="170"/>
      <c r="H154" s="170">
        <v>345</v>
      </c>
      <c r="I154" s="172">
        <v>345</v>
      </c>
      <c r="J154" s="173" t="s">
        <v>626</v>
      </c>
      <c r="K154" s="174">
        <f t="shared" ref="K154:K159" si="37">H154-F154</f>
        <v>65</v>
      </c>
      <c r="L154" s="175">
        <f t="shared" ref="L154:L155" si="38">K154/F154</f>
        <v>0.23214285714285715</v>
      </c>
      <c r="M154" s="170" t="s">
        <v>595</v>
      </c>
      <c r="N154" s="176">
        <v>42814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7">
        <v>72</v>
      </c>
      <c r="B155" s="168">
        <v>42657</v>
      </c>
      <c r="C155" s="168"/>
      <c r="D155" s="169" t="s">
        <v>725</v>
      </c>
      <c r="E155" s="170" t="s">
        <v>592</v>
      </c>
      <c r="F155" s="171">
        <v>245</v>
      </c>
      <c r="G155" s="170"/>
      <c r="H155" s="170">
        <v>325.5</v>
      </c>
      <c r="I155" s="172">
        <v>330</v>
      </c>
      <c r="J155" s="173" t="s">
        <v>726</v>
      </c>
      <c r="K155" s="174">
        <f t="shared" si="37"/>
        <v>80.5</v>
      </c>
      <c r="L155" s="175">
        <f t="shared" si="38"/>
        <v>0.32857142857142857</v>
      </c>
      <c r="M155" s="170" t="s">
        <v>595</v>
      </c>
      <c r="N155" s="176">
        <v>42769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7">
        <v>73</v>
      </c>
      <c r="B156" s="168">
        <v>42660</v>
      </c>
      <c r="C156" s="168"/>
      <c r="D156" s="169" t="s">
        <v>727</v>
      </c>
      <c r="E156" s="170" t="s">
        <v>592</v>
      </c>
      <c r="F156" s="171">
        <v>125</v>
      </c>
      <c r="G156" s="170"/>
      <c r="H156" s="170">
        <v>160</v>
      </c>
      <c r="I156" s="172">
        <v>160</v>
      </c>
      <c r="J156" s="173" t="s">
        <v>680</v>
      </c>
      <c r="K156" s="174">
        <f t="shared" si="37"/>
        <v>35</v>
      </c>
      <c r="L156" s="175">
        <v>0.28000000000000003</v>
      </c>
      <c r="M156" s="170" t="s">
        <v>595</v>
      </c>
      <c r="N156" s="176">
        <v>42803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67">
        <v>74</v>
      </c>
      <c r="B157" s="168">
        <v>42660</v>
      </c>
      <c r="C157" s="168"/>
      <c r="D157" s="169" t="s">
        <v>728</v>
      </c>
      <c r="E157" s="170" t="s">
        <v>592</v>
      </c>
      <c r="F157" s="171">
        <v>114</v>
      </c>
      <c r="G157" s="170"/>
      <c r="H157" s="170">
        <v>145</v>
      </c>
      <c r="I157" s="172">
        <v>145</v>
      </c>
      <c r="J157" s="173" t="s">
        <v>680</v>
      </c>
      <c r="K157" s="174">
        <f t="shared" si="37"/>
        <v>31</v>
      </c>
      <c r="L157" s="175">
        <f t="shared" ref="L157:L159" si="39">K157/F157</f>
        <v>0.27192982456140352</v>
      </c>
      <c r="M157" s="170" t="s">
        <v>595</v>
      </c>
      <c r="N157" s="176">
        <v>42859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7">
        <v>75</v>
      </c>
      <c r="B158" s="168">
        <v>42660</v>
      </c>
      <c r="C158" s="168"/>
      <c r="D158" s="169" t="s">
        <v>729</v>
      </c>
      <c r="E158" s="170" t="s">
        <v>592</v>
      </c>
      <c r="F158" s="171">
        <v>212</v>
      </c>
      <c r="G158" s="170"/>
      <c r="H158" s="170">
        <v>280</v>
      </c>
      <c r="I158" s="172">
        <v>276</v>
      </c>
      <c r="J158" s="173" t="s">
        <v>730</v>
      </c>
      <c r="K158" s="174">
        <f t="shared" si="37"/>
        <v>68</v>
      </c>
      <c r="L158" s="175">
        <f t="shared" si="39"/>
        <v>0.32075471698113206</v>
      </c>
      <c r="M158" s="170" t="s">
        <v>595</v>
      </c>
      <c r="N158" s="176">
        <v>42858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67">
        <v>76</v>
      </c>
      <c r="B159" s="168">
        <v>42678</v>
      </c>
      <c r="C159" s="168"/>
      <c r="D159" s="169" t="s">
        <v>465</v>
      </c>
      <c r="E159" s="170" t="s">
        <v>592</v>
      </c>
      <c r="F159" s="171">
        <v>155</v>
      </c>
      <c r="G159" s="170"/>
      <c r="H159" s="170">
        <v>210</v>
      </c>
      <c r="I159" s="172">
        <v>210</v>
      </c>
      <c r="J159" s="173" t="s">
        <v>731</v>
      </c>
      <c r="K159" s="174">
        <f t="shared" si="37"/>
        <v>55</v>
      </c>
      <c r="L159" s="175">
        <f t="shared" si="39"/>
        <v>0.35483870967741937</v>
      </c>
      <c r="M159" s="170" t="s">
        <v>595</v>
      </c>
      <c r="N159" s="176">
        <v>42944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77">
        <v>77</v>
      </c>
      <c r="B160" s="178">
        <v>42710</v>
      </c>
      <c r="C160" s="178"/>
      <c r="D160" s="179" t="s">
        <v>732</v>
      </c>
      <c r="E160" s="180" t="s">
        <v>592</v>
      </c>
      <c r="F160" s="181">
        <v>150.5</v>
      </c>
      <c r="G160" s="181"/>
      <c r="H160" s="182">
        <v>72.5</v>
      </c>
      <c r="I160" s="182">
        <v>174</v>
      </c>
      <c r="J160" s="183" t="s">
        <v>733</v>
      </c>
      <c r="K160" s="184">
        <v>-78</v>
      </c>
      <c r="L160" s="185">
        <v>-0.51827242524916906</v>
      </c>
      <c r="M160" s="181" t="s">
        <v>605</v>
      </c>
      <c r="N160" s="178">
        <v>43333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7">
        <v>78</v>
      </c>
      <c r="B161" s="168">
        <v>42712</v>
      </c>
      <c r="C161" s="168"/>
      <c r="D161" s="169" t="s">
        <v>734</v>
      </c>
      <c r="E161" s="170" t="s">
        <v>592</v>
      </c>
      <c r="F161" s="171">
        <v>380</v>
      </c>
      <c r="G161" s="170"/>
      <c r="H161" s="170">
        <v>478</v>
      </c>
      <c r="I161" s="172">
        <v>468</v>
      </c>
      <c r="J161" s="173" t="s">
        <v>680</v>
      </c>
      <c r="K161" s="174">
        <f t="shared" ref="K161:K163" si="40">H161-F161</f>
        <v>98</v>
      </c>
      <c r="L161" s="175">
        <f t="shared" ref="L161:L163" si="41">K161/F161</f>
        <v>0.25789473684210529</v>
      </c>
      <c r="M161" s="170" t="s">
        <v>595</v>
      </c>
      <c r="N161" s="176">
        <v>43025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67">
        <v>79</v>
      </c>
      <c r="B162" s="168">
        <v>42734</v>
      </c>
      <c r="C162" s="168"/>
      <c r="D162" s="169" t="s">
        <v>121</v>
      </c>
      <c r="E162" s="170" t="s">
        <v>592</v>
      </c>
      <c r="F162" s="171">
        <v>305</v>
      </c>
      <c r="G162" s="170"/>
      <c r="H162" s="170">
        <v>375</v>
      </c>
      <c r="I162" s="172">
        <v>375</v>
      </c>
      <c r="J162" s="173" t="s">
        <v>680</v>
      </c>
      <c r="K162" s="174">
        <f t="shared" si="40"/>
        <v>70</v>
      </c>
      <c r="L162" s="175">
        <f t="shared" si="41"/>
        <v>0.22950819672131148</v>
      </c>
      <c r="M162" s="170" t="s">
        <v>595</v>
      </c>
      <c r="N162" s="176">
        <v>42768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7">
        <v>80</v>
      </c>
      <c r="B163" s="168">
        <v>42739</v>
      </c>
      <c r="C163" s="168"/>
      <c r="D163" s="169" t="s">
        <v>104</v>
      </c>
      <c r="E163" s="170" t="s">
        <v>592</v>
      </c>
      <c r="F163" s="171">
        <v>99.5</v>
      </c>
      <c r="G163" s="170"/>
      <c r="H163" s="170">
        <v>158</v>
      </c>
      <c r="I163" s="172">
        <v>158</v>
      </c>
      <c r="J163" s="173" t="s">
        <v>680</v>
      </c>
      <c r="K163" s="174">
        <f t="shared" si="40"/>
        <v>58.5</v>
      </c>
      <c r="L163" s="175">
        <f t="shared" si="41"/>
        <v>0.5879396984924623</v>
      </c>
      <c r="M163" s="170" t="s">
        <v>595</v>
      </c>
      <c r="N163" s="176">
        <v>42898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7">
        <v>81</v>
      </c>
      <c r="B164" s="168">
        <v>42739</v>
      </c>
      <c r="C164" s="168"/>
      <c r="D164" s="169" t="s">
        <v>104</v>
      </c>
      <c r="E164" s="170" t="s">
        <v>592</v>
      </c>
      <c r="F164" s="171">
        <v>99.5</v>
      </c>
      <c r="G164" s="170"/>
      <c r="H164" s="170">
        <v>158</v>
      </c>
      <c r="I164" s="172">
        <v>158</v>
      </c>
      <c r="J164" s="173" t="s">
        <v>680</v>
      </c>
      <c r="K164" s="174">
        <v>58.5</v>
      </c>
      <c r="L164" s="175">
        <v>0.58793969849246197</v>
      </c>
      <c r="M164" s="170" t="s">
        <v>595</v>
      </c>
      <c r="N164" s="176">
        <v>42898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7">
        <v>82</v>
      </c>
      <c r="B165" s="168">
        <v>42786</v>
      </c>
      <c r="C165" s="168"/>
      <c r="D165" s="169" t="s">
        <v>210</v>
      </c>
      <c r="E165" s="170" t="s">
        <v>592</v>
      </c>
      <c r="F165" s="171">
        <v>140.5</v>
      </c>
      <c r="G165" s="170"/>
      <c r="H165" s="170">
        <v>220</v>
      </c>
      <c r="I165" s="172">
        <v>220</v>
      </c>
      <c r="J165" s="173" t="s">
        <v>680</v>
      </c>
      <c r="K165" s="174">
        <f>H165-F165</f>
        <v>79.5</v>
      </c>
      <c r="L165" s="175">
        <f>K165/F165</f>
        <v>0.5658362989323843</v>
      </c>
      <c r="M165" s="170" t="s">
        <v>595</v>
      </c>
      <c r="N165" s="176">
        <v>42864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7">
        <v>83</v>
      </c>
      <c r="B166" s="168">
        <v>42786</v>
      </c>
      <c r="C166" s="168"/>
      <c r="D166" s="169" t="s">
        <v>735</v>
      </c>
      <c r="E166" s="170" t="s">
        <v>592</v>
      </c>
      <c r="F166" s="171">
        <v>202.5</v>
      </c>
      <c r="G166" s="170"/>
      <c r="H166" s="170">
        <v>234</v>
      </c>
      <c r="I166" s="172">
        <v>234</v>
      </c>
      <c r="J166" s="173" t="s">
        <v>680</v>
      </c>
      <c r="K166" s="174">
        <v>31.5</v>
      </c>
      <c r="L166" s="175">
        <v>0.155555555555556</v>
      </c>
      <c r="M166" s="170" t="s">
        <v>595</v>
      </c>
      <c r="N166" s="176">
        <v>42836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7">
        <v>84</v>
      </c>
      <c r="B167" s="168">
        <v>42818</v>
      </c>
      <c r="C167" s="168"/>
      <c r="D167" s="169" t="s">
        <v>736</v>
      </c>
      <c r="E167" s="170" t="s">
        <v>592</v>
      </c>
      <c r="F167" s="171">
        <v>300.5</v>
      </c>
      <c r="G167" s="170"/>
      <c r="H167" s="170">
        <v>417.5</v>
      </c>
      <c r="I167" s="172">
        <v>420</v>
      </c>
      <c r="J167" s="173" t="s">
        <v>737</v>
      </c>
      <c r="K167" s="174">
        <f>H167-F167</f>
        <v>117</v>
      </c>
      <c r="L167" s="175">
        <f>K167/F167</f>
        <v>0.38935108153078202</v>
      </c>
      <c r="M167" s="170" t="s">
        <v>595</v>
      </c>
      <c r="N167" s="176">
        <v>43070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7">
        <v>85</v>
      </c>
      <c r="B168" s="168">
        <v>42818</v>
      </c>
      <c r="C168" s="168"/>
      <c r="D168" s="169" t="s">
        <v>710</v>
      </c>
      <c r="E168" s="170" t="s">
        <v>592</v>
      </c>
      <c r="F168" s="171">
        <v>850</v>
      </c>
      <c r="G168" s="170"/>
      <c r="H168" s="170">
        <v>1042.5</v>
      </c>
      <c r="I168" s="172">
        <v>1023</v>
      </c>
      <c r="J168" s="173" t="s">
        <v>738</v>
      </c>
      <c r="K168" s="174">
        <v>192.5</v>
      </c>
      <c r="L168" s="175">
        <v>0.22647058823529401</v>
      </c>
      <c r="M168" s="170" t="s">
        <v>595</v>
      </c>
      <c r="N168" s="176">
        <v>42830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7">
        <v>86</v>
      </c>
      <c r="B169" s="168">
        <v>42830</v>
      </c>
      <c r="C169" s="168"/>
      <c r="D169" s="169" t="s">
        <v>496</v>
      </c>
      <c r="E169" s="170" t="s">
        <v>592</v>
      </c>
      <c r="F169" s="171">
        <v>785</v>
      </c>
      <c r="G169" s="170"/>
      <c r="H169" s="170">
        <v>930</v>
      </c>
      <c r="I169" s="172">
        <v>920</v>
      </c>
      <c r="J169" s="173" t="s">
        <v>739</v>
      </c>
      <c r="K169" s="174">
        <f>H169-F169</f>
        <v>145</v>
      </c>
      <c r="L169" s="175">
        <f>K169/F169</f>
        <v>0.18471337579617833</v>
      </c>
      <c r="M169" s="170" t="s">
        <v>595</v>
      </c>
      <c r="N169" s="176">
        <v>42976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7">
        <v>87</v>
      </c>
      <c r="B170" s="178">
        <v>42831</v>
      </c>
      <c r="C170" s="178"/>
      <c r="D170" s="179" t="s">
        <v>740</v>
      </c>
      <c r="E170" s="180" t="s">
        <v>592</v>
      </c>
      <c r="F170" s="181">
        <v>40</v>
      </c>
      <c r="G170" s="181"/>
      <c r="H170" s="182">
        <v>13.1</v>
      </c>
      <c r="I170" s="182">
        <v>60</v>
      </c>
      <c r="J170" s="183" t="s">
        <v>741</v>
      </c>
      <c r="K170" s="184">
        <v>-26.9</v>
      </c>
      <c r="L170" s="185">
        <v>-0.67249999999999999</v>
      </c>
      <c r="M170" s="181" t="s">
        <v>605</v>
      </c>
      <c r="N170" s="178">
        <v>43138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7">
        <v>88</v>
      </c>
      <c r="B171" s="168">
        <v>42837</v>
      </c>
      <c r="C171" s="168"/>
      <c r="D171" s="169" t="s">
        <v>102</v>
      </c>
      <c r="E171" s="170" t="s">
        <v>592</v>
      </c>
      <c r="F171" s="171">
        <v>289.5</v>
      </c>
      <c r="G171" s="170"/>
      <c r="H171" s="170">
        <v>354</v>
      </c>
      <c r="I171" s="172">
        <v>360</v>
      </c>
      <c r="J171" s="173" t="s">
        <v>742</v>
      </c>
      <c r="K171" s="174">
        <f t="shared" ref="K171:K179" si="42">H171-F171</f>
        <v>64.5</v>
      </c>
      <c r="L171" s="175">
        <f t="shared" ref="L171:L179" si="43">K171/F171</f>
        <v>0.22279792746113988</v>
      </c>
      <c r="M171" s="170" t="s">
        <v>595</v>
      </c>
      <c r="N171" s="176">
        <v>43040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67">
        <v>89</v>
      </c>
      <c r="B172" s="168">
        <v>42845</v>
      </c>
      <c r="C172" s="168"/>
      <c r="D172" s="169" t="s">
        <v>436</v>
      </c>
      <c r="E172" s="170" t="s">
        <v>592</v>
      </c>
      <c r="F172" s="171">
        <v>700</v>
      </c>
      <c r="G172" s="170"/>
      <c r="H172" s="170">
        <v>840</v>
      </c>
      <c r="I172" s="172">
        <v>840</v>
      </c>
      <c r="J172" s="173" t="s">
        <v>743</v>
      </c>
      <c r="K172" s="174">
        <f t="shared" si="42"/>
        <v>140</v>
      </c>
      <c r="L172" s="175">
        <f t="shared" si="43"/>
        <v>0.2</v>
      </c>
      <c r="M172" s="170" t="s">
        <v>595</v>
      </c>
      <c r="N172" s="176">
        <v>42893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7">
        <v>90</v>
      </c>
      <c r="B173" s="168">
        <v>42887</v>
      </c>
      <c r="C173" s="168"/>
      <c r="D173" s="169" t="s">
        <v>744</v>
      </c>
      <c r="E173" s="170" t="s">
        <v>592</v>
      </c>
      <c r="F173" s="171">
        <v>130</v>
      </c>
      <c r="G173" s="170"/>
      <c r="H173" s="170">
        <v>144.25</v>
      </c>
      <c r="I173" s="172">
        <v>170</v>
      </c>
      <c r="J173" s="173" t="s">
        <v>745</v>
      </c>
      <c r="K173" s="174">
        <f t="shared" si="42"/>
        <v>14.25</v>
      </c>
      <c r="L173" s="175">
        <f t="shared" si="43"/>
        <v>0.10961538461538461</v>
      </c>
      <c r="M173" s="170" t="s">
        <v>595</v>
      </c>
      <c r="N173" s="176">
        <v>43675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7">
        <v>91</v>
      </c>
      <c r="B174" s="168">
        <v>42901</v>
      </c>
      <c r="C174" s="168"/>
      <c r="D174" s="169" t="s">
        <v>746</v>
      </c>
      <c r="E174" s="170" t="s">
        <v>592</v>
      </c>
      <c r="F174" s="171">
        <v>214.5</v>
      </c>
      <c r="G174" s="170"/>
      <c r="H174" s="170">
        <v>262</v>
      </c>
      <c r="I174" s="172">
        <v>262</v>
      </c>
      <c r="J174" s="173" t="s">
        <v>615</v>
      </c>
      <c r="K174" s="174">
        <f t="shared" si="42"/>
        <v>47.5</v>
      </c>
      <c r="L174" s="175">
        <f t="shared" si="43"/>
        <v>0.22144522144522144</v>
      </c>
      <c r="M174" s="170" t="s">
        <v>595</v>
      </c>
      <c r="N174" s="176">
        <v>42977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8">
        <v>92</v>
      </c>
      <c r="B175" s="199">
        <v>42933</v>
      </c>
      <c r="C175" s="199"/>
      <c r="D175" s="200" t="s">
        <v>747</v>
      </c>
      <c r="E175" s="201" t="s">
        <v>592</v>
      </c>
      <c r="F175" s="202">
        <v>370</v>
      </c>
      <c r="G175" s="201"/>
      <c r="H175" s="201">
        <v>447.5</v>
      </c>
      <c r="I175" s="203">
        <v>450</v>
      </c>
      <c r="J175" s="204" t="s">
        <v>680</v>
      </c>
      <c r="K175" s="174">
        <f t="shared" si="42"/>
        <v>77.5</v>
      </c>
      <c r="L175" s="205">
        <f t="shared" si="43"/>
        <v>0.20945945945945946</v>
      </c>
      <c r="M175" s="201" t="s">
        <v>595</v>
      </c>
      <c r="N175" s="206">
        <v>43035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8">
        <v>93</v>
      </c>
      <c r="B176" s="199">
        <v>42943</v>
      </c>
      <c r="C176" s="199"/>
      <c r="D176" s="200" t="s">
        <v>208</v>
      </c>
      <c r="E176" s="201" t="s">
        <v>592</v>
      </c>
      <c r="F176" s="202">
        <v>657.5</v>
      </c>
      <c r="G176" s="201"/>
      <c r="H176" s="201">
        <v>825</v>
      </c>
      <c r="I176" s="203">
        <v>820</v>
      </c>
      <c r="J176" s="204" t="s">
        <v>680</v>
      </c>
      <c r="K176" s="174">
        <f t="shared" si="42"/>
        <v>167.5</v>
      </c>
      <c r="L176" s="205">
        <f t="shared" si="43"/>
        <v>0.25475285171102663</v>
      </c>
      <c r="M176" s="201" t="s">
        <v>595</v>
      </c>
      <c r="N176" s="206">
        <v>43090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7">
        <v>94</v>
      </c>
      <c r="B177" s="168">
        <v>42964</v>
      </c>
      <c r="C177" s="168"/>
      <c r="D177" s="169" t="s">
        <v>384</v>
      </c>
      <c r="E177" s="170" t="s">
        <v>592</v>
      </c>
      <c r="F177" s="171">
        <v>605</v>
      </c>
      <c r="G177" s="170"/>
      <c r="H177" s="170">
        <v>750</v>
      </c>
      <c r="I177" s="172">
        <v>750</v>
      </c>
      <c r="J177" s="173" t="s">
        <v>739</v>
      </c>
      <c r="K177" s="174">
        <f t="shared" si="42"/>
        <v>145</v>
      </c>
      <c r="L177" s="175">
        <f t="shared" si="43"/>
        <v>0.23966942148760331</v>
      </c>
      <c r="M177" s="170" t="s">
        <v>595</v>
      </c>
      <c r="N177" s="176">
        <v>43027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7">
        <v>95</v>
      </c>
      <c r="B178" s="178">
        <v>42979</v>
      </c>
      <c r="C178" s="178"/>
      <c r="D178" s="186" t="s">
        <v>748</v>
      </c>
      <c r="E178" s="181" t="s">
        <v>592</v>
      </c>
      <c r="F178" s="181">
        <v>255</v>
      </c>
      <c r="G178" s="182"/>
      <c r="H178" s="182">
        <v>217.25</v>
      </c>
      <c r="I178" s="182">
        <v>320</v>
      </c>
      <c r="J178" s="183" t="s">
        <v>749</v>
      </c>
      <c r="K178" s="184">
        <f t="shared" si="42"/>
        <v>-37.75</v>
      </c>
      <c r="L178" s="187">
        <f t="shared" si="43"/>
        <v>-0.14803921568627451</v>
      </c>
      <c r="M178" s="181" t="s">
        <v>605</v>
      </c>
      <c r="N178" s="178">
        <v>43661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67">
        <v>96</v>
      </c>
      <c r="B179" s="168">
        <v>42997</v>
      </c>
      <c r="C179" s="168"/>
      <c r="D179" s="169" t="s">
        <v>750</v>
      </c>
      <c r="E179" s="170" t="s">
        <v>592</v>
      </c>
      <c r="F179" s="171">
        <v>215</v>
      </c>
      <c r="G179" s="170"/>
      <c r="H179" s="170">
        <v>258</v>
      </c>
      <c r="I179" s="172">
        <v>258</v>
      </c>
      <c r="J179" s="173" t="s">
        <v>680</v>
      </c>
      <c r="K179" s="174">
        <f t="shared" si="42"/>
        <v>43</v>
      </c>
      <c r="L179" s="175">
        <f t="shared" si="43"/>
        <v>0.2</v>
      </c>
      <c r="M179" s="170" t="s">
        <v>595</v>
      </c>
      <c r="N179" s="176">
        <v>43040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67">
        <v>97</v>
      </c>
      <c r="B180" s="168">
        <v>42997</v>
      </c>
      <c r="C180" s="168"/>
      <c r="D180" s="169" t="s">
        <v>750</v>
      </c>
      <c r="E180" s="170" t="s">
        <v>592</v>
      </c>
      <c r="F180" s="171">
        <v>215</v>
      </c>
      <c r="G180" s="170"/>
      <c r="H180" s="170">
        <v>258</v>
      </c>
      <c r="I180" s="172">
        <v>258</v>
      </c>
      <c r="J180" s="204" t="s">
        <v>680</v>
      </c>
      <c r="K180" s="174">
        <v>43</v>
      </c>
      <c r="L180" s="175">
        <v>0.2</v>
      </c>
      <c r="M180" s="170" t="s">
        <v>595</v>
      </c>
      <c r="N180" s="176">
        <v>43040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8">
        <v>98</v>
      </c>
      <c r="B181" s="199">
        <v>42998</v>
      </c>
      <c r="C181" s="199"/>
      <c r="D181" s="200" t="s">
        <v>751</v>
      </c>
      <c r="E181" s="201" t="s">
        <v>592</v>
      </c>
      <c r="F181" s="171">
        <v>75</v>
      </c>
      <c r="G181" s="201"/>
      <c r="H181" s="201">
        <v>90</v>
      </c>
      <c r="I181" s="203">
        <v>90</v>
      </c>
      <c r="J181" s="173" t="s">
        <v>752</v>
      </c>
      <c r="K181" s="174">
        <f t="shared" ref="K181:K186" si="44">H181-F181</f>
        <v>15</v>
      </c>
      <c r="L181" s="175">
        <f t="shared" ref="L181:L186" si="45">K181/F181</f>
        <v>0.2</v>
      </c>
      <c r="M181" s="170" t="s">
        <v>595</v>
      </c>
      <c r="N181" s="176">
        <v>43019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8">
        <v>99</v>
      </c>
      <c r="B182" s="199">
        <v>43011</v>
      </c>
      <c r="C182" s="199"/>
      <c r="D182" s="200" t="s">
        <v>753</v>
      </c>
      <c r="E182" s="201" t="s">
        <v>592</v>
      </c>
      <c r="F182" s="202">
        <v>315</v>
      </c>
      <c r="G182" s="201"/>
      <c r="H182" s="201">
        <v>392</v>
      </c>
      <c r="I182" s="203">
        <v>384</v>
      </c>
      <c r="J182" s="204" t="s">
        <v>754</v>
      </c>
      <c r="K182" s="174">
        <f t="shared" si="44"/>
        <v>77</v>
      </c>
      <c r="L182" s="205">
        <f t="shared" si="45"/>
        <v>0.24444444444444444</v>
      </c>
      <c r="M182" s="201" t="s">
        <v>595</v>
      </c>
      <c r="N182" s="206">
        <v>43017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8">
        <v>100</v>
      </c>
      <c r="B183" s="199">
        <v>43013</v>
      </c>
      <c r="C183" s="199"/>
      <c r="D183" s="200" t="s">
        <v>469</v>
      </c>
      <c r="E183" s="201" t="s">
        <v>592</v>
      </c>
      <c r="F183" s="202">
        <v>145</v>
      </c>
      <c r="G183" s="201"/>
      <c r="H183" s="201">
        <v>179</v>
      </c>
      <c r="I183" s="203">
        <v>180</v>
      </c>
      <c r="J183" s="204" t="s">
        <v>755</v>
      </c>
      <c r="K183" s="174">
        <f t="shared" si="44"/>
        <v>34</v>
      </c>
      <c r="L183" s="205">
        <f t="shared" si="45"/>
        <v>0.23448275862068965</v>
      </c>
      <c r="M183" s="201" t="s">
        <v>595</v>
      </c>
      <c r="N183" s="206">
        <v>43025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8">
        <v>101</v>
      </c>
      <c r="B184" s="199">
        <v>43014</v>
      </c>
      <c r="C184" s="199"/>
      <c r="D184" s="200" t="s">
        <v>359</v>
      </c>
      <c r="E184" s="201" t="s">
        <v>592</v>
      </c>
      <c r="F184" s="202">
        <v>256</v>
      </c>
      <c r="G184" s="201"/>
      <c r="H184" s="201">
        <v>323</v>
      </c>
      <c r="I184" s="203">
        <v>320</v>
      </c>
      <c r="J184" s="204" t="s">
        <v>680</v>
      </c>
      <c r="K184" s="174">
        <f t="shared" si="44"/>
        <v>67</v>
      </c>
      <c r="L184" s="205">
        <f t="shared" si="45"/>
        <v>0.26171875</v>
      </c>
      <c r="M184" s="201" t="s">
        <v>595</v>
      </c>
      <c r="N184" s="206">
        <v>43067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8">
        <v>102</v>
      </c>
      <c r="B185" s="199">
        <v>43017</v>
      </c>
      <c r="C185" s="199"/>
      <c r="D185" s="200" t="s">
        <v>373</v>
      </c>
      <c r="E185" s="201" t="s">
        <v>592</v>
      </c>
      <c r="F185" s="202">
        <v>137.5</v>
      </c>
      <c r="G185" s="201"/>
      <c r="H185" s="201">
        <v>184</v>
      </c>
      <c r="I185" s="203">
        <v>183</v>
      </c>
      <c r="J185" s="204" t="s">
        <v>756</v>
      </c>
      <c r="K185" s="174">
        <f t="shared" si="44"/>
        <v>46.5</v>
      </c>
      <c r="L185" s="205">
        <f t="shared" si="45"/>
        <v>0.33818181818181819</v>
      </c>
      <c r="M185" s="201" t="s">
        <v>595</v>
      </c>
      <c r="N185" s="206">
        <v>43108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8">
        <v>103</v>
      </c>
      <c r="B186" s="199">
        <v>43018</v>
      </c>
      <c r="C186" s="199"/>
      <c r="D186" s="200" t="s">
        <v>757</v>
      </c>
      <c r="E186" s="201" t="s">
        <v>592</v>
      </c>
      <c r="F186" s="202">
        <v>125.5</v>
      </c>
      <c r="G186" s="201"/>
      <c r="H186" s="201">
        <v>158</v>
      </c>
      <c r="I186" s="203">
        <v>155</v>
      </c>
      <c r="J186" s="204" t="s">
        <v>758</v>
      </c>
      <c r="K186" s="174">
        <f t="shared" si="44"/>
        <v>32.5</v>
      </c>
      <c r="L186" s="205">
        <f t="shared" si="45"/>
        <v>0.25896414342629481</v>
      </c>
      <c r="M186" s="201" t="s">
        <v>595</v>
      </c>
      <c r="N186" s="206">
        <v>43067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8">
        <v>104</v>
      </c>
      <c r="B187" s="199">
        <v>43018</v>
      </c>
      <c r="C187" s="199"/>
      <c r="D187" s="200" t="s">
        <v>759</v>
      </c>
      <c r="E187" s="201" t="s">
        <v>592</v>
      </c>
      <c r="F187" s="202">
        <v>895</v>
      </c>
      <c r="G187" s="201"/>
      <c r="H187" s="201">
        <v>1122.5</v>
      </c>
      <c r="I187" s="203">
        <v>1078</v>
      </c>
      <c r="J187" s="204" t="s">
        <v>760</v>
      </c>
      <c r="K187" s="174">
        <v>227.5</v>
      </c>
      <c r="L187" s="205">
        <v>0.25418994413407803</v>
      </c>
      <c r="M187" s="201" t="s">
        <v>595</v>
      </c>
      <c r="N187" s="206">
        <v>43117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8">
        <v>105</v>
      </c>
      <c r="B188" s="199">
        <v>43020</v>
      </c>
      <c r="C188" s="199"/>
      <c r="D188" s="200" t="s">
        <v>368</v>
      </c>
      <c r="E188" s="201" t="s">
        <v>592</v>
      </c>
      <c r="F188" s="202">
        <v>525</v>
      </c>
      <c r="G188" s="201"/>
      <c r="H188" s="201">
        <v>629</v>
      </c>
      <c r="I188" s="203">
        <v>629</v>
      </c>
      <c r="J188" s="204" t="s">
        <v>680</v>
      </c>
      <c r="K188" s="174">
        <v>104</v>
      </c>
      <c r="L188" s="205">
        <v>0.19809523809523799</v>
      </c>
      <c r="M188" s="201" t="s">
        <v>595</v>
      </c>
      <c r="N188" s="206">
        <v>43119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8">
        <v>106</v>
      </c>
      <c r="B189" s="199">
        <v>43046</v>
      </c>
      <c r="C189" s="199"/>
      <c r="D189" s="200" t="s">
        <v>409</v>
      </c>
      <c r="E189" s="201" t="s">
        <v>592</v>
      </c>
      <c r="F189" s="202">
        <v>740</v>
      </c>
      <c r="G189" s="201"/>
      <c r="H189" s="201">
        <v>892.5</v>
      </c>
      <c r="I189" s="203">
        <v>900</v>
      </c>
      <c r="J189" s="204" t="s">
        <v>761</v>
      </c>
      <c r="K189" s="174">
        <f t="shared" ref="K189:K191" si="46">H189-F189</f>
        <v>152.5</v>
      </c>
      <c r="L189" s="205">
        <f t="shared" ref="L189:L191" si="47">K189/F189</f>
        <v>0.20608108108108109</v>
      </c>
      <c r="M189" s="201" t="s">
        <v>595</v>
      </c>
      <c r="N189" s="206">
        <v>43052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7">
        <v>107</v>
      </c>
      <c r="B190" s="168">
        <v>43073</v>
      </c>
      <c r="C190" s="168"/>
      <c r="D190" s="169" t="s">
        <v>762</v>
      </c>
      <c r="E190" s="170" t="s">
        <v>592</v>
      </c>
      <c r="F190" s="171">
        <v>118.5</v>
      </c>
      <c r="G190" s="170"/>
      <c r="H190" s="170">
        <v>143.5</v>
      </c>
      <c r="I190" s="172">
        <v>145</v>
      </c>
      <c r="J190" s="173" t="s">
        <v>763</v>
      </c>
      <c r="K190" s="174">
        <f t="shared" si="46"/>
        <v>25</v>
      </c>
      <c r="L190" s="175">
        <f t="shared" si="47"/>
        <v>0.2109704641350211</v>
      </c>
      <c r="M190" s="170" t="s">
        <v>595</v>
      </c>
      <c r="N190" s="176">
        <v>43097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7">
        <v>108</v>
      </c>
      <c r="B191" s="178">
        <v>43090</v>
      </c>
      <c r="C191" s="178"/>
      <c r="D191" s="179" t="s">
        <v>441</v>
      </c>
      <c r="E191" s="180" t="s">
        <v>592</v>
      </c>
      <c r="F191" s="181">
        <v>715</v>
      </c>
      <c r="G191" s="181"/>
      <c r="H191" s="182">
        <v>500</v>
      </c>
      <c r="I191" s="182">
        <v>872</v>
      </c>
      <c r="J191" s="183" t="s">
        <v>764</v>
      </c>
      <c r="K191" s="184">
        <f t="shared" si="46"/>
        <v>-215</v>
      </c>
      <c r="L191" s="185">
        <f t="shared" si="47"/>
        <v>-0.30069930069930068</v>
      </c>
      <c r="M191" s="181" t="s">
        <v>605</v>
      </c>
      <c r="N191" s="178">
        <v>43670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67">
        <v>109</v>
      </c>
      <c r="B192" s="168">
        <v>43098</v>
      </c>
      <c r="C192" s="168"/>
      <c r="D192" s="169" t="s">
        <v>753</v>
      </c>
      <c r="E192" s="170" t="s">
        <v>592</v>
      </c>
      <c r="F192" s="171">
        <v>435</v>
      </c>
      <c r="G192" s="170"/>
      <c r="H192" s="170">
        <v>542.5</v>
      </c>
      <c r="I192" s="172">
        <v>539</v>
      </c>
      <c r="J192" s="173" t="s">
        <v>680</v>
      </c>
      <c r="K192" s="174">
        <v>107.5</v>
      </c>
      <c r="L192" s="175">
        <v>0.247126436781609</v>
      </c>
      <c r="M192" s="170" t="s">
        <v>595</v>
      </c>
      <c r="N192" s="176">
        <v>43206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7">
        <v>110</v>
      </c>
      <c r="B193" s="168">
        <v>43098</v>
      </c>
      <c r="C193" s="168"/>
      <c r="D193" s="169" t="s">
        <v>561</v>
      </c>
      <c r="E193" s="170" t="s">
        <v>592</v>
      </c>
      <c r="F193" s="171">
        <v>885</v>
      </c>
      <c r="G193" s="170"/>
      <c r="H193" s="170">
        <v>1090</v>
      </c>
      <c r="I193" s="172">
        <v>1084</v>
      </c>
      <c r="J193" s="173" t="s">
        <v>680</v>
      </c>
      <c r="K193" s="174">
        <v>205</v>
      </c>
      <c r="L193" s="175">
        <v>0.23163841807909599</v>
      </c>
      <c r="M193" s="170" t="s">
        <v>595</v>
      </c>
      <c r="N193" s="176">
        <v>43213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7">
        <v>111</v>
      </c>
      <c r="B194" s="208">
        <v>43192</v>
      </c>
      <c r="C194" s="208"/>
      <c r="D194" s="186" t="s">
        <v>765</v>
      </c>
      <c r="E194" s="181" t="s">
        <v>592</v>
      </c>
      <c r="F194" s="209">
        <v>478.5</v>
      </c>
      <c r="G194" s="181"/>
      <c r="H194" s="181">
        <v>442</v>
      </c>
      <c r="I194" s="182">
        <v>613</v>
      </c>
      <c r="J194" s="183" t="s">
        <v>766</v>
      </c>
      <c r="K194" s="184">
        <f t="shared" ref="K194:K197" si="48">H194-F194</f>
        <v>-36.5</v>
      </c>
      <c r="L194" s="185">
        <f t="shared" ref="L194:L197" si="49">K194/F194</f>
        <v>-7.6280041797283177E-2</v>
      </c>
      <c r="M194" s="181" t="s">
        <v>605</v>
      </c>
      <c r="N194" s="178">
        <v>43762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7">
        <v>112</v>
      </c>
      <c r="B195" s="178">
        <v>43194</v>
      </c>
      <c r="C195" s="178"/>
      <c r="D195" s="179" t="s">
        <v>767</v>
      </c>
      <c r="E195" s="180" t="s">
        <v>592</v>
      </c>
      <c r="F195" s="181">
        <f>141.5-7.3</f>
        <v>134.19999999999999</v>
      </c>
      <c r="G195" s="181"/>
      <c r="H195" s="182">
        <v>77</v>
      </c>
      <c r="I195" s="182">
        <v>180</v>
      </c>
      <c r="J195" s="183" t="s">
        <v>768</v>
      </c>
      <c r="K195" s="184">
        <f t="shared" si="48"/>
        <v>-57.199999999999989</v>
      </c>
      <c r="L195" s="185">
        <f t="shared" si="49"/>
        <v>-0.42622950819672129</v>
      </c>
      <c r="M195" s="181" t="s">
        <v>605</v>
      </c>
      <c r="N195" s="178">
        <v>43522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7">
        <v>113</v>
      </c>
      <c r="B196" s="178">
        <v>43209</v>
      </c>
      <c r="C196" s="178"/>
      <c r="D196" s="179" t="s">
        <v>769</v>
      </c>
      <c r="E196" s="180" t="s">
        <v>592</v>
      </c>
      <c r="F196" s="181">
        <v>430</v>
      </c>
      <c r="G196" s="181"/>
      <c r="H196" s="182">
        <v>220</v>
      </c>
      <c r="I196" s="182">
        <v>537</v>
      </c>
      <c r="J196" s="183" t="s">
        <v>770</v>
      </c>
      <c r="K196" s="184">
        <f t="shared" si="48"/>
        <v>-210</v>
      </c>
      <c r="L196" s="185">
        <f t="shared" si="49"/>
        <v>-0.48837209302325579</v>
      </c>
      <c r="M196" s="181" t="s">
        <v>605</v>
      </c>
      <c r="N196" s="178">
        <v>43252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8">
        <v>114</v>
      </c>
      <c r="B197" s="199">
        <v>43220</v>
      </c>
      <c r="C197" s="199"/>
      <c r="D197" s="200" t="s">
        <v>771</v>
      </c>
      <c r="E197" s="201" t="s">
        <v>592</v>
      </c>
      <c r="F197" s="201">
        <v>153.5</v>
      </c>
      <c r="G197" s="201"/>
      <c r="H197" s="201">
        <v>196</v>
      </c>
      <c r="I197" s="203">
        <v>196</v>
      </c>
      <c r="J197" s="173" t="s">
        <v>772</v>
      </c>
      <c r="K197" s="174">
        <f t="shared" si="48"/>
        <v>42.5</v>
      </c>
      <c r="L197" s="175">
        <f t="shared" si="49"/>
        <v>0.27687296416938112</v>
      </c>
      <c r="M197" s="170" t="s">
        <v>595</v>
      </c>
      <c r="N197" s="176">
        <v>43605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7">
        <v>115</v>
      </c>
      <c r="B198" s="178">
        <v>43306</v>
      </c>
      <c r="C198" s="178"/>
      <c r="D198" s="179" t="s">
        <v>740</v>
      </c>
      <c r="E198" s="180" t="s">
        <v>592</v>
      </c>
      <c r="F198" s="181">
        <v>27.5</v>
      </c>
      <c r="G198" s="181"/>
      <c r="H198" s="182">
        <v>13.1</v>
      </c>
      <c r="I198" s="182">
        <v>60</v>
      </c>
      <c r="J198" s="183" t="s">
        <v>773</v>
      </c>
      <c r="K198" s="184">
        <v>-14.4</v>
      </c>
      <c r="L198" s="185">
        <v>-0.52363636363636401</v>
      </c>
      <c r="M198" s="181" t="s">
        <v>605</v>
      </c>
      <c r="N198" s="178">
        <v>43138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7">
        <v>116</v>
      </c>
      <c r="B199" s="208">
        <v>43318</v>
      </c>
      <c r="C199" s="208"/>
      <c r="D199" s="186" t="s">
        <v>774</v>
      </c>
      <c r="E199" s="181" t="s">
        <v>592</v>
      </c>
      <c r="F199" s="181">
        <v>148.5</v>
      </c>
      <c r="G199" s="181"/>
      <c r="H199" s="181">
        <v>102</v>
      </c>
      <c r="I199" s="182">
        <v>182</v>
      </c>
      <c r="J199" s="183" t="s">
        <v>775</v>
      </c>
      <c r="K199" s="184">
        <f>H199-F199</f>
        <v>-46.5</v>
      </c>
      <c r="L199" s="185">
        <f>K199/F199</f>
        <v>-0.31313131313131315</v>
      </c>
      <c r="M199" s="181" t="s">
        <v>605</v>
      </c>
      <c r="N199" s="178">
        <v>43661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67">
        <v>117</v>
      </c>
      <c r="B200" s="168">
        <v>43335</v>
      </c>
      <c r="C200" s="168"/>
      <c r="D200" s="169" t="s">
        <v>776</v>
      </c>
      <c r="E200" s="170" t="s">
        <v>592</v>
      </c>
      <c r="F200" s="201">
        <v>285</v>
      </c>
      <c r="G200" s="170"/>
      <c r="H200" s="170">
        <v>355</v>
      </c>
      <c r="I200" s="172">
        <v>364</v>
      </c>
      <c r="J200" s="173" t="s">
        <v>777</v>
      </c>
      <c r="K200" s="174">
        <v>70</v>
      </c>
      <c r="L200" s="175">
        <v>0.24561403508771901</v>
      </c>
      <c r="M200" s="170" t="s">
        <v>595</v>
      </c>
      <c r="N200" s="176">
        <v>43455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67">
        <v>118</v>
      </c>
      <c r="B201" s="168">
        <v>43341</v>
      </c>
      <c r="C201" s="168"/>
      <c r="D201" s="169" t="s">
        <v>399</v>
      </c>
      <c r="E201" s="170" t="s">
        <v>592</v>
      </c>
      <c r="F201" s="201">
        <v>525</v>
      </c>
      <c r="G201" s="170"/>
      <c r="H201" s="170">
        <v>585</v>
      </c>
      <c r="I201" s="172">
        <v>635</v>
      </c>
      <c r="J201" s="173" t="s">
        <v>778</v>
      </c>
      <c r="K201" s="174">
        <f t="shared" ref="K201:K252" si="50">H201-F201</f>
        <v>60</v>
      </c>
      <c r="L201" s="175">
        <f t="shared" ref="L201:L252" si="51">K201/F201</f>
        <v>0.11428571428571428</v>
      </c>
      <c r="M201" s="170" t="s">
        <v>595</v>
      </c>
      <c r="N201" s="176">
        <v>43662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67">
        <v>119</v>
      </c>
      <c r="B202" s="168">
        <v>43395</v>
      </c>
      <c r="C202" s="168"/>
      <c r="D202" s="169" t="s">
        <v>384</v>
      </c>
      <c r="E202" s="170" t="s">
        <v>592</v>
      </c>
      <c r="F202" s="201">
        <v>475</v>
      </c>
      <c r="G202" s="170"/>
      <c r="H202" s="170">
        <v>574</v>
      </c>
      <c r="I202" s="172">
        <v>570</v>
      </c>
      <c r="J202" s="173" t="s">
        <v>680</v>
      </c>
      <c r="K202" s="174">
        <f t="shared" si="50"/>
        <v>99</v>
      </c>
      <c r="L202" s="175">
        <f t="shared" si="51"/>
        <v>0.20842105263157895</v>
      </c>
      <c r="M202" s="170" t="s">
        <v>595</v>
      </c>
      <c r="N202" s="176">
        <v>43403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8">
        <v>120</v>
      </c>
      <c r="B203" s="199">
        <v>43397</v>
      </c>
      <c r="C203" s="199"/>
      <c r="D203" s="200" t="s">
        <v>779</v>
      </c>
      <c r="E203" s="201" t="s">
        <v>592</v>
      </c>
      <c r="F203" s="201">
        <v>707.5</v>
      </c>
      <c r="G203" s="201"/>
      <c r="H203" s="201">
        <v>872</v>
      </c>
      <c r="I203" s="203">
        <v>872</v>
      </c>
      <c r="J203" s="204" t="s">
        <v>680</v>
      </c>
      <c r="K203" s="174">
        <f t="shared" si="50"/>
        <v>164.5</v>
      </c>
      <c r="L203" s="205">
        <f t="shared" si="51"/>
        <v>0.23250883392226149</v>
      </c>
      <c r="M203" s="201" t="s">
        <v>595</v>
      </c>
      <c r="N203" s="206">
        <v>43482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8">
        <v>121</v>
      </c>
      <c r="B204" s="199">
        <v>43398</v>
      </c>
      <c r="C204" s="199"/>
      <c r="D204" s="200" t="s">
        <v>780</v>
      </c>
      <c r="E204" s="201" t="s">
        <v>592</v>
      </c>
      <c r="F204" s="201">
        <v>162</v>
      </c>
      <c r="G204" s="201"/>
      <c r="H204" s="201">
        <v>204</v>
      </c>
      <c r="I204" s="203">
        <v>209</v>
      </c>
      <c r="J204" s="204" t="s">
        <v>781</v>
      </c>
      <c r="K204" s="174">
        <f t="shared" si="50"/>
        <v>42</v>
      </c>
      <c r="L204" s="205">
        <f t="shared" si="51"/>
        <v>0.25925925925925924</v>
      </c>
      <c r="M204" s="201" t="s">
        <v>595</v>
      </c>
      <c r="N204" s="206">
        <v>43539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8">
        <v>122</v>
      </c>
      <c r="B205" s="199">
        <v>43399</v>
      </c>
      <c r="C205" s="199"/>
      <c r="D205" s="200" t="s">
        <v>489</v>
      </c>
      <c r="E205" s="201" t="s">
        <v>592</v>
      </c>
      <c r="F205" s="201">
        <v>240</v>
      </c>
      <c r="G205" s="201"/>
      <c r="H205" s="201">
        <v>297</v>
      </c>
      <c r="I205" s="203">
        <v>297</v>
      </c>
      <c r="J205" s="204" t="s">
        <v>680</v>
      </c>
      <c r="K205" s="210">
        <f t="shared" si="50"/>
        <v>57</v>
      </c>
      <c r="L205" s="205">
        <f t="shared" si="51"/>
        <v>0.23749999999999999</v>
      </c>
      <c r="M205" s="201" t="s">
        <v>595</v>
      </c>
      <c r="N205" s="206">
        <v>43417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7">
        <v>123</v>
      </c>
      <c r="B206" s="168">
        <v>43439</v>
      </c>
      <c r="C206" s="168"/>
      <c r="D206" s="169" t="s">
        <v>782</v>
      </c>
      <c r="E206" s="170" t="s">
        <v>592</v>
      </c>
      <c r="F206" s="170">
        <v>202.5</v>
      </c>
      <c r="G206" s="170"/>
      <c r="H206" s="170">
        <v>255</v>
      </c>
      <c r="I206" s="172">
        <v>252</v>
      </c>
      <c r="J206" s="173" t="s">
        <v>680</v>
      </c>
      <c r="K206" s="174">
        <f t="shared" si="50"/>
        <v>52.5</v>
      </c>
      <c r="L206" s="175">
        <f t="shared" si="51"/>
        <v>0.25925925925925924</v>
      </c>
      <c r="M206" s="170" t="s">
        <v>595</v>
      </c>
      <c r="N206" s="176">
        <v>43542</v>
      </c>
      <c r="O206" s="1"/>
      <c r="P206" s="1"/>
      <c r="Q206" s="1"/>
      <c r="R206" s="6" t="s">
        <v>783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8">
        <v>124</v>
      </c>
      <c r="B207" s="199">
        <v>43465</v>
      </c>
      <c r="C207" s="168"/>
      <c r="D207" s="200" t="s">
        <v>159</v>
      </c>
      <c r="E207" s="201" t="s">
        <v>592</v>
      </c>
      <c r="F207" s="201">
        <v>710</v>
      </c>
      <c r="G207" s="201"/>
      <c r="H207" s="201">
        <v>866</v>
      </c>
      <c r="I207" s="203">
        <v>866</v>
      </c>
      <c r="J207" s="204" t="s">
        <v>680</v>
      </c>
      <c r="K207" s="174">
        <f t="shared" si="50"/>
        <v>156</v>
      </c>
      <c r="L207" s="175">
        <f t="shared" si="51"/>
        <v>0.21971830985915494</v>
      </c>
      <c r="M207" s="170" t="s">
        <v>595</v>
      </c>
      <c r="N207" s="176">
        <v>43553</v>
      </c>
      <c r="O207" s="1"/>
      <c r="P207" s="1"/>
      <c r="Q207" s="1"/>
      <c r="R207" s="6" t="s">
        <v>783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8">
        <v>125</v>
      </c>
      <c r="B208" s="199">
        <v>43522</v>
      </c>
      <c r="C208" s="199"/>
      <c r="D208" s="200" t="s">
        <v>174</v>
      </c>
      <c r="E208" s="201" t="s">
        <v>592</v>
      </c>
      <c r="F208" s="201">
        <v>337.25</v>
      </c>
      <c r="G208" s="201"/>
      <c r="H208" s="201">
        <v>398.5</v>
      </c>
      <c r="I208" s="203">
        <v>411</v>
      </c>
      <c r="J208" s="173" t="s">
        <v>784</v>
      </c>
      <c r="K208" s="174">
        <f t="shared" si="50"/>
        <v>61.25</v>
      </c>
      <c r="L208" s="175">
        <f t="shared" si="51"/>
        <v>0.1816160118606375</v>
      </c>
      <c r="M208" s="170" t="s">
        <v>595</v>
      </c>
      <c r="N208" s="176">
        <v>43760</v>
      </c>
      <c r="O208" s="1"/>
      <c r="P208" s="1"/>
      <c r="Q208" s="1"/>
      <c r="R208" s="6" t="s">
        <v>783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1">
        <v>126</v>
      </c>
      <c r="B209" s="212">
        <v>43559</v>
      </c>
      <c r="C209" s="212"/>
      <c r="D209" s="213" t="s">
        <v>785</v>
      </c>
      <c r="E209" s="214" t="s">
        <v>592</v>
      </c>
      <c r="F209" s="214">
        <v>130</v>
      </c>
      <c r="G209" s="214"/>
      <c r="H209" s="214">
        <v>65</v>
      </c>
      <c r="I209" s="215">
        <v>158</v>
      </c>
      <c r="J209" s="183" t="s">
        <v>786</v>
      </c>
      <c r="K209" s="184">
        <f t="shared" si="50"/>
        <v>-65</v>
      </c>
      <c r="L209" s="185">
        <f t="shared" si="51"/>
        <v>-0.5</v>
      </c>
      <c r="M209" s="181" t="s">
        <v>605</v>
      </c>
      <c r="N209" s="178">
        <v>43726</v>
      </c>
      <c r="O209" s="1"/>
      <c r="P209" s="1"/>
      <c r="Q209" s="1"/>
      <c r="R209" s="6" t="s">
        <v>787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8">
        <v>127</v>
      </c>
      <c r="B210" s="199">
        <v>43017</v>
      </c>
      <c r="C210" s="199"/>
      <c r="D210" s="200" t="s">
        <v>210</v>
      </c>
      <c r="E210" s="201" t="s">
        <v>592</v>
      </c>
      <c r="F210" s="201">
        <v>141.5</v>
      </c>
      <c r="G210" s="201"/>
      <c r="H210" s="201">
        <v>183.5</v>
      </c>
      <c r="I210" s="203">
        <v>210</v>
      </c>
      <c r="J210" s="173" t="s">
        <v>781</v>
      </c>
      <c r="K210" s="174">
        <f t="shared" si="50"/>
        <v>42</v>
      </c>
      <c r="L210" s="175">
        <f t="shared" si="51"/>
        <v>0.29681978798586572</v>
      </c>
      <c r="M210" s="170" t="s">
        <v>595</v>
      </c>
      <c r="N210" s="176">
        <v>43042</v>
      </c>
      <c r="O210" s="1"/>
      <c r="P210" s="1"/>
      <c r="Q210" s="1"/>
      <c r="R210" s="6" t="s">
        <v>787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1">
        <v>128</v>
      </c>
      <c r="B211" s="212">
        <v>43074</v>
      </c>
      <c r="C211" s="212"/>
      <c r="D211" s="213" t="s">
        <v>788</v>
      </c>
      <c r="E211" s="214" t="s">
        <v>592</v>
      </c>
      <c r="F211" s="209">
        <v>172</v>
      </c>
      <c r="G211" s="214"/>
      <c r="H211" s="214">
        <v>155.25</v>
      </c>
      <c r="I211" s="215">
        <v>230</v>
      </c>
      <c r="J211" s="183" t="s">
        <v>789</v>
      </c>
      <c r="K211" s="184">
        <f t="shared" si="50"/>
        <v>-16.75</v>
      </c>
      <c r="L211" s="185">
        <f t="shared" si="51"/>
        <v>-9.7383720930232565E-2</v>
      </c>
      <c r="M211" s="181" t="s">
        <v>605</v>
      </c>
      <c r="N211" s="178">
        <v>43787</v>
      </c>
      <c r="O211" s="1"/>
      <c r="P211" s="1"/>
      <c r="Q211" s="1"/>
      <c r="R211" s="6" t="s">
        <v>787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8">
        <v>129</v>
      </c>
      <c r="B212" s="199">
        <v>43398</v>
      </c>
      <c r="C212" s="199"/>
      <c r="D212" s="200" t="s">
        <v>120</v>
      </c>
      <c r="E212" s="201" t="s">
        <v>592</v>
      </c>
      <c r="F212" s="201">
        <v>698.5</v>
      </c>
      <c r="G212" s="201"/>
      <c r="H212" s="201">
        <v>890</v>
      </c>
      <c r="I212" s="203">
        <v>890</v>
      </c>
      <c r="J212" s="173" t="s">
        <v>790</v>
      </c>
      <c r="K212" s="174">
        <f t="shared" si="50"/>
        <v>191.5</v>
      </c>
      <c r="L212" s="175">
        <f t="shared" si="51"/>
        <v>0.27415891195418757</v>
      </c>
      <c r="M212" s="170" t="s">
        <v>595</v>
      </c>
      <c r="N212" s="176">
        <v>44328</v>
      </c>
      <c r="O212" s="1"/>
      <c r="P212" s="1"/>
      <c r="Q212" s="1"/>
      <c r="R212" s="6" t="s">
        <v>783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8">
        <v>130</v>
      </c>
      <c r="B213" s="199">
        <v>42877</v>
      </c>
      <c r="C213" s="199"/>
      <c r="D213" s="200" t="s">
        <v>791</v>
      </c>
      <c r="E213" s="201" t="s">
        <v>592</v>
      </c>
      <c r="F213" s="201">
        <v>127.6</v>
      </c>
      <c r="G213" s="201"/>
      <c r="H213" s="201">
        <v>138</v>
      </c>
      <c r="I213" s="203">
        <v>190</v>
      </c>
      <c r="J213" s="173" t="s">
        <v>792</v>
      </c>
      <c r="K213" s="174">
        <f t="shared" si="50"/>
        <v>10.400000000000006</v>
      </c>
      <c r="L213" s="175">
        <f t="shared" si="51"/>
        <v>8.1504702194357417E-2</v>
      </c>
      <c r="M213" s="170" t="s">
        <v>595</v>
      </c>
      <c r="N213" s="176">
        <v>43774</v>
      </c>
      <c r="O213" s="1"/>
      <c r="P213" s="1"/>
      <c r="Q213" s="1"/>
      <c r="R213" s="6" t="s">
        <v>787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8">
        <v>131</v>
      </c>
      <c r="B214" s="199">
        <v>43158</v>
      </c>
      <c r="C214" s="199"/>
      <c r="D214" s="200" t="s">
        <v>793</v>
      </c>
      <c r="E214" s="201" t="s">
        <v>592</v>
      </c>
      <c r="F214" s="201">
        <v>317</v>
      </c>
      <c r="G214" s="201"/>
      <c r="H214" s="201">
        <v>382.5</v>
      </c>
      <c r="I214" s="203">
        <v>398</v>
      </c>
      <c r="J214" s="173" t="s">
        <v>794</v>
      </c>
      <c r="K214" s="174">
        <f t="shared" si="50"/>
        <v>65.5</v>
      </c>
      <c r="L214" s="175">
        <f t="shared" si="51"/>
        <v>0.20662460567823343</v>
      </c>
      <c r="M214" s="170" t="s">
        <v>595</v>
      </c>
      <c r="N214" s="176">
        <v>44238</v>
      </c>
      <c r="O214" s="1"/>
      <c r="P214" s="1"/>
      <c r="Q214" s="1"/>
      <c r="R214" s="6" t="s">
        <v>787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1">
        <v>132</v>
      </c>
      <c r="B215" s="212">
        <v>43164</v>
      </c>
      <c r="C215" s="212"/>
      <c r="D215" s="213" t="s">
        <v>166</v>
      </c>
      <c r="E215" s="214" t="s">
        <v>592</v>
      </c>
      <c r="F215" s="209">
        <f>510-14.4</f>
        <v>495.6</v>
      </c>
      <c r="G215" s="214"/>
      <c r="H215" s="214">
        <v>350</v>
      </c>
      <c r="I215" s="215">
        <v>672</v>
      </c>
      <c r="J215" s="183" t="s">
        <v>795</v>
      </c>
      <c r="K215" s="184">
        <f t="shared" si="50"/>
        <v>-145.60000000000002</v>
      </c>
      <c r="L215" s="185">
        <f t="shared" si="51"/>
        <v>-0.29378531073446329</v>
      </c>
      <c r="M215" s="181" t="s">
        <v>605</v>
      </c>
      <c r="N215" s="178">
        <v>43887</v>
      </c>
      <c r="O215" s="1"/>
      <c r="P215" s="1"/>
      <c r="Q215" s="1"/>
      <c r="R215" s="6" t="s">
        <v>783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1">
        <v>133</v>
      </c>
      <c r="B216" s="212">
        <v>43237</v>
      </c>
      <c r="C216" s="212"/>
      <c r="D216" s="213" t="s">
        <v>796</v>
      </c>
      <c r="E216" s="214" t="s">
        <v>592</v>
      </c>
      <c r="F216" s="209">
        <v>230.3</v>
      </c>
      <c r="G216" s="214"/>
      <c r="H216" s="214">
        <v>102.5</v>
      </c>
      <c r="I216" s="215">
        <v>348</v>
      </c>
      <c r="J216" s="183" t="s">
        <v>797</v>
      </c>
      <c r="K216" s="184">
        <f t="shared" si="50"/>
        <v>-127.80000000000001</v>
      </c>
      <c r="L216" s="185">
        <f t="shared" si="51"/>
        <v>-0.55492835432045162</v>
      </c>
      <c r="M216" s="181" t="s">
        <v>605</v>
      </c>
      <c r="N216" s="178">
        <v>43896</v>
      </c>
      <c r="O216" s="1"/>
      <c r="P216" s="1"/>
      <c r="Q216" s="1"/>
      <c r="R216" s="6" t="s">
        <v>783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8">
        <v>134</v>
      </c>
      <c r="B217" s="199">
        <v>43258</v>
      </c>
      <c r="C217" s="199"/>
      <c r="D217" s="200" t="s">
        <v>445</v>
      </c>
      <c r="E217" s="201" t="s">
        <v>592</v>
      </c>
      <c r="F217" s="201">
        <f>342.5-5.1</f>
        <v>337.4</v>
      </c>
      <c r="G217" s="201"/>
      <c r="H217" s="201">
        <v>412.5</v>
      </c>
      <c r="I217" s="203">
        <v>439</v>
      </c>
      <c r="J217" s="173" t="s">
        <v>798</v>
      </c>
      <c r="K217" s="174">
        <f t="shared" si="50"/>
        <v>75.100000000000023</v>
      </c>
      <c r="L217" s="175">
        <f t="shared" si="51"/>
        <v>0.22258446947243635</v>
      </c>
      <c r="M217" s="170" t="s">
        <v>595</v>
      </c>
      <c r="N217" s="176">
        <v>44230</v>
      </c>
      <c r="O217" s="1"/>
      <c r="P217" s="1"/>
      <c r="Q217" s="1"/>
      <c r="R217" s="6" t="s">
        <v>787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2">
        <v>135</v>
      </c>
      <c r="B218" s="191">
        <v>43285</v>
      </c>
      <c r="C218" s="191"/>
      <c r="D218" s="192" t="s">
        <v>58</v>
      </c>
      <c r="E218" s="193" t="s">
        <v>592</v>
      </c>
      <c r="F218" s="193">
        <f>127.5-5.53</f>
        <v>121.97</v>
      </c>
      <c r="G218" s="194"/>
      <c r="H218" s="194">
        <v>122.5</v>
      </c>
      <c r="I218" s="194">
        <v>170</v>
      </c>
      <c r="J218" s="195" t="s">
        <v>799</v>
      </c>
      <c r="K218" s="196">
        <f t="shared" si="50"/>
        <v>0.53000000000000114</v>
      </c>
      <c r="L218" s="197">
        <f t="shared" si="51"/>
        <v>4.3453308190538747E-3</v>
      </c>
      <c r="M218" s="193" t="s">
        <v>613</v>
      </c>
      <c r="N218" s="191">
        <v>44431</v>
      </c>
      <c r="O218" s="1"/>
      <c r="P218" s="1"/>
      <c r="Q218" s="1"/>
      <c r="R218" s="6" t="s">
        <v>783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1">
        <v>136</v>
      </c>
      <c r="B219" s="212">
        <v>43294</v>
      </c>
      <c r="C219" s="212"/>
      <c r="D219" s="213" t="s">
        <v>800</v>
      </c>
      <c r="E219" s="214" t="s">
        <v>592</v>
      </c>
      <c r="F219" s="209">
        <v>46.5</v>
      </c>
      <c r="G219" s="214"/>
      <c r="H219" s="214">
        <v>17</v>
      </c>
      <c r="I219" s="215">
        <v>59</v>
      </c>
      <c r="J219" s="183" t="s">
        <v>801</v>
      </c>
      <c r="K219" s="184">
        <f t="shared" si="50"/>
        <v>-29.5</v>
      </c>
      <c r="L219" s="185">
        <f t="shared" si="51"/>
        <v>-0.63440860215053763</v>
      </c>
      <c r="M219" s="181" t="s">
        <v>605</v>
      </c>
      <c r="N219" s="178">
        <v>43887</v>
      </c>
      <c r="O219" s="1"/>
      <c r="P219" s="1"/>
      <c r="Q219" s="1"/>
      <c r="R219" s="6" t="s">
        <v>783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8">
        <v>137</v>
      </c>
      <c r="B220" s="199">
        <v>43396</v>
      </c>
      <c r="C220" s="199"/>
      <c r="D220" s="200" t="s">
        <v>428</v>
      </c>
      <c r="E220" s="201" t="s">
        <v>592</v>
      </c>
      <c r="F220" s="201">
        <v>156.5</v>
      </c>
      <c r="G220" s="201"/>
      <c r="H220" s="201">
        <v>207.5</v>
      </c>
      <c r="I220" s="203">
        <v>191</v>
      </c>
      <c r="J220" s="173" t="s">
        <v>680</v>
      </c>
      <c r="K220" s="174">
        <f t="shared" si="50"/>
        <v>51</v>
      </c>
      <c r="L220" s="175">
        <f t="shared" si="51"/>
        <v>0.32587859424920129</v>
      </c>
      <c r="M220" s="170" t="s">
        <v>595</v>
      </c>
      <c r="N220" s="176">
        <v>44369</v>
      </c>
      <c r="O220" s="1"/>
      <c r="P220" s="1"/>
      <c r="Q220" s="1"/>
      <c r="R220" s="6" t="s">
        <v>783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8">
        <v>138</v>
      </c>
      <c r="B221" s="199">
        <v>43439</v>
      </c>
      <c r="C221" s="199"/>
      <c r="D221" s="200" t="s">
        <v>347</v>
      </c>
      <c r="E221" s="201" t="s">
        <v>592</v>
      </c>
      <c r="F221" s="201">
        <v>259.5</v>
      </c>
      <c r="G221" s="201"/>
      <c r="H221" s="201">
        <v>320</v>
      </c>
      <c r="I221" s="203">
        <v>320</v>
      </c>
      <c r="J221" s="173" t="s">
        <v>680</v>
      </c>
      <c r="K221" s="174">
        <f t="shared" si="50"/>
        <v>60.5</v>
      </c>
      <c r="L221" s="175">
        <f t="shared" si="51"/>
        <v>0.23314065510597304</v>
      </c>
      <c r="M221" s="170" t="s">
        <v>595</v>
      </c>
      <c r="N221" s="176">
        <v>44323</v>
      </c>
      <c r="O221" s="1"/>
      <c r="P221" s="1"/>
      <c r="Q221" s="1"/>
      <c r="R221" s="6" t="s">
        <v>783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1">
        <v>139</v>
      </c>
      <c r="B222" s="212">
        <v>43439</v>
      </c>
      <c r="C222" s="212"/>
      <c r="D222" s="213" t="s">
        <v>802</v>
      </c>
      <c r="E222" s="214" t="s">
        <v>592</v>
      </c>
      <c r="F222" s="214">
        <v>715</v>
      </c>
      <c r="G222" s="214"/>
      <c r="H222" s="214">
        <v>445</v>
      </c>
      <c r="I222" s="215">
        <v>840</v>
      </c>
      <c r="J222" s="183" t="s">
        <v>803</v>
      </c>
      <c r="K222" s="184">
        <f t="shared" si="50"/>
        <v>-270</v>
      </c>
      <c r="L222" s="185">
        <f t="shared" si="51"/>
        <v>-0.3776223776223776</v>
      </c>
      <c r="M222" s="181" t="s">
        <v>605</v>
      </c>
      <c r="N222" s="178">
        <v>43800</v>
      </c>
      <c r="O222" s="1"/>
      <c r="P222" s="1"/>
      <c r="Q222" s="1"/>
      <c r="R222" s="6" t="s">
        <v>783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8">
        <v>140</v>
      </c>
      <c r="B223" s="199">
        <v>43469</v>
      </c>
      <c r="C223" s="199"/>
      <c r="D223" s="200" t="s">
        <v>180</v>
      </c>
      <c r="E223" s="201" t="s">
        <v>592</v>
      </c>
      <c r="F223" s="201">
        <v>875</v>
      </c>
      <c r="G223" s="201"/>
      <c r="H223" s="201">
        <v>1165</v>
      </c>
      <c r="I223" s="203">
        <v>1185</v>
      </c>
      <c r="J223" s="173" t="s">
        <v>804</v>
      </c>
      <c r="K223" s="174">
        <f t="shared" si="50"/>
        <v>290</v>
      </c>
      <c r="L223" s="175">
        <f t="shared" si="51"/>
        <v>0.33142857142857141</v>
      </c>
      <c r="M223" s="170" t="s">
        <v>595</v>
      </c>
      <c r="N223" s="176">
        <v>43847</v>
      </c>
      <c r="O223" s="1"/>
      <c r="P223" s="1"/>
      <c r="Q223" s="1"/>
      <c r="R223" s="6" t="s">
        <v>783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8">
        <v>141</v>
      </c>
      <c r="B224" s="199">
        <v>43559</v>
      </c>
      <c r="C224" s="199"/>
      <c r="D224" s="200" t="s">
        <v>365</v>
      </c>
      <c r="E224" s="201" t="s">
        <v>592</v>
      </c>
      <c r="F224" s="201">
        <f>387-14.63</f>
        <v>372.37</v>
      </c>
      <c r="G224" s="201"/>
      <c r="H224" s="201">
        <v>490</v>
      </c>
      <c r="I224" s="203">
        <v>490</v>
      </c>
      <c r="J224" s="173" t="s">
        <v>680</v>
      </c>
      <c r="K224" s="174">
        <f t="shared" si="50"/>
        <v>117.63</v>
      </c>
      <c r="L224" s="175">
        <f t="shared" si="51"/>
        <v>0.31589548030185027</v>
      </c>
      <c r="M224" s="170" t="s">
        <v>595</v>
      </c>
      <c r="N224" s="176">
        <v>43850</v>
      </c>
      <c r="O224" s="1"/>
      <c r="P224" s="1"/>
      <c r="Q224" s="1"/>
      <c r="R224" s="6" t="s">
        <v>783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1">
        <v>142</v>
      </c>
      <c r="B225" s="212">
        <v>43578</v>
      </c>
      <c r="C225" s="212"/>
      <c r="D225" s="213" t="s">
        <v>805</v>
      </c>
      <c r="E225" s="214" t="s">
        <v>604</v>
      </c>
      <c r="F225" s="214">
        <v>220</v>
      </c>
      <c r="G225" s="214"/>
      <c r="H225" s="214">
        <v>127.5</v>
      </c>
      <c r="I225" s="215">
        <v>284</v>
      </c>
      <c r="J225" s="183" t="s">
        <v>806</v>
      </c>
      <c r="K225" s="184">
        <f t="shared" si="50"/>
        <v>-92.5</v>
      </c>
      <c r="L225" s="185">
        <f t="shared" si="51"/>
        <v>-0.42045454545454547</v>
      </c>
      <c r="M225" s="181" t="s">
        <v>605</v>
      </c>
      <c r="N225" s="178">
        <v>43896</v>
      </c>
      <c r="O225" s="1"/>
      <c r="P225" s="1"/>
      <c r="Q225" s="1"/>
      <c r="R225" s="6" t="s">
        <v>783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8">
        <v>143</v>
      </c>
      <c r="B226" s="199">
        <v>43622</v>
      </c>
      <c r="C226" s="199"/>
      <c r="D226" s="200" t="s">
        <v>490</v>
      </c>
      <c r="E226" s="201" t="s">
        <v>604</v>
      </c>
      <c r="F226" s="201">
        <v>332.8</v>
      </c>
      <c r="G226" s="201"/>
      <c r="H226" s="201">
        <v>405</v>
      </c>
      <c r="I226" s="203">
        <v>419</v>
      </c>
      <c r="J226" s="173" t="s">
        <v>807</v>
      </c>
      <c r="K226" s="174">
        <f t="shared" si="50"/>
        <v>72.199999999999989</v>
      </c>
      <c r="L226" s="175">
        <f t="shared" si="51"/>
        <v>0.21694711538461534</v>
      </c>
      <c r="M226" s="170" t="s">
        <v>595</v>
      </c>
      <c r="N226" s="176">
        <v>43860</v>
      </c>
      <c r="O226" s="1"/>
      <c r="P226" s="1"/>
      <c r="Q226" s="1"/>
      <c r="R226" s="6" t="s">
        <v>787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2">
        <v>144</v>
      </c>
      <c r="B227" s="191">
        <v>43641</v>
      </c>
      <c r="C227" s="191"/>
      <c r="D227" s="192" t="s">
        <v>172</v>
      </c>
      <c r="E227" s="193" t="s">
        <v>592</v>
      </c>
      <c r="F227" s="193">
        <v>386</v>
      </c>
      <c r="G227" s="194"/>
      <c r="H227" s="194">
        <v>395</v>
      </c>
      <c r="I227" s="194">
        <v>452</v>
      </c>
      <c r="J227" s="195" t="s">
        <v>808</v>
      </c>
      <c r="K227" s="196">
        <f t="shared" si="50"/>
        <v>9</v>
      </c>
      <c r="L227" s="197">
        <f t="shared" si="51"/>
        <v>2.3316062176165803E-2</v>
      </c>
      <c r="M227" s="193" t="s">
        <v>613</v>
      </c>
      <c r="N227" s="191">
        <v>43868</v>
      </c>
      <c r="O227" s="1"/>
      <c r="P227" s="1"/>
      <c r="Q227" s="1"/>
      <c r="R227" s="6" t="s">
        <v>787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2">
        <v>145</v>
      </c>
      <c r="B228" s="191">
        <v>43707</v>
      </c>
      <c r="C228" s="191"/>
      <c r="D228" s="192" t="s">
        <v>146</v>
      </c>
      <c r="E228" s="193" t="s">
        <v>592</v>
      </c>
      <c r="F228" s="193">
        <v>137.5</v>
      </c>
      <c r="G228" s="194"/>
      <c r="H228" s="194">
        <v>138.5</v>
      </c>
      <c r="I228" s="194">
        <v>190</v>
      </c>
      <c r="J228" s="195" t="s">
        <v>809</v>
      </c>
      <c r="K228" s="196">
        <f t="shared" si="50"/>
        <v>1</v>
      </c>
      <c r="L228" s="197">
        <f t="shared" si="51"/>
        <v>7.2727272727272727E-3</v>
      </c>
      <c r="M228" s="193" t="s">
        <v>613</v>
      </c>
      <c r="N228" s="191">
        <v>44432</v>
      </c>
      <c r="O228" s="1"/>
      <c r="P228" s="1"/>
      <c r="Q228" s="1"/>
      <c r="R228" s="6" t="s">
        <v>783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8">
        <v>146</v>
      </c>
      <c r="B229" s="199">
        <v>43731</v>
      </c>
      <c r="C229" s="199"/>
      <c r="D229" s="200" t="s">
        <v>438</v>
      </c>
      <c r="E229" s="201" t="s">
        <v>592</v>
      </c>
      <c r="F229" s="201">
        <v>235</v>
      </c>
      <c r="G229" s="201"/>
      <c r="H229" s="201">
        <v>295</v>
      </c>
      <c r="I229" s="203">
        <v>296</v>
      </c>
      <c r="J229" s="173" t="s">
        <v>810</v>
      </c>
      <c r="K229" s="174">
        <f t="shared" si="50"/>
        <v>60</v>
      </c>
      <c r="L229" s="175">
        <f t="shared" si="51"/>
        <v>0.25531914893617019</v>
      </c>
      <c r="M229" s="170" t="s">
        <v>595</v>
      </c>
      <c r="N229" s="176">
        <v>43844</v>
      </c>
      <c r="O229" s="1"/>
      <c r="P229" s="1"/>
      <c r="Q229" s="1"/>
      <c r="R229" s="6" t="s">
        <v>787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8">
        <v>147</v>
      </c>
      <c r="B230" s="199">
        <v>43752</v>
      </c>
      <c r="C230" s="199"/>
      <c r="D230" s="200" t="s">
        <v>811</v>
      </c>
      <c r="E230" s="201" t="s">
        <v>592</v>
      </c>
      <c r="F230" s="201">
        <v>277.5</v>
      </c>
      <c r="G230" s="201"/>
      <c r="H230" s="201">
        <v>333</v>
      </c>
      <c r="I230" s="203">
        <v>333</v>
      </c>
      <c r="J230" s="173" t="s">
        <v>812</v>
      </c>
      <c r="K230" s="174">
        <f t="shared" si="50"/>
        <v>55.5</v>
      </c>
      <c r="L230" s="175">
        <f t="shared" si="51"/>
        <v>0.2</v>
      </c>
      <c r="M230" s="170" t="s">
        <v>595</v>
      </c>
      <c r="N230" s="176">
        <v>43846</v>
      </c>
      <c r="O230" s="1"/>
      <c r="P230" s="1"/>
      <c r="Q230" s="1"/>
      <c r="R230" s="6" t="s">
        <v>783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8">
        <v>148</v>
      </c>
      <c r="B231" s="199">
        <v>43752</v>
      </c>
      <c r="C231" s="199"/>
      <c r="D231" s="200" t="s">
        <v>813</v>
      </c>
      <c r="E231" s="201" t="s">
        <v>592</v>
      </c>
      <c r="F231" s="201">
        <v>930</v>
      </c>
      <c r="G231" s="201"/>
      <c r="H231" s="201">
        <v>1165</v>
      </c>
      <c r="I231" s="203">
        <v>1200</v>
      </c>
      <c r="J231" s="173" t="s">
        <v>814</v>
      </c>
      <c r="K231" s="174">
        <f t="shared" si="50"/>
        <v>235</v>
      </c>
      <c r="L231" s="175">
        <f t="shared" si="51"/>
        <v>0.25268817204301075</v>
      </c>
      <c r="M231" s="170" t="s">
        <v>595</v>
      </c>
      <c r="N231" s="176">
        <v>43847</v>
      </c>
      <c r="O231" s="1"/>
      <c r="P231" s="1"/>
      <c r="Q231" s="1"/>
      <c r="R231" s="6" t="s">
        <v>787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8">
        <v>149</v>
      </c>
      <c r="B232" s="199">
        <v>43753</v>
      </c>
      <c r="C232" s="199"/>
      <c r="D232" s="200" t="s">
        <v>815</v>
      </c>
      <c r="E232" s="201" t="s">
        <v>592</v>
      </c>
      <c r="F232" s="171">
        <v>111</v>
      </c>
      <c r="G232" s="201"/>
      <c r="H232" s="201">
        <v>141</v>
      </c>
      <c r="I232" s="203">
        <v>141</v>
      </c>
      <c r="J232" s="173" t="s">
        <v>816</v>
      </c>
      <c r="K232" s="174">
        <f t="shared" si="50"/>
        <v>30</v>
      </c>
      <c r="L232" s="175">
        <f t="shared" si="51"/>
        <v>0.27027027027027029</v>
      </c>
      <c r="M232" s="170" t="s">
        <v>595</v>
      </c>
      <c r="N232" s="176">
        <v>44328</v>
      </c>
      <c r="O232" s="1"/>
      <c r="P232" s="1"/>
      <c r="Q232" s="1"/>
      <c r="R232" s="6" t="s">
        <v>787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8">
        <v>150</v>
      </c>
      <c r="B233" s="199">
        <v>43753</v>
      </c>
      <c r="C233" s="199"/>
      <c r="D233" s="200" t="s">
        <v>817</v>
      </c>
      <c r="E233" s="201" t="s">
        <v>592</v>
      </c>
      <c r="F233" s="171">
        <v>296</v>
      </c>
      <c r="G233" s="201"/>
      <c r="H233" s="201">
        <v>370</v>
      </c>
      <c r="I233" s="203">
        <v>370</v>
      </c>
      <c r="J233" s="173" t="s">
        <v>680</v>
      </c>
      <c r="K233" s="174">
        <f t="shared" si="50"/>
        <v>74</v>
      </c>
      <c r="L233" s="175">
        <f t="shared" si="51"/>
        <v>0.25</v>
      </c>
      <c r="M233" s="170" t="s">
        <v>595</v>
      </c>
      <c r="N233" s="176">
        <v>43853</v>
      </c>
      <c r="O233" s="1"/>
      <c r="P233" s="1"/>
      <c r="Q233" s="1"/>
      <c r="R233" s="6" t="s">
        <v>787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8">
        <v>151</v>
      </c>
      <c r="B234" s="199">
        <v>43754</v>
      </c>
      <c r="C234" s="199"/>
      <c r="D234" s="200" t="s">
        <v>818</v>
      </c>
      <c r="E234" s="201" t="s">
        <v>592</v>
      </c>
      <c r="F234" s="171">
        <v>300</v>
      </c>
      <c r="G234" s="201"/>
      <c r="H234" s="201">
        <v>382.5</v>
      </c>
      <c r="I234" s="203">
        <v>344</v>
      </c>
      <c r="J234" s="173" t="s">
        <v>819</v>
      </c>
      <c r="K234" s="174">
        <f t="shared" si="50"/>
        <v>82.5</v>
      </c>
      <c r="L234" s="175">
        <f t="shared" si="51"/>
        <v>0.27500000000000002</v>
      </c>
      <c r="M234" s="170" t="s">
        <v>595</v>
      </c>
      <c r="N234" s="176">
        <v>44238</v>
      </c>
      <c r="O234" s="1"/>
      <c r="P234" s="1"/>
      <c r="Q234" s="1"/>
      <c r="R234" s="6" t="s">
        <v>787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8">
        <v>152</v>
      </c>
      <c r="B235" s="199">
        <v>43832</v>
      </c>
      <c r="C235" s="199"/>
      <c r="D235" s="200" t="s">
        <v>820</v>
      </c>
      <c r="E235" s="201" t="s">
        <v>592</v>
      </c>
      <c r="F235" s="171">
        <v>495</v>
      </c>
      <c r="G235" s="201"/>
      <c r="H235" s="201">
        <v>595</v>
      </c>
      <c r="I235" s="203">
        <v>590</v>
      </c>
      <c r="J235" s="173" t="s">
        <v>616</v>
      </c>
      <c r="K235" s="174">
        <f t="shared" si="50"/>
        <v>100</v>
      </c>
      <c r="L235" s="175">
        <f t="shared" si="51"/>
        <v>0.20202020202020202</v>
      </c>
      <c r="M235" s="170" t="s">
        <v>595</v>
      </c>
      <c r="N235" s="176">
        <v>44589</v>
      </c>
      <c r="O235" s="1"/>
      <c r="P235" s="1"/>
      <c r="Q235" s="1"/>
      <c r="R235" s="6" t="s">
        <v>787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8">
        <v>153</v>
      </c>
      <c r="B236" s="199">
        <v>43966</v>
      </c>
      <c r="C236" s="199"/>
      <c r="D236" s="200" t="s">
        <v>76</v>
      </c>
      <c r="E236" s="201" t="s">
        <v>592</v>
      </c>
      <c r="F236" s="171">
        <v>67.5</v>
      </c>
      <c r="G236" s="201"/>
      <c r="H236" s="201">
        <v>86</v>
      </c>
      <c r="I236" s="203">
        <v>86</v>
      </c>
      <c r="J236" s="173" t="s">
        <v>821</v>
      </c>
      <c r="K236" s="174">
        <f t="shared" si="50"/>
        <v>18.5</v>
      </c>
      <c r="L236" s="175">
        <f t="shared" si="51"/>
        <v>0.27407407407407408</v>
      </c>
      <c r="M236" s="170" t="s">
        <v>595</v>
      </c>
      <c r="N236" s="176">
        <v>44008</v>
      </c>
      <c r="O236" s="1"/>
      <c r="P236" s="1"/>
      <c r="Q236" s="1"/>
      <c r="R236" s="6" t="s">
        <v>787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8">
        <v>154</v>
      </c>
      <c r="B237" s="199">
        <v>44035</v>
      </c>
      <c r="C237" s="199"/>
      <c r="D237" s="200" t="s">
        <v>489</v>
      </c>
      <c r="E237" s="201" t="s">
        <v>592</v>
      </c>
      <c r="F237" s="171">
        <v>231</v>
      </c>
      <c r="G237" s="201"/>
      <c r="H237" s="201">
        <v>281</v>
      </c>
      <c r="I237" s="203">
        <v>281</v>
      </c>
      <c r="J237" s="173" t="s">
        <v>680</v>
      </c>
      <c r="K237" s="174">
        <f t="shared" si="50"/>
        <v>50</v>
      </c>
      <c r="L237" s="175">
        <f t="shared" si="51"/>
        <v>0.21645021645021645</v>
      </c>
      <c r="M237" s="170" t="s">
        <v>595</v>
      </c>
      <c r="N237" s="176">
        <v>44358</v>
      </c>
      <c r="O237" s="1"/>
      <c r="P237" s="1"/>
      <c r="Q237" s="1"/>
      <c r="R237" s="6" t="s">
        <v>787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8">
        <v>155</v>
      </c>
      <c r="B238" s="199">
        <v>44092</v>
      </c>
      <c r="C238" s="199"/>
      <c r="D238" s="200" t="s">
        <v>144</v>
      </c>
      <c r="E238" s="201" t="s">
        <v>592</v>
      </c>
      <c r="F238" s="201">
        <v>206</v>
      </c>
      <c r="G238" s="201"/>
      <c r="H238" s="201">
        <v>248</v>
      </c>
      <c r="I238" s="203">
        <v>248</v>
      </c>
      <c r="J238" s="173" t="s">
        <v>680</v>
      </c>
      <c r="K238" s="174">
        <f t="shared" si="50"/>
        <v>42</v>
      </c>
      <c r="L238" s="175">
        <f t="shared" si="51"/>
        <v>0.20388349514563106</v>
      </c>
      <c r="M238" s="170" t="s">
        <v>595</v>
      </c>
      <c r="N238" s="176">
        <v>44214</v>
      </c>
      <c r="O238" s="1"/>
      <c r="P238" s="1"/>
      <c r="Q238" s="1"/>
      <c r="R238" s="6" t="s">
        <v>787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8">
        <v>156</v>
      </c>
      <c r="B239" s="199">
        <v>44140</v>
      </c>
      <c r="C239" s="199"/>
      <c r="D239" s="200" t="s">
        <v>144</v>
      </c>
      <c r="E239" s="201" t="s">
        <v>592</v>
      </c>
      <c r="F239" s="201">
        <v>182.5</v>
      </c>
      <c r="G239" s="201"/>
      <c r="H239" s="201">
        <v>248</v>
      </c>
      <c r="I239" s="203">
        <v>248</v>
      </c>
      <c r="J239" s="173" t="s">
        <v>680</v>
      </c>
      <c r="K239" s="174">
        <f t="shared" si="50"/>
        <v>65.5</v>
      </c>
      <c r="L239" s="175">
        <f t="shared" si="51"/>
        <v>0.35890410958904112</v>
      </c>
      <c r="M239" s="170" t="s">
        <v>595</v>
      </c>
      <c r="N239" s="176">
        <v>44214</v>
      </c>
      <c r="O239" s="1"/>
      <c r="P239" s="1"/>
      <c r="Q239" s="1"/>
      <c r="R239" s="6" t="s">
        <v>787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8">
        <v>157</v>
      </c>
      <c r="B240" s="199">
        <v>44140</v>
      </c>
      <c r="C240" s="199"/>
      <c r="D240" s="200" t="s">
        <v>347</v>
      </c>
      <c r="E240" s="201" t="s">
        <v>592</v>
      </c>
      <c r="F240" s="201">
        <v>247.5</v>
      </c>
      <c r="G240" s="201"/>
      <c r="H240" s="201">
        <v>320</v>
      </c>
      <c r="I240" s="203">
        <v>320</v>
      </c>
      <c r="J240" s="173" t="s">
        <v>680</v>
      </c>
      <c r="K240" s="174">
        <f t="shared" si="50"/>
        <v>72.5</v>
      </c>
      <c r="L240" s="175">
        <f t="shared" si="51"/>
        <v>0.29292929292929293</v>
      </c>
      <c r="M240" s="170" t="s">
        <v>595</v>
      </c>
      <c r="N240" s="176">
        <v>44323</v>
      </c>
      <c r="O240" s="1"/>
      <c r="P240" s="1"/>
      <c r="Q240" s="1"/>
      <c r="R240" s="6" t="s">
        <v>787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8">
        <v>158</v>
      </c>
      <c r="B241" s="199">
        <v>44140</v>
      </c>
      <c r="C241" s="199"/>
      <c r="D241" s="200" t="s">
        <v>203</v>
      </c>
      <c r="E241" s="201" t="s">
        <v>592</v>
      </c>
      <c r="F241" s="171">
        <v>925</v>
      </c>
      <c r="G241" s="201"/>
      <c r="H241" s="201">
        <v>1095</v>
      </c>
      <c r="I241" s="203">
        <v>1093</v>
      </c>
      <c r="J241" s="173" t="s">
        <v>822</v>
      </c>
      <c r="K241" s="174">
        <f t="shared" si="50"/>
        <v>170</v>
      </c>
      <c r="L241" s="175">
        <f t="shared" si="51"/>
        <v>0.18378378378378379</v>
      </c>
      <c r="M241" s="170" t="s">
        <v>595</v>
      </c>
      <c r="N241" s="176">
        <v>44201</v>
      </c>
      <c r="O241" s="1"/>
      <c r="P241" s="1"/>
      <c r="Q241" s="1"/>
      <c r="R241" s="6" t="s">
        <v>787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8">
        <v>159</v>
      </c>
      <c r="B242" s="199">
        <v>44140</v>
      </c>
      <c r="C242" s="199"/>
      <c r="D242" s="200" t="s">
        <v>365</v>
      </c>
      <c r="E242" s="201" t="s">
        <v>592</v>
      </c>
      <c r="F242" s="171">
        <v>332.5</v>
      </c>
      <c r="G242" s="201"/>
      <c r="H242" s="201">
        <v>393</v>
      </c>
      <c r="I242" s="203">
        <v>406</v>
      </c>
      <c r="J242" s="173" t="s">
        <v>823</v>
      </c>
      <c r="K242" s="174">
        <f t="shared" si="50"/>
        <v>60.5</v>
      </c>
      <c r="L242" s="175">
        <f t="shared" si="51"/>
        <v>0.18195488721804512</v>
      </c>
      <c r="M242" s="170" t="s">
        <v>595</v>
      </c>
      <c r="N242" s="176">
        <v>44256</v>
      </c>
      <c r="O242" s="1"/>
      <c r="P242" s="1"/>
      <c r="Q242" s="1"/>
      <c r="R242" s="6" t="s">
        <v>787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8">
        <v>160</v>
      </c>
      <c r="B243" s="199">
        <v>44141</v>
      </c>
      <c r="C243" s="199"/>
      <c r="D243" s="200" t="s">
        <v>489</v>
      </c>
      <c r="E243" s="201" t="s">
        <v>592</v>
      </c>
      <c r="F243" s="171">
        <v>231</v>
      </c>
      <c r="G243" s="201"/>
      <c r="H243" s="201">
        <v>281</v>
      </c>
      <c r="I243" s="203">
        <v>281</v>
      </c>
      <c r="J243" s="173" t="s">
        <v>680</v>
      </c>
      <c r="K243" s="174">
        <f t="shared" si="50"/>
        <v>50</v>
      </c>
      <c r="L243" s="175">
        <f t="shared" si="51"/>
        <v>0.21645021645021645</v>
      </c>
      <c r="M243" s="170" t="s">
        <v>595</v>
      </c>
      <c r="N243" s="176">
        <v>44358</v>
      </c>
      <c r="O243" s="1"/>
      <c r="P243" s="1"/>
      <c r="Q243" s="1"/>
      <c r="R243" s="6" t="s">
        <v>787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8">
        <v>161</v>
      </c>
      <c r="B244" s="199">
        <v>44187</v>
      </c>
      <c r="C244" s="199"/>
      <c r="D244" s="200" t="s">
        <v>824</v>
      </c>
      <c r="E244" s="201" t="s">
        <v>592</v>
      </c>
      <c r="F244" s="171">
        <v>190</v>
      </c>
      <c r="G244" s="201"/>
      <c r="H244" s="201">
        <v>239</v>
      </c>
      <c r="I244" s="203">
        <v>239</v>
      </c>
      <c r="J244" s="173" t="s">
        <v>825</v>
      </c>
      <c r="K244" s="174">
        <f t="shared" si="50"/>
        <v>49</v>
      </c>
      <c r="L244" s="175">
        <f t="shared" si="51"/>
        <v>0.25789473684210529</v>
      </c>
      <c r="M244" s="170" t="s">
        <v>595</v>
      </c>
      <c r="N244" s="176">
        <v>44844</v>
      </c>
      <c r="O244" s="1"/>
      <c r="P244" s="1"/>
      <c r="Q244" s="1"/>
      <c r="R244" s="6" t="s">
        <v>787</v>
      </c>
    </row>
    <row r="245" spans="1:26" ht="12.75" customHeight="1">
      <c r="A245" s="198">
        <v>162</v>
      </c>
      <c r="B245" s="199">
        <v>44258</v>
      </c>
      <c r="C245" s="199"/>
      <c r="D245" s="200" t="s">
        <v>820</v>
      </c>
      <c r="E245" s="201" t="s">
        <v>592</v>
      </c>
      <c r="F245" s="171">
        <v>495</v>
      </c>
      <c r="G245" s="201"/>
      <c r="H245" s="201">
        <v>595</v>
      </c>
      <c r="I245" s="203">
        <v>590</v>
      </c>
      <c r="J245" s="173" t="s">
        <v>616</v>
      </c>
      <c r="K245" s="174">
        <f t="shared" si="50"/>
        <v>100</v>
      </c>
      <c r="L245" s="175">
        <f t="shared" si="51"/>
        <v>0.20202020202020202</v>
      </c>
      <c r="M245" s="170" t="s">
        <v>595</v>
      </c>
      <c r="N245" s="176">
        <v>44589</v>
      </c>
      <c r="O245" s="1"/>
      <c r="P245" s="1"/>
      <c r="R245" s="6" t="s">
        <v>787</v>
      </c>
    </row>
    <row r="246" spans="1:26" ht="12.75" customHeight="1">
      <c r="A246" s="198">
        <v>163</v>
      </c>
      <c r="B246" s="199">
        <v>44274</v>
      </c>
      <c r="C246" s="199"/>
      <c r="D246" s="200" t="s">
        <v>365</v>
      </c>
      <c r="E246" s="201" t="s">
        <v>592</v>
      </c>
      <c r="F246" s="171">
        <v>355</v>
      </c>
      <c r="G246" s="201"/>
      <c r="H246" s="201">
        <v>422.5</v>
      </c>
      <c r="I246" s="203">
        <v>420</v>
      </c>
      <c r="J246" s="173" t="s">
        <v>826</v>
      </c>
      <c r="K246" s="174">
        <f t="shared" si="50"/>
        <v>67.5</v>
      </c>
      <c r="L246" s="175">
        <f t="shared" si="51"/>
        <v>0.19014084507042253</v>
      </c>
      <c r="M246" s="170" t="s">
        <v>595</v>
      </c>
      <c r="N246" s="176">
        <v>44361</v>
      </c>
      <c r="O246" s="1"/>
      <c r="R246" s="216" t="s">
        <v>787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8">
        <v>164</v>
      </c>
      <c r="B247" s="199">
        <v>44295</v>
      </c>
      <c r="C247" s="199"/>
      <c r="D247" s="200" t="s">
        <v>327</v>
      </c>
      <c r="E247" s="201" t="s">
        <v>592</v>
      </c>
      <c r="F247" s="171">
        <v>555</v>
      </c>
      <c r="G247" s="201"/>
      <c r="H247" s="201">
        <v>663</v>
      </c>
      <c r="I247" s="203">
        <v>663</v>
      </c>
      <c r="J247" s="173" t="s">
        <v>827</v>
      </c>
      <c r="K247" s="174">
        <f t="shared" si="50"/>
        <v>108</v>
      </c>
      <c r="L247" s="175">
        <f t="shared" si="51"/>
        <v>0.19459459459459461</v>
      </c>
      <c r="M247" s="170" t="s">
        <v>595</v>
      </c>
      <c r="N247" s="176">
        <v>44321</v>
      </c>
      <c r="O247" s="1"/>
      <c r="P247" s="1"/>
      <c r="Q247" s="1"/>
      <c r="R247" s="216" t="s">
        <v>787</v>
      </c>
    </row>
    <row r="248" spans="1:26" ht="12.75" customHeight="1">
      <c r="A248" s="198">
        <v>165</v>
      </c>
      <c r="B248" s="199">
        <v>44308</v>
      </c>
      <c r="C248" s="199"/>
      <c r="D248" s="200" t="s">
        <v>791</v>
      </c>
      <c r="E248" s="201" t="s">
        <v>592</v>
      </c>
      <c r="F248" s="171">
        <v>126.5</v>
      </c>
      <c r="G248" s="201"/>
      <c r="H248" s="201">
        <v>155</v>
      </c>
      <c r="I248" s="203">
        <v>155</v>
      </c>
      <c r="J248" s="173" t="s">
        <v>680</v>
      </c>
      <c r="K248" s="174">
        <f t="shared" si="50"/>
        <v>28.5</v>
      </c>
      <c r="L248" s="175">
        <f t="shared" si="51"/>
        <v>0.22529644268774704</v>
      </c>
      <c r="M248" s="170" t="s">
        <v>595</v>
      </c>
      <c r="N248" s="176">
        <v>44362</v>
      </c>
      <c r="O248" s="1"/>
      <c r="R248" s="216" t="s">
        <v>787</v>
      </c>
    </row>
    <row r="249" spans="1:26" ht="12.75" customHeight="1">
      <c r="A249" s="177">
        <v>166</v>
      </c>
      <c r="B249" s="208">
        <v>44368</v>
      </c>
      <c r="C249" s="208"/>
      <c r="D249" s="179" t="s">
        <v>828</v>
      </c>
      <c r="E249" s="181" t="s">
        <v>592</v>
      </c>
      <c r="F249" s="209">
        <v>287.5</v>
      </c>
      <c r="G249" s="181"/>
      <c r="H249" s="181">
        <v>245</v>
      </c>
      <c r="I249" s="182">
        <v>344</v>
      </c>
      <c r="J249" s="183" t="s">
        <v>829</v>
      </c>
      <c r="K249" s="184">
        <f t="shared" si="50"/>
        <v>-42.5</v>
      </c>
      <c r="L249" s="185">
        <f t="shared" si="51"/>
        <v>-0.14782608695652175</v>
      </c>
      <c r="M249" s="181" t="s">
        <v>605</v>
      </c>
      <c r="N249" s="178">
        <v>44508</v>
      </c>
      <c r="O249" s="1"/>
      <c r="R249" s="216" t="s">
        <v>787</v>
      </c>
    </row>
    <row r="250" spans="1:26" ht="12.75" customHeight="1">
      <c r="A250" s="198">
        <v>167</v>
      </c>
      <c r="B250" s="199">
        <v>44368</v>
      </c>
      <c r="C250" s="199"/>
      <c r="D250" s="200" t="s">
        <v>489</v>
      </c>
      <c r="E250" s="201" t="s">
        <v>592</v>
      </c>
      <c r="F250" s="171">
        <v>241</v>
      </c>
      <c r="G250" s="201"/>
      <c r="H250" s="201">
        <v>298</v>
      </c>
      <c r="I250" s="203">
        <v>320</v>
      </c>
      <c r="J250" s="173" t="s">
        <v>680</v>
      </c>
      <c r="K250" s="174">
        <f t="shared" si="50"/>
        <v>57</v>
      </c>
      <c r="L250" s="175">
        <f t="shared" si="51"/>
        <v>0.23651452282157676</v>
      </c>
      <c r="M250" s="170" t="s">
        <v>595</v>
      </c>
      <c r="N250" s="176">
        <v>44802</v>
      </c>
      <c r="O250" s="41"/>
      <c r="R250" s="216" t="s">
        <v>787</v>
      </c>
    </row>
    <row r="251" spans="1:26" ht="12.75" customHeight="1">
      <c r="A251" s="198">
        <v>168</v>
      </c>
      <c r="B251" s="199">
        <v>44406</v>
      </c>
      <c r="C251" s="199"/>
      <c r="D251" s="200" t="s">
        <v>791</v>
      </c>
      <c r="E251" s="201" t="s">
        <v>592</v>
      </c>
      <c r="F251" s="171">
        <v>162.5</v>
      </c>
      <c r="G251" s="201"/>
      <c r="H251" s="201">
        <v>200</v>
      </c>
      <c r="I251" s="203">
        <v>200</v>
      </c>
      <c r="J251" s="173" t="s">
        <v>680</v>
      </c>
      <c r="K251" s="174">
        <f t="shared" si="50"/>
        <v>37.5</v>
      </c>
      <c r="L251" s="175">
        <f t="shared" si="51"/>
        <v>0.23076923076923078</v>
      </c>
      <c r="M251" s="170" t="s">
        <v>595</v>
      </c>
      <c r="N251" s="176">
        <v>44802</v>
      </c>
      <c r="O251" s="1"/>
      <c r="R251" s="216" t="s">
        <v>787</v>
      </c>
    </row>
    <row r="252" spans="1:26" ht="12.75" customHeight="1">
      <c r="A252" s="198">
        <v>169</v>
      </c>
      <c r="B252" s="199">
        <v>44462</v>
      </c>
      <c r="C252" s="199"/>
      <c r="D252" s="200" t="s">
        <v>446</v>
      </c>
      <c r="E252" s="201" t="s">
        <v>592</v>
      </c>
      <c r="F252" s="171">
        <v>1235</v>
      </c>
      <c r="G252" s="201"/>
      <c r="H252" s="201">
        <v>1505</v>
      </c>
      <c r="I252" s="203">
        <v>1500</v>
      </c>
      <c r="J252" s="173" t="s">
        <v>680</v>
      </c>
      <c r="K252" s="174">
        <f t="shared" si="50"/>
        <v>270</v>
      </c>
      <c r="L252" s="175">
        <f t="shared" si="51"/>
        <v>0.21862348178137653</v>
      </c>
      <c r="M252" s="170" t="s">
        <v>595</v>
      </c>
      <c r="N252" s="176">
        <v>44564</v>
      </c>
      <c r="O252" s="1"/>
      <c r="R252" s="216" t="s">
        <v>787</v>
      </c>
    </row>
    <row r="253" spans="1:26" ht="12.75" customHeight="1">
      <c r="A253" s="217">
        <v>170</v>
      </c>
      <c r="B253" s="218">
        <v>44480</v>
      </c>
      <c r="C253" s="218"/>
      <c r="D253" s="219" t="s">
        <v>830</v>
      </c>
      <c r="E253" s="220" t="s">
        <v>592</v>
      </c>
      <c r="F253" s="60">
        <v>58.75</v>
      </c>
      <c r="G253" s="220"/>
      <c r="H253" s="221"/>
      <c r="I253" s="56"/>
      <c r="J253" s="222" t="s">
        <v>593</v>
      </c>
      <c r="K253" s="217"/>
      <c r="L253" s="218"/>
      <c r="M253" s="218"/>
      <c r="N253" s="219"/>
      <c r="O253" s="41"/>
      <c r="R253" s="216" t="s">
        <v>787</v>
      </c>
    </row>
    <row r="254" spans="1:26" ht="12.75" customHeight="1">
      <c r="A254" s="223">
        <v>171</v>
      </c>
      <c r="B254" s="224">
        <v>44481</v>
      </c>
      <c r="C254" s="224"/>
      <c r="D254" s="225" t="s">
        <v>278</v>
      </c>
      <c r="E254" s="56" t="s">
        <v>592</v>
      </c>
      <c r="F254" s="226" t="s">
        <v>831</v>
      </c>
      <c r="G254" s="56"/>
      <c r="H254" s="56"/>
      <c r="I254" s="56">
        <v>380</v>
      </c>
      <c r="J254" s="227" t="s">
        <v>593</v>
      </c>
      <c r="K254" s="223"/>
      <c r="L254" s="224"/>
      <c r="M254" s="224"/>
      <c r="N254" s="225"/>
      <c r="O254" s="41"/>
      <c r="R254" s="216" t="s">
        <v>787</v>
      </c>
    </row>
    <row r="255" spans="1:26" ht="12.75" customHeight="1">
      <c r="A255" s="198">
        <v>172</v>
      </c>
      <c r="B255" s="199">
        <v>44481</v>
      </c>
      <c r="C255" s="199"/>
      <c r="D255" s="200" t="s">
        <v>832</v>
      </c>
      <c r="E255" s="201" t="s">
        <v>592</v>
      </c>
      <c r="F255" s="171">
        <v>45.5</v>
      </c>
      <c r="G255" s="201"/>
      <c r="H255" s="201">
        <v>56.5</v>
      </c>
      <c r="I255" s="203">
        <v>56</v>
      </c>
      <c r="J255" s="173" t="s">
        <v>680</v>
      </c>
      <c r="K255" s="174">
        <f t="shared" ref="K255:K256" si="52">H255-F255</f>
        <v>11</v>
      </c>
      <c r="L255" s="175">
        <f t="shared" ref="L255:L256" si="53">K255/F255</f>
        <v>0.24175824175824176</v>
      </c>
      <c r="M255" s="170" t="s">
        <v>595</v>
      </c>
      <c r="N255" s="176">
        <v>44881</v>
      </c>
      <c r="O255" s="41"/>
      <c r="R255" s="216"/>
    </row>
    <row r="256" spans="1:26" ht="12.75" customHeight="1">
      <c r="A256" s="198">
        <v>173</v>
      </c>
      <c r="B256" s="199">
        <v>44551</v>
      </c>
      <c r="C256" s="199"/>
      <c r="D256" s="200" t="s">
        <v>131</v>
      </c>
      <c r="E256" s="201" t="s">
        <v>592</v>
      </c>
      <c r="F256" s="171">
        <v>2300</v>
      </c>
      <c r="G256" s="201"/>
      <c r="H256" s="201">
        <f>(2820+2200)/2</f>
        <v>2510</v>
      </c>
      <c r="I256" s="203">
        <v>3000</v>
      </c>
      <c r="J256" s="173" t="s">
        <v>833</v>
      </c>
      <c r="K256" s="174">
        <f t="shared" si="52"/>
        <v>210</v>
      </c>
      <c r="L256" s="175">
        <f t="shared" si="53"/>
        <v>9.1304347826086957E-2</v>
      </c>
      <c r="M256" s="170" t="s">
        <v>595</v>
      </c>
      <c r="N256" s="176">
        <v>44649</v>
      </c>
      <c r="O256" s="1"/>
      <c r="R256" s="216"/>
    </row>
    <row r="257" spans="1:38" ht="12.75" customHeight="1">
      <c r="A257" s="198">
        <v>174</v>
      </c>
      <c r="B257" s="199">
        <v>44606</v>
      </c>
      <c r="C257" s="199"/>
      <c r="D257" s="200" t="s">
        <v>436</v>
      </c>
      <c r="E257" s="201" t="s">
        <v>592</v>
      </c>
      <c r="F257" s="171">
        <v>635</v>
      </c>
      <c r="G257" s="201"/>
      <c r="H257" s="201">
        <v>700</v>
      </c>
      <c r="I257" s="203">
        <v>764</v>
      </c>
      <c r="J257" s="173" t="s">
        <v>881</v>
      </c>
      <c r="K257" s="174">
        <f t="shared" ref="K257" si="54">H257-F257</f>
        <v>65</v>
      </c>
      <c r="L257" s="175">
        <f t="shared" ref="L257" si="55">K257/F257</f>
        <v>0.10236220472440945</v>
      </c>
      <c r="M257" s="170" t="s">
        <v>595</v>
      </c>
      <c r="N257" s="176">
        <v>45159</v>
      </c>
      <c r="O257" s="41"/>
      <c r="R257" s="216"/>
    </row>
    <row r="258" spans="1:38" ht="12.75" customHeight="1">
      <c r="A258" s="198">
        <v>175</v>
      </c>
      <c r="B258" s="199">
        <v>44613</v>
      </c>
      <c r="C258" s="199"/>
      <c r="D258" s="200" t="s">
        <v>446</v>
      </c>
      <c r="E258" s="201" t="s">
        <v>592</v>
      </c>
      <c r="F258" s="171">
        <v>1255</v>
      </c>
      <c r="G258" s="201"/>
      <c r="H258" s="201">
        <v>1515</v>
      </c>
      <c r="I258" s="203">
        <v>1510</v>
      </c>
      <c r="J258" s="173" t="s">
        <v>680</v>
      </c>
      <c r="K258" s="174">
        <f>H258-F258</f>
        <v>260</v>
      </c>
      <c r="L258" s="175">
        <f>K258/F258</f>
        <v>0.20717131474103587</v>
      </c>
      <c r="M258" s="170" t="s">
        <v>595</v>
      </c>
      <c r="N258" s="176">
        <v>44834</v>
      </c>
      <c r="O258" s="41"/>
      <c r="R258" s="216"/>
    </row>
    <row r="259" spans="1:38" ht="12.75" customHeight="1">
      <c r="A259">
        <v>176</v>
      </c>
      <c r="B259" s="224">
        <v>44670</v>
      </c>
      <c r="C259" s="224"/>
      <c r="D259" s="58" t="s">
        <v>552</v>
      </c>
      <c r="E259" s="228" t="s">
        <v>592</v>
      </c>
      <c r="F259" s="56" t="s">
        <v>834</v>
      </c>
      <c r="G259" s="56"/>
      <c r="H259" s="56"/>
      <c r="I259" s="56">
        <v>553</v>
      </c>
      <c r="J259" s="56" t="s">
        <v>593</v>
      </c>
      <c r="K259" s="56"/>
      <c r="L259" s="56"/>
      <c r="M259" s="56"/>
      <c r="N259" s="56"/>
      <c r="O259" s="41"/>
      <c r="R259" s="216"/>
    </row>
    <row r="260" spans="1:38" ht="12.75" customHeight="1">
      <c r="A260" s="198">
        <v>177</v>
      </c>
      <c r="B260" s="199">
        <v>44746</v>
      </c>
      <c r="C260" s="199"/>
      <c r="D260" s="200" t="s">
        <v>835</v>
      </c>
      <c r="E260" s="201" t="s">
        <v>592</v>
      </c>
      <c r="F260" s="171">
        <v>207.5</v>
      </c>
      <c r="G260" s="201"/>
      <c r="H260" s="201">
        <v>254</v>
      </c>
      <c r="I260" s="203">
        <v>254</v>
      </c>
      <c r="J260" s="173" t="s">
        <v>680</v>
      </c>
      <c r="K260" s="174">
        <f t="shared" ref="K260:K262" si="56">H260-F260</f>
        <v>46.5</v>
      </c>
      <c r="L260" s="175">
        <f t="shared" ref="L260:L262" si="57">K260/F260</f>
        <v>0.22409638554216868</v>
      </c>
      <c r="M260" s="170" t="s">
        <v>595</v>
      </c>
      <c r="N260" s="176">
        <v>44792</v>
      </c>
      <c r="O260" s="1"/>
      <c r="R260" s="216"/>
    </row>
    <row r="261" spans="1:38" ht="12.75" customHeight="1">
      <c r="A261" s="198">
        <v>178</v>
      </c>
      <c r="B261" s="199">
        <v>44775</v>
      </c>
      <c r="C261" s="199"/>
      <c r="D261" s="200" t="s">
        <v>491</v>
      </c>
      <c r="E261" s="201" t="s">
        <v>592</v>
      </c>
      <c r="F261" s="171">
        <v>31.25</v>
      </c>
      <c r="G261" s="201"/>
      <c r="H261" s="201">
        <v>38.75</v>
      </c>
      <c r="I261" s="203">
        <v>38</v>
      </c>
      <c r="J261" s="173" t="s">
        <v>680</v>
      </c>
      <c r="K261" s="174">
        <f t="shared" si="56"/>
        <v>7.5</v>
      </c>
      <c r="L261" s="175">
        <f t="shared" si="57"/>
        <v>0.24</v>
      </c>
      <c r="M261" s="170" t="s">
        <v>595</v>
      </c>
      <c r="N261" s="176">
        <v>44844</v>
      </c>
      <c r="O261" s="41"/>
      <c r="R261" s="60"/>
    </row>
    <row r="262" spans="1:38" ht="12.75" customHeight="1">
      <c r="A262" s="198">
        <v>179</v>
      </c>
      <c r="B262" s="199">
        <v>44841</v>
      </c>
      <c r="C262" s="199"/>
      <c r="D262" s="200" t="s">
        <v>836</v>
      </c>
      <c r="E262" s="201" t="s">
        <v>592</v>
      </c>
      <c r="F262" s="171">
        <v>665</v>
      </c>
      <c r="G262" s="201"/>
      <c r="H262" s="201">
        <v>807.5</v>
      </c>
      <c r="I262" s="203">
        <v>840</v>
      </c>
      <c r="J262" s="173" t="s">
        <v>833</v>
      </c>
      <c r="K262" s="174">
        <f t="shared" si="56"/>
        <v>142.5</v>
      </c>
      <c r="L262" s="175">
        <f t="shared" si="57"/>
        <v>0.21428571428571427</v>
      </c>
      <c r="M262" s="170" t="s">
        <v>595</v>
      </c>
      <c r="N262" s="176">
        <v>45097</v>
      </c>
      <c r="O262" s="41"/>
      <c r="R262" s="60"/>
    </row>
    <row r="263" spans="1:38" ht="12.75" customHeight="1">
      <c r="A263" s="198">
        <v>180</v>
      </c>
      <c r="B263" s="199">
        <v>44844</v>
      </c>
      <c r="C263" s="199"/>
      <c r="D263" s="200" t="s">
        <v>438</v>
      </c>
      <c r="E263" s="201" t="s">
        <v>592</v>
      </c>
      <c r="F263" s="171">
        <v>227.5</v>
      </c>
      <c r="G263" s="201"/>
      <c r="H263" s="201">
        <v>270</v>
      </c>
      <c r="I263" s="203">
        <v>291</v>
      </c>
      <c r="J263" s="173" t="s">
        <v>883</v>
      </c>
      <c r="K263" s="174">
        <f t="shared" ref="K263" si="58">H263-F263</f>
        <v>42.5</v>
      </c>
      <c r="L263" s="175">
        <f t="shared" ref="L263" si="59">K263/F263</f>
        <v>0.18681318681318682</v>
      </c>
      <c r="M263" s="170" t="s">
        <v>595</v>
      </c>
      <c r="N263" s="176">
        <v>45160</v>
      </c>
      <c r="O263" s="41"/>
      <c r="Q263" s="41"/>
      <c r="R263" s="60"/>
    </row>
    <row r="264" spans="1:38" ht="12.75" customHeight="1">
      <c r="A264" s="198">
        <v>181</v>
      </c>
      <c r="B264" s="199">
        <v>44845</v>
      </c>
      <c r="C264" s="199"/>
      <c r="D264" s="200" t="s">
        <v>436</v>
      </c>
      <c r="E264" s="201" t="s">
        <v>592</v>
      </c>
      <c r="F264" s="171">
        <v>555</v>
      </c>
      <c r="G264" s="201"/>
      <c r="H264" s="201">
        <v>700</v>
      </c>
      <c r="I264" s="203">
        <v>765</v>
      </c>
      <c r="J264" s="173" t="s">
        <v>882</v>
      </c>
      <c r="K264" s="174">
        <f t="shared" ref="K264" si="60">H264-F264</f>
        <v>145</v>
      </c>
      <c r="L264" s="175">
        <f t="shared" ref="L264" si="61">K264/F264</f>
        <v>0.26126126126126126</v>
      </c>
      <c r="M264" s="170" t="s">
        <v>595</v>
      </c>
      <c r="N264" s="176">
        <v>45159</v>
      </c>
      <c r="O264" s="41"/>
      <c r="Q264" s="41"/>
      <c r="R264" s="60"/>
    </row>
    <row r="265" spans="1:38" ht="12.75" customHeight="1">
      <c r="A265" s="198">
        <v>182</v>
      </c>
      <c r="B265" s="199">
        <v>44981</v>
      </c>
      <c r="C265" s="199"/>
      <c r="D265" s="200" t="s">
        <v>453</v>
      </c>
      <c r="E265" s="201" t="s">
        <v>592</v>
      </c>
      <c r="F265" s="171">
        <v>1675</v>
      </c>
      <c r="G265" s="201"/>
      <c r="H265" s="201">
        <v>2080</v>
      </c>
      <c r="I265" s="203">
        <v>2080</v>
      </c>
      <c r="J265" s="173" t="s">
        <v>680</v>
      </c>
      <c r="K265" s="174">
        <f>H265-F265</f>
        <v>405</v>
      </c>
      <c r="L265" s="175">
        <f>K265/F265</f>
        <v>0.2417910447761194</v>
      </c>
      <c r="M265" s="170" t="s">
        <v>595</v>
      </c>
      <c r="N265" s="176">
        <v>45119</v>
      </c>
      <c r="O265" s="41"/>
      <c r="R265" s="60" t="s">
        <v>874</v>
      </c>
    </row>
    <row r="266" spans="1:38" ht="12.75" customHeight="1">
      <c r="A266" s="198">
        <v>183</v>
      </c>
      <c r="B266" s="199">
        <v>44986</v>
      </c>
      <c r="C266" s="199"/>
      <c r="D266" s="200" t="s">
        <v>491</v>
      </c>
      <c r="E266" s="201" t="s">
        <v>592</v>
      </c>
      <c r="F266" s="171">
        <v>57.5</v>
      </c>
      <c r="G266" s="201"/>
      <c r="H266" s="201">
        <v>120</v>
      </c>
      <c r="I266" s="203">
        <v>120</v>
      </c>
      <c r="J266" s="173" t="s">
        <v>680</v>
      </c>
      <c r="K266" s="174">
        <f>H266-F266</f>
        <v>62.5</v>
      </c>
      <c r="L266" s="175">
        <f>K266/F266</f>
        <v>1.0869565217391304</v>
      </c>
      <c r="M266" s="170" t="s">
        <v>595</v>
      </c>
      <c r="N266" s="176">
        <v>45049</v>
      </c>
      <c r="O266" s="41"/>
      <c r="R266" s="60" t="s">
        <v>874</v>
      </c>
    </row>
    <row r="267" spans="1:38" ht="12.75" customHeight="1">
      <c r="A267" s="229">
        <v>184</v>
      </c>
      <c r="B267" s="224">
        <v>45008</v>
      </c>
      <c r="C267" s="224"/>
      <c r="D267" s="58" t="s">
        <v>508</v>
      </c>
      <c r="E267" s="228" t="s">
        <v>592</v>
      </c>
      <c r="F267" s="228" t="s">
        <v>837</v>
      </c>
      <c r="G267" s="56"/>
      <c r="H267" s="56"/>
      <c r="I267" s="56">
        <v>3523</v>
      </c>
      <c r="J267" s="56" t="s">
        <v>593</v>
      </c>
      <c r="K267" s="56"/>
      <c r="L267" s="56"/>
      <c r="M267" s="56"/>
      <c r="N267" s="56"/>
      <c r="O267" s="41"/>
      <c r="R267" s="60" t="s">
        <v>874</v>
      </c>
    </row>
    <row r="268" spans="1:38" ht="12.75" customHeight="1">
      <c r="A268" s="198">
        <v>185</v>
      </c>
      <c r="B268" s="199">
        <v>45027</v>
      </c>
      <c r="C268" s="199"/>
      <c r="D268" s="200" t="s">
        <v>838</v>
      </c>
      <c r="E268" s="201" t="s">
        <v>592</v>
      </c>
      <c r="F268" s="171">
        <v>460</v>
      </c>
      <c r="G268" s="201"/>
      <c r="H268" s="201">
        <v>825</v>
      </c>
      <c r="I268" s="203">
        <v>810</v>
      </c>
      <c r="J268" s="173" t="s">
        <v>680</v>
      </c>
      <c r="K268" s="174">
        <f>H268-F268</f>
        <v>365</v>
      </c>
      <c r="L268" s="175">
        <f>K268/F268</f>
        <v>0.79347826086956519</v>
      </c>
      <c r="M268" s="170" t="s">
        <v>595</v>
      </c>
      <c r="N268" s="176">
        <v>45155</v>
      </c>
      <c r="O268" s="41"/>
      <c r="R268" s="60" t="s">
        <v>874</v>
      </c>
    </row>
    <row r="269" spans="1:38" ht="12.75" customHeight="1">
      <c r="A269" s="223">
        <v>186</v>
      </c>
      <c r="B269" s="224">
        <v>45050</v>
      </c>
      <c r="C269" s="58"/>
      <c r="D269" s="58" t="s">
        <v>42</v>
      </c>
      <c r="E269" s="228" t="s">
        <v>592</v>
      </c>
      <c r="F269" s="56" t="s">
        <v>839</v>
      </c>
      <c r="G269" s="56"/>
      <c r="H269" s="56"/>
      <c r="I269" s="56">
        <v>5040</v>
      </c>
      <c r="J269" s="56" t="s">
        <v>593</v>
      </c>
      <c r="K269" s="56"/>
      <c r="L269" s="56"/>
      <c r="M269" s="56"/>
      <c r="N269" s="56"/>
      <c r="O269" s="41"/>
      <c r="R269" s="60" t="s">
        <v>874</v>
      </c>
    </row>
    <row r="270" spans="1:38" ht="12.75" customHeight="1">
      <c r="A270" s="198">
        <v>187</v>
      </c>
      <c r="B270" s="199">
        <v>45075</v>
      </c>
      <c r="C270" s="199"/>
      <c r="D270" s="200" t="s">
        <v>840</v>
      </c>
      <c r="E270" s="201" t="s">
        <v>592</v>
      </c>
      <c r="F270" s="171">
        <v>585</v>
      </c>
      <c r="G270" s="201"/>
      <c r="H270" s="201">
        <v>732</v>
      </c>
      <c r="I270" s="203">
        <v>732</v>
      </c>
      <c r="J270" s="173" t="s">
        <v>680</v>
      </c>
      <c r="K270" s="174">
        <f>H270-F270</f>
        <v>147</v>
      </c>
      <c r="L270" s="175">
        <f>K270/F270</f>
        <v>0.25128205128205128</v>
      </c>
      <c r="M270" s="170" t="s">
        <v>595</v>
      </c>
      <c r="N270" s="176">
        <v>45152</v>
      </c>
      <c r="O270" s="41"/>
      <c r="Q270" s="41"/>
      <c r="R270" s="60" t="s">
        <v>874</v>
      </c>
      <c r="T270" s="41"/>
      <c r="V270" s="41"/>
      <c r="W270" s="60"/>
      <c r="Y270" s="41"/>
      <c r="AA270" s="41"/>
      <c r="AB270" s="60"/>
      <c r="AD270" s="41"/>
      <c r="AF270" s="41"/>
      <c r="AG270" s="60"/>
      <c r="AI270" s="41"/>
      <c r="AK270" s="41"/>
      <c r="AL270" s="60"/>
    </row>
    <row r="271" spans="1:38" ht="12.75" customHeight="1">
      <c r="A271" s="223">
        <v>188</v>
      </c>
      <c r="B271" s="224">
        <v>45078</v>
      </c>
      <c r="C271" s="58"/>
      <c r="D271" s="58" t="s">
        <v>540</v>
      </c>
      <c r="E271" s="228" t="s">
        <v>592</v>
      </c>
      <c r="F271" s="56" t="s">
        <v>841</v>
      </c>
      <c r="G271" s="56"/>
      <c r="H271" s="56"/>
      <c r="I271" s="56">
        <v>4300</v>
      </c>
      <c r="J271" s="56" t="s">
        <v>593</v>
      </c>
      <c r="K271" s="56"/>
      <c r="L271" s="56"/>
      <c r="M271" s="56"/>
      <c r="N271" s="56"/>
      <c r="O271" s="41"/>
      <c r="Q271" s="41"/>
      <c r="R271" s="60" t="s">
        <v>874</v>
      </c>
      <c r="T271" s="41"/>
      <c r="V271" s="41"/>
      <c r="W271" s="60"/>
      <c r="Y271" s="41"/>
      <c r="AA271" s="41"/>
      <c r="AB271" s="60"/>
      <c r="AD271" s="41"/>
      <c r="AF271" s="41"/>
      <c r="AG271" s="60"/>
      <c r="AI271" s="41"/>
      <c r="AK271" s="41"/>
      <c r="AL271" s="60"/>
    </row>
    <row r="272" spans="1:38" ht="12.75" customHeight="1">
      <c r="A272" s="223">
        <v>189</v>
      </c>
      <c r="B272" s="224">
        <v>45103</v>
      </c>
      <c r="C272" s="58"/>
      <c r="D272" s="58" t="s">
        <v>868</v>
      </c>
      <c r="E272" s="228" t="s">
        <v>592</v>
      </c>
      <c r="F272" s="56" t="s">
        <v>660</v>
      </c>
      <c r="G272" s="56"/>
      <c r="H272" s="56"/>
      <c r="I272" s="56">
        <v>383</v>
      </c>
      <c r="J272" s="56" t="s">
        <v>593</v>
      </c>
      <c r="K272" s="56"/>
      <c r="L272" s="56"/>
      <c r="M272" s="56"/>
      <c r="N272" s="56"/>
      <c r="O272" s="41"/>
      <c r="Q272" s="41"/>
      <c r="R272" s="60" t="s">
        <v>874</v>
      </c>
      <c r="T272" s="41"/>
      <c r="V272" s="41"/>
      <c r="W272" s="60"/>
      <c r="Y272" s="41"/>
      <c r="AA272" s="41"/>
      <c r="AB272" s="60"/>
      <c r="AD272" s="41"/>
      <c r="AF272" s="41"/>
      <c r="AG272" s="60"/>
      <c r="AI272" s="41"/>
      <c r="AK272" s="41"/>
      <c r="AL272" s="60"/>
    </row>
    <row r="273" spans="1:38" ht="12.75" customHeight="1">
      <c r="A273" s="223">
        <v>190</v>
      </c>
      <c r="B273" s="224">
        <v>45120</v>
      </c>
      <c r="C273" s="58"/>
      <c r="D273" s="58" t="s">
        <v>539</v>
      </c>
      <c r="E273" s="228" t="s">
        <v>592</v>
      </c>
      <c r="F273" s="56" t="s">
        <v>867</v>
      </c>
      <c r="G273" s="56"/>
      <c r="H273" s="56"/>
      <c r="I273" s="56">
        <v>2935</v>
      </c>
      <c r="J273" s="56" t="s">
        <v>593</v>
      </c>
      <c r="K273" s="56"/>
      <c r="L273" s="56"/>
      <c r="M273" s="56"/>
      <c r="N273" s="56"/>
      <c r="O273" s="41"/>
      <c r="Q273" s="41"/>
      <c r="R273" s="60" t="s">
        <v>874</v>
      </c>
      <c r="T273" s="41"/>
      <c r="V273" s="41"/>
      <c r="W273" s="60"/>
      <c r="Y273" s="41"/>
      <c r="AA273" s="41"/>
      <c r="AB273" s="60"/>
      <c r="AD273" s="41"/>
      <c r="AF273" s="41"/>
      <c r="AG273" s="60"/>
      <c r="AI273" s="41"/>
      <c r="AK273" s="41"/>
      <c r="AL273" s="60"/>
    </row>
    <row r="274" spans="1:38" ht="12.75" customHeight="1">
      <c r="A274" s="198">
        <v>191</v>
      </c>
      <c r="B274" s="199">
        <v>45125</v>
      </c>
      <c r="C274" s="199"/>
      <c r="D274" s="200" t="s">
        <v>203</v>
      </c>
      <c r="E274" s="201" t="s">
        <v>592</v>
      </c>
      <c r="F274" s="171">
        <v>3980</v>
      </c>
      <c r="G274" s="201"/>
      <c r="H274" s="201">
        <v>4895</v>
      </c>
      <c r="I274" s="203">
        <v>4895</v>
      </c>
      <c r="J274" s="173" t="s">
        <v>680</v>
      </c>
      <c r="K274" s="174">
        <f>H274-F274</f>
        <v>915</v>
      </c>
      <c r="L274" s="175">
        <f>K274/F274</f>
        <v>0.22989949748743718</v>
      </c>
      <c r="M274" s="170" t="s">
        <v>595</v>
      </c>
      <c r="N274" s="176">
        <v>45155</v>
      </c>
      <c r="O274" s="41"/>
      <c r="R274" s="60" t="s">
        <v>874</v>
      </c>
      <c r="T274" s="41"/>
      <c r="W274" s="60"/>
      <c r="Y274" s="41"/>
      <c r="AB274" s="60"/>
      <c r="AD274" s="41"/>
      <c r="AG274" s="60"/>
      <c r="AI274" s="41"/>
      <c r="AL274" s="60"/>
    </row>
    <row r="275" spans="1:38" ht="12.75" customHeight="1">
      <c r="A275" s="198">
        <v>192</v>
      </c>
      <c r="B275" s="199">
        <v>45145</v>
      </c>
      <c r="C275" s="199"/>
      <c r="D275" s="200" t="s">
        <v>876</v>
      </c>
      <c r="E275" s="201" t="s">
        <v>592</v>
      </c>
      <c r="F275" s="171">
        <v>565</v>
      </c>
      <c r="G275" s="201"/>
      <c r="H275" s="201">
        <v>725</v>
      </c>
      <c r="I275" s="203">
        <v>725</v>
      </c>
      <c r="J275" s="173" t="s">
        <v>680</v>
      </c>
      <c r="K275" s="174">
        <f>H275-F275</f>
        <v>160</v>
      </c>
      <c r="L275" s="175">
        <f>K275/F275</f>
        <v>0.2831858407079646</v>
      </c>
      <c r="M275" s="170" t="s">
        <v>595</v>
      </c>
      <c r="N275" s="176">
        <v>45169</v>
      </c>
      <c r="O275" s="41"/>
      <c r="R275" s="60" t="s">
        <v>874</v>
      </c>
      <c r="T275" s="41"/>
      <c r="W275" s="60"/>
      <c r="Y275" s="41"/>
      <c r="AB275" s="60"/>
      <c r="AD275" s="41"/>
      <c r="AG275" s="60"/>
      <c r="AI275" s="41"/>
      <c r="AL275" s="60"/>
    </row>
    <row r="276" spans="1:38" ht="12.75" customHeight="1">
      <c r="A276" s="223">
        <v>193</v>
      </c>
      <c r="B276" s="224">
        <v>45167</v>
      </c>
      <c r="C276" s="58"/>
      <c r="D276" s="58" t="s">
        <v>887</v>
      </c>
      <c r="E276" s="228" t="s">
        <v>592</v>
      </c>
      <c r="F276" s="56" t="s">
        <v>888</v>
      </c>
      <c r="G276" s="56"/>
      <c r="H276" s="56"/>
      <c r="I276" s="56">
        <v>950</v>
      </c>
      <c r="J276" s="56" t="s">
        <v>593</v>
      </c>
      <c r="K276" s="56"/>
      <c r="L276" s="56"/>
      <c r="M276" s="56"/>
      <c r="N276" s="56"/>
      <c r="O276" s="41"/>
      <c r="R276" s="60" t="s">
        <v>874</v>
      </c>
      <c r="T276" s="41"/>
      <c r="W276" s="60"/>
      <c r="Y276" s="41"/>
      <c r="AB276" s="60"/>
      <c r="AD276" s="41"/>
      <c r="AG276" s="60"/>
      <c r="AI276" s="41"/>
      <c r="AL276" s="60"/>
    </row>
    <row r="277" spans="1:38" ht="12.75" customHeight="1">
      <c r="A277" s="223"/>
      <c r="B277" s="224"/>
      <c r="C277" s="58"/>
      <c r="D277" s="58"/>
      <c r="E277" s="228"/>
      <c r="F277" s="56"/>
      <c r="G277" s="56"/>
      <c r="H277" s="56"/>
      <c r="I277" s="56"/>
      <c r="J277" s="56"/>
      <c r="K277" s="56"/>
      <c r="L277" s="56"/>
      <c r="M277" s="56"/>
      <c r="N277" s="56"/>
      <c r="O277" s="41"/>
      <c r="R277" s="60"/>
      <c r="T277" s="41"/>
      <c r="W277" s="60"/>
      <c r="Y277" s="41"/>
      <c r="AB277" s="60"/>
      <c r="AD277" s="41"/>
      <c r="AG277" s="60"/>
      <c r="AI277" s="41"/>
      <c r="AL277" s="60"/>
    </row>
    <row r="278" spans="1:38" ht="12.75" customHeight="1">
      <c r="A278" s="58"/>
      <c r="B278" s="58"/>
      <c r="C278" s="58"/>
      <c r="D278" s="58"/>
      <c r="E278" s="58"/>
      <c r="F278" s="56"/>
      <c r="G278" s="56"/>
      <c r="H278" s="56"/>
      <c r="I278" s="56"/>
      <c r="J278" s="31"/>
      <c r="K278" s="56"/>
      <c r="L278" s="56"/>
      <c r="M278" s="56"/>
      <c r="N278" s="58"/>
      <c r="O278" s="41"/>
      <c r="R278" s="60"/>
      <c r="T278" s="41"/>
      <c r="W278" s="60"/>
      <c r="Y278" s="41"/>
      <c r="AB278" s="60"/>
      <c r="AD278" s="41"/>
      <c r="AG278" s="60"/>
      <c r="AI278" s="41"/>
      <c r="AL278" s="60"/>
    </row>
    <row r="279" spans="1:38" ht="12.75" customHeight="1">
      <c r="B279" s="230" t="s">
        <v>842</v>
      </c>
      <c r="F279" s="60"/>
      <c r="G279" s="60"/>
      <c r="H279" s="60"/>
      <c r="I279" s="60"/>
      <c r="J279" s="41"/>
      <c r="K279" s="60"/>
      <c r="L279" s="60"/>
      <c r="M279" s="60"/>
      <c r="O279" s="41"/>
      <c r="R279" s="60"/>
      <c r="T279" s="41"/>
      <c r="W279" s="60"/>
      <c r="Y279" s="41"/>
      <c r="AB279" s="60"/>
      <c r="AD279" s="41"/>
      <c r="AG279" s="60"/>
      <c r="AI279" s="41"/>
      <c r="AL279" s="60"/>
    </row>
    <row r="280" spans="1:38" ht="12.75" customHeight="1">
      <c r="A280" s="231"/>
      <c r="F280" s="60"/>
      <c r="G280" s="60"/>
      <c r="H280" s="60"/>
      <c r="I280" s="60"/>
      <c r="J280" s="41"/>
      <c r="K280" s="60"/>
      <c r="L280" s="60"/>
      <c r="M280" s="60"/>
      <c r="O280" s="41"/>
      <c r="R280" s="60"/>
      <c r="T280" s="41"/>
      <c r="W280" s="60"/>
      <c r="Y280" s="41"/>
      <c r="AB280" s="60"/>
      <c r="AD280" s="41"/>
      <c r="AG280" s="60"/>
      <c r="AI280" s="41"/>
      <c r="AL280" s="60"/>
    </row>
    <row r="281" spans="1:38" ht="12.75" customHeight="1">
      <c r="A281" s="231"/>
      <c r="F281" s="60"/>
      <c r="G281" s="60"/>
      <c r="H281" s="60"/>
      <c r="I281" s="60"/>
      <c r="J281" s="41"/>
      <c r="K281" s="60"/>
      <c r="L281" s="60"/>
      <c r="M281" s="60"/>
      <c r="O281" s="41"/>
      <c r="R281" s="60"/>
    </row>
    <row r="282" spans="1:38" ht="12.75" customHeight="1">
      <c r="A282" s="56"/>
      <c r="F282" s="60"/>
      <c r="G282" s="60"/>
      <c r="H282" s="60"/>
      <c r="I282" s="60"/>
      <c r="J282" s="41"/>
      <c r="K282" s="60"/>
      <c r="L282" s="60"/>
      <c r="M282" s="60"/>
      <c r="O282" s="41"/>
      <c r="R282" s="60"/>
    </row>
    <row r="283" spans="1:38" ht="12.75" customHeight="1">
      <c r="F283" s="60"/>
      <c r="G283" s="60"/>
      <c r="H283" s="60"/>
      <c r="I283" s="60"/>
      <c r="J283" s="41"/>
      <c r="K283" s="60"/>
      <c r="L283" s="60"/>
      <c r="M283" s="60"/>
      <c r="O283" s="41"/>
      <c r="R283" s="60"/>
    </row>
    <row r="284" spans="1:38" ht="12.75" customHeight="1">
      <c r="F284" s="60"/>
      <c r="G284" s="60"/>
      <c r="H284" s="60"/>
      <c r="I284" s="60"/>
      <c r="J284" s="41"/>
      <c r="K284" s="60"/>
      <c r="L284" s="60"/>
      <c r="M284" s="60"/>
      <c r="O284" s="41"/>
      <c r="R284" s="60"/>
    </row>
    <row r="285" spans="1:38" ht="12.75" customHeight="1">
      <c r="F285" s="60"/>
      <c r="G285" s="60"/>
      <c r="H285" s="60"/>
      <c r="I285" s="60"/>
      <c r="J285" s="41"/>
      <c r="K285" s="60"/>
      <c r="L285" s="60"/>
      <c r="M285" s="60"/>
      <c r="O285" s="41"/>
      <c r="R285" s="60"/>
    </row>
    <row r="286" spans="1:38" ht="12.75" customHeight="1">
      <c r="F286" s="60"/>
      <c r="G286" s="60"/>
      <c r="H286" s="60"/>
      <c r="I286" s="60"/>
      <c r="J286" s="41"/>
      <c r="K286" s="60"/>
      <c r="L286" s="60"/>
      <c r="M286" s="60"/>
      <c r="O286" s="41"/>
      <c r="R286" s="60"/>
    </row>
    <row r="287" spans="1:38" ht="12.75" customHeight="1">
      <c r="F287" s="60"/>
      <c r="G287" s="60"/>
      <c r="H287" s="60"/>
      <c r="I287" s="60"/>
      <c r="J287" s="41"/>
      <c r="K287" s="60"/>
      <c r="L287" s="60"/>
      <c r="M287" s="60"/>
      <c r="O287" s="41"/>
      <c r="R287" s="60"/>
    </row>
    <row r="288" spans="1:38" ht="12.75" customHeight="1">
      <c r="F288" s="60"/>
      <c r="G288" s="60"/>
      <c r="H288" s="60"/>
      <c r="I288" s="60"/>
      <c r="J288" s="41"/>
      <c r="K288" s="60"/>
      <c r="L288" s="60"/>
      <c r="M288" s="60"/>
      <c r="O288" s="41"/>
      <c r="R288" s="60"/>
    </row>
    <row r="289" spans="6:18" ht="12.75" customHeight="1">
      <c r="F289" s="60"/>
      <c r="G289" s="60"/>
      <c r="H289" s="60"/>
      <c r="I289" s="60"/>
      <c r="J289" s="41"/>
      <c r="K289" s="60"/>
      <c r="L289" s="60"/>
      <c r="M289" s="60"/>
      <c r="O289" s="41"/>
      <c r="R289" s="60"/>
    </row>
    <row r="290" spans="6:18" ht="12.75" customHeight="1">
      <c r="F290" s="60"/>
      <c r="G290" s="60"/>
      <c r="H290" s="60"/>
      <c r="I290" s="60"/>
      <c r="J290" s="41"/>
      <c r="K290" s="60"/>
      <c r="L290" s="60"/>
      <c r="M290" s="60"/>
      <c r="O290" s="41"/>
      <c r="R290" s="60"/>
    </row>
    <row r="291" spans="6:18" ht="12.75" customHeight="1">
      <c r="F291" s="60"/>
      <c r="G291" s="60"/>
      <c r="H291" s="60"/>
      <c r="I291" s="60"/>
      <c r="J291" s="41"/>
      <c r="K291" s="60"/>
      <c r="L291" s="60"/>
      <c r="M291" s="60"/>
      <c r="O291" s="41"/>
      <c r="R291" s="60"/>
    </row>
    <row r="292" spans="6:18" ht="12.75" customHeight="1">
      <c r="F292" s="60"/>
      <c r="G292" s="60"/>
      <c r="H292" s="60"/>
      <c r="I292" s="60"/>
      <c r="J292" s="41"/>
      <c r="K292" s="60"/>
      <c r="L292" s="60"/>
      <c r="M292" s="60"/>
      <c r="O292" s="41"/>
      <c r="R292" s="60"/>
    </row>
    <row r="293" spans="6:18" ht="12.75" customHeight="1">
      <c r="F293" s="60"/>
      <c r="G293" s="60"/>
      <c r="H293" s="60"/>
      <c r="I293" s="60"/>
      <c r="J293" s="41"/>
      <c r="K293" s="60"/>
      <c r="L293" s="60"/>
      <c r="M293" s="60"/>
      <c r="O293" s="41"/>
      <c r="R293" s="60"/>
    </row>
    <row r="294" spans="6:18" ht="12.75" customHeight="1">
      <c r="F294" s="60"/>
      <c r="G294" s="60"/>
      <c r="H294" s="60"/>
      <c r="I294" s="60"/>
      <c r="J294" s="41"/>
      <c r="K294" s="60"/>
      <c r="L294" s="60"/>
      <c r="M294" s="60"/>
      <c r="O294" s="41"/>
      <c r="R294" s="60"/>
    </row>
    <row r="295" spans="6:18" ht="12.75" customHeight="1">
      <c r="F295" s="60"/>
      <c r="G295" s="60"/>
      <c r="H295" s="60"/>
      <c r="I295" s="60"/>
      <c r="J295" s="41"/>
      <c r="K295" s="60"/>
      <c r="L295" s="60"/>
      <c r="M295" s="60"/>
      <c r="O295" s="41"/>
      <c r="R295" s="60"/>
    </row>
    <row r="296" spans="6:18" ht="12.75" customHeight="1">
      <c r="F296" s="60"/>
      <c r="G296" s="60"/>
      <c r="H296" s="60"/>
      <c r="I296" s="60"/>
      <c r="J296" s="41"/>
      <c r="K296" s="60"/>
      <c r="L296" s="60"/>
      <c r="M296" s="60"/>
      <c r="O296" s="41"/>
      <c r="R296" s="60"/>
    </row>
    <row r="297" spans="6:18" ht="12.75" customHeight="1">
      <c r="F297" s="60"/>
      <c r="G297" s="60"/>
      <c r="H297" s="60"/>
      <c r="I297" s="60"/>
      <c r="J297" s="41"/>
      <c r="K297" s="60"/>
      <c r="L297" s="60"/>
      <c r="M297" s="60"/>
      <c r="O297" s="41"/>
      <c r="R297" s="60"/>
    </row>
    <row r="298" spans="6:18" ht="12.75" customHeight="1">
      <c r="F298" s="60"/>
      <c r="G298" s="60"/>
      <c r="H298" s="60"/>
      <c r="I298" s="60"/>
      <c r="J298" s="41"/>
      <c r="K298" s="60"/>
      <c r="L298" s="60"/>
      <c r="M298" s="60"/>
      <c r="O298" s="41"/>
      <c r="R298" s="60"/>
    </row>
    <row r="299" spans="6:18" ht="12.75" customHeight="1">
      <c r="F299" s="60"/>
      <c r="G299" s="60"/>
      <c r="H299" s="60"/>
      <c r="I299" s="60"/>
      <c r="J299" s="41"/>
      <c r="K299" s="60"/>
      <c r="L299" s="60"/>
      <c r="M299" s="60"/>
      <c r="O299" s="41"/>
      <c r="R299" s="60"/>
    </row>
    <row r="300" spans="6:18" ht="12.75" customHeight="1">
      <c r="F300" s="60"/>
      <c r="G300" s="60"/>
      <c r="H300" s="60"/>
      <c r="I300" s="60"/>
      <c r="J300" s="41"/>
      <c r="K300" s="60"/>
      <c r="L300" s="60"/>
      <c r="M300" s="60"/>
      <c r="O300" s="41"/>
      <c r="R300" s="60"/>
    </row>
    <row r="301" spans="6:18" ht="12.75" customHeight="1">
      <c r="F301" s="60"/>
      <c r="G301" s="60"/>
      <c r="H301" s="60"/>
      <c r="I301" s="60"/>
      <c r="J301" s="41"/>
      <c r="K301" s="60"/>
      <c r="L301" s="60"/>
      <c r="M301" s="60"/>
      <c r="O301" s="41"/>
      <c r="R301" s="60"/>
    </row>
    <row r="302" spans="6:18" ht="12.75" customHeight="1">
      <c r="F302" s="60"/>
      <c r="G302" s="60"/>
      <c r="H302" s="60"/>
      <c r="I302" s="60"/>
      <c r="J302" s="41"/>
      <c r="K302" s="60"/>
      <c r="L302" s="60"/>
      <c r="M302" s="60"/>
      <c r="O302" s="41"/>
      <c r="R302" s="60"/>
    </row>
    <row r="303" spans="6:18" ht="12.75" customHeight="1">
      <c r="F303" s="60"/>
      <c r="G303" s="60"/>
      <c r="H303" s="60"/>
      <c r="I303" s="60"/>
      <c r="J303" s="41"/>
      <c r="K303" s="60"/>
      <c r="L303" s="60"/>
      <c r="M303" s="60"/>
      <c r="O303" s="41"/>
      <c r="R303" s="60"/>
    </row>
    <row r="304" spans="6:18" ht="12.75" customHeight="1">
      <c r="F304" s="60"/>
      <c r="G304" s="60"/>
      <c r="H304" s="60"/>
      <c r="I304" s="60"/>
      <c r="J304" s="41"/>
      <c r="K304" s="60"/>
      <c r="L304" s="60"/>
      <c r="M304" s="60"/>
      <c r="O304" s="41"/>
      <c r="R304" s="60"/>
    </row>
    <row r="305" spans="6:18" ht="12.75" customHeight="1">
      <c r="F305" s="60"/>
      <c r="G305" s="60"/>
      <c r="H305" s="60"/>
      <c r="I305" s="60"/>
      <c r="J305" s="41"/>
      <c r="K305" s="60"/>
      <c r="L305" s="60"/>
      <c r="M305" s="60"/>
      <c r="O305" s="41"/>
      <c r="R305" s="60"/>
    </row>
    <row r="306" spans="6:18" ht="12.75" customHeight="1">
      <c r="F306" s="60"/>
      <c r="G306" s="60"/>
      <c r="H306" s="60"/>
      <c r="I306" s="60"/>
      <c r="J306" s="41"/>
      <c r="K306" s="60"/>
      <c r="L306" s="60"/>
      <c r="M306" s="60"/>
      <c r="O306" s="41"/>
      <c r="R306" s="60"/>
    </row>
    <row r="307" spans="6:18" ht="12.75" customHeight="1">
      <c r="F307" s="60"/>
      <c r="G307" s="60"/>
      <c r="H307" s="60"/>
      <c r="I307" s="60"/>
      <c r="J307" s="41"/>
      <c r="K307" s="60"/>
      <c r="L307" s="60"/>
      <c r="M307" s="60"/>
      <c r="O307" s="41"/>
      <c r="R307" s="60"/>
    </row>
    <row r="308" spans="6:18" ht="12.75" customHeight="1">
      <c r="F308" s="60"/>
      <c r="G308" s="60"/>
      <c r="H308" s="60"/>
      <c r="I308" s="60"/>
      <c r="J308" s="41"/>
      <c r="K308" s="60"/>
      <c r="L308" s="60"/>
      <c r="M308" s="60"/>
      <c r="O308" s="41"/>
      <c r="R308" s="60"/>
    </row>
    <row r="309" spans="6:18" ht="12.75" customHeight="1">
      <c r="F309" s="60"/>
      <c r="G309" s="60"/>
      <c r="H309" s="60"/>
      <c r="I309" s="60"/>
      <c r="J309" s="41"/>
      <c r="K309" s="60"/>
      <c r="L309" s="60"/>
      <c r="M309" s="60"/>
      <c r="O309" s="41"/>
      <c r="R309" s="60"/>
    </row>
    <row r="310" spans="6:18" ht="12.75" customHeight="1">
      <c r="F310" s="60"/>
      <c r="G310" s="60"/>
      <c r="H310" s="60"/>
      <c r="I310" s="60"/>
      <c r="J310" s="41"/>
      <c r="K310" s="60"/>
      <c r="L310" s="60"/>
      <c r="M310" s="60"/>
      <c r="O310" s="41"/>
      <c r="R310" s="60"/>
    </row>
    <row r="311" spans="6:18" ht="12.75" customHeight="1">
      <c r="F311" s="60"/>
      <c r="G311" s="60"/>
      <c r="H311" s="60"/>
      <c r="I311" s="60"/>
      <c r="J311" s="41"/>
      <c r="K311" s="60"/>
      <c r="L311" s="60"/>
      <c r="M311" s="60"/>
      <c r="O311" s="41"/>
      <c r="R311" s="60"/>
    </row>
    <row r="312" spans="6:18" ht="12.75" customHeight="1">
      <c r="F312" s="60"/>
      <c r="G312" s="60"/>
      <c r="H312" s="60"/>
      <c r="I312" s="60"/>
      <c r="J312" s="41"/>
      <c r="K312" s="60"/>
      <c r="L312" s="60"/>
      <c r="M312" s="60"/>
      <c r="O312" s="41"/>
      <c r="R312" s="60"/>
    </row>
    <row r="313" spans="6:18" ht="12.75" customHeight="1">
      <c r="F313" s="60"/>
      <c r="G313" s="60"/>
      <c r="H313" s="60"/>
      <c r="I313" s="60"/>
      <c r="J313" s="41"/>
      <c r="K313" s="60"/>
      <c r="L313" s="60"/>
      <c r="M313" s="60"/>
      <c r="O313" s="41"/>
      <c r="R313" s="60"/>
    </row>
    <row r="314" spans="6:18" ht="12.75" customHeight="1">
      <c r="F314" s="60"/>
      <c r="G314" s="60"/>
      <c r="H314" s="60"/>
      <c r="I314" s="60"/>
      <c r="J314" s="41"/>
      <c r="K314" s="60"/>
      <c r="L314" s="60"/>
      <c r="M314" s="60"/>
      <c r="O314" s="41"/>
      <c r="R314" s="60"/>
    </row>
    <row r="315" spans="6:18" ht="12.75" customHeight="1">
      <c r="F315" s="60"/>
      <c r="G315" s="60"/>
      <c r="H315" s="60"/>
      <c r="I315" s="60"/>
      <c r="J315" s="41"/>
      <c r="K315" s="60"/>
      <c r="L315" s="60"/>
      <c r="M315" s="60"/>
      <c r="O315" s="41"/>
      <c r="R315" s="60"/>
    </row>
    <row r="316" spans="6:18" ht="12.75" customHeight="1">
      <c r="F316" s="60"/>
      <c r="G316" s="60"/>
      <c r="H316" s="60"/>
      <c r="I316" s="60"/>
      <c r="J316" s="41"/>
      <c r="K316" s="60"/>
      <c r="L316" s="60"/>
      <c r="M316" s="60"/>
      <c r="O316" s="41"/>
      <c r="R316" s="60"/>
    </row>
    <row r="317" spans="6:18" ht="12.75" customHeight="1">
      <c r="F317" s="60"/>
      <c r="G317" s="60"/>
      <c r="H317" s="60"/>
      <c r="I317" s="60"/>
      <c r="J317" s="41"/>
      <c r="K317" s="60"/>
      <c r="L317" s="60"/>
      <c r="M317" s="60"/>
      <c r="O317" s="41"/>
      <c r="R317" s="60"/>
    </row>
    <row r="318" spans="6:18" ht="12.75" customHeight="1">
      <c r="F318" s="60"/>
      <c r="G318" s="60"/>
      <c r="H318" s="60"/>
      <c r="I318" s="60"/>
      <c r="J318" s="41"/>
      <c r="K318" s="60"/>
      <c r="L318" s="60"/>
      <c r="M318" s="60"/>
      <c r="O318" s="41"/>
      <c r="R318" s="60"/>
    </row>
    <row r="319" spans="6:18" ht="12.75" customHeight="1">
      <c r="F319" s="60"/>
      <c r="G319" s="60"/>
      <c r="H319" s="60"/>
      <c r="I319" s="60"/>
      <c r="J319" s="41"/>
      <c r="K319" s="60"/>
      <c r="L319" s="60"/>
      <c r="M319" s="60"/>
      <c r="O319" s="41"/>
      <c r="R319" s="60"/>
    </row>
    <row r="320" spans="6:18" ht="12.75" customHeight="1">
      <c r="F320" s="60"/>
      <c r="G320" s="60"/>
      <c r="H320" s="60"/>
      <c r="I320" s="60"/>
      <c r="J320" s="41"/>
      <c r="K320" s="60"/>
      <c r="L320" s="60"/>
      <c r="M320" s="60"/>
      <c r="O320" s="41"/>
      <c r="R320" s="60"/>
    </row>
    <row r="321" spans="6:18" ht="12.75" customHeight="1">
      <c r="F321" s="60"/>
      <c r="G321" s="60"/>
      <c r="H321" s="60"/>
      <c r="I321" s="60"/>
      <c r="J321" s="41"/>
      <c r="K321" s="60"/>
      <c r="L321" s="60"/>
      <c r="M321" s="60"/>
      <c r="O321" s="41"/>
      <c r="R321" s="60"/>
    </row>
    <row r="322" spans="6:18" ht="12.75" customHeight="1">
      <c r="F322" s="60"/>
      <c r="G322" s="60"/>
      <c r="H322" s="60"/>
      <c r="I322" s="60"/>
      <c r="J322" s="41"/>
      <c r="K322" s="60"/>
      <c r="L322" s="60"/>
      <c r="M322" s="60"/>
      <c r="O322" s="41"/>
      <c r="R322" s="60"/>
    </row>
    <row r="323" spans="6:18" ht="12.75" customHeight="1">
      <c r="F323" s="60"/>
      <c r="G323" s="60"/>
      <c r="H323" s="60"/>
      <c r="I323" s="60"/>
      <c r="J323" s="41"/>
      <c r="K323" s="60"/>
      <c r="L323" s="60"/>
      <c r="M323" s="60"/>
      <c r="O323" s="41"/>
      <c r="R323" s="60"/>
    </row>
    <row r="324" spans="6:18" ht="12.75" customHeight="1">
      <c r="F324" s="60"/>
      <c r="G324" s="60"/>
      <c r="H324" s="60"/>
      <c r="I324" s="60"/>
      <c r="J324" s="41"/>
      <c r="K324" s="60"/>
      <c r="L324" s="60"/>
      <c r="M324" s="60"/>
      <c r="O324" s="41"/>
      <c r="R324" s="60"/>
    </row>
    <row r="325" spans="6:18" ht="12.75" customHeight="1">
      <c r="F325" s="60"/>
      <c r="G325" s="60"/>
      <c r="H325" s="60"/>
      <c r="I325" s="60"/>
      <c r="J325" s="41"/>
      <c r="K325" s="60"/>
      <c r="L325" s="60"/>
      <c r="M325" s="60"/>
      <c r="O325" s="41"/>
      <c r="R325" s="60"/>
    </row>
    <row r="326" spans="6:18" ht="12.75" customHeight="1">
      <c r="F326" s="60"/>
      <c r="G326" s="60"/>
      <c r="H326" s="60"/>
      <c r="I326" s="60"/>
      <c r="J326" s="41"/>
      <c r="K326" s="60"/>
      <c r="L326" s="60"/>
      <c r="M326" s="60"/>
      <c r="O326" s="41"/>
      <c r="R326" s="60"/>
    </row>
    <row r="327" spans="6:18" ht="12.75" customHeight="1">
      <c r="F327" s="60"/>
      <c r="G327" s="60"/>
      <c r="H327" s="60"/>
      <c r="I327" s="60"/>
      <c r="J327" s="41"/>
      <c r="K327" s="60"/>
      <c r="L327" s="60"/>
      <c r="M327" s="60"/>
      <c r="O327" s="41"/>
      <c r="R327" s="60"/>
    </row>
    <row r="328" spans="6:18" ht="12.75" customHeight="1">
      <c r="F328" s="60"/>
      <c r="G328" s="60"/>
      <c r="H328" s="60"/>
      <c r="I328" s="60"/>
      <c r="J328" s="41"/>
      <c r="K328" s="60"/>
      <c r="L328" s="60"/>
      <c r="M328" s="60"/>
      <c r="O328" s="41"/>
      <c r="R328" s="60"/>
    </row>
    <row r="329" spans="6:18" ht="12.75" customHeight="1">
      <c r="F329" s="60"/>
      <c r="G329" s="60"/>
      <c r="H329" s="60"/>
      <c r="I329" s="60"/>
      <c r="J329" s="41"/>
      <c r="K329" s="60"/>
      <c r="L329" s="60"/>
      <c r="M329" s="60"/>
      <c r="O329" s="41"/>
      <c r="R329" s="60"/>
    </row>
    <row r="330" spans="6:18" ht="12.75" customHeight="1">
      <c r="F330" s="60"/>
      <c r="G330" s="60"/>
      <c r="H330" s="60"/>
      <c r="I330" s="60"/>
      <c r="J330" s="41"/>
      <c r="K330" s="60"/>
      <c r="L330" s="60"/>
      <c r="M330" s="60"/>
      <c r="O330" s="41"/>
      <c r="R330" s="60"/>
    </row>
    <row r="331" spans="6:18" ht="12.75" customHeight="1">
      <c r="F331" s="60"/>
      <c r="G331" s="60"/>
      <c r="H331" s="60"/>
      <c r="I331" s="60"/>
      <c r="J331" s="41"/>
      <c r="K331" s="60"/>
      <c r="L331" s="60"/>
      <c r="M331" s="60"/>
      <c r="O331" s="41"/>
      <c r="R331" s="60"/>
    </row>
    <row r="332" spans="6:18" ht="12.75" customHeight="1">
      <c r="F332" s="60"/>
      <c r="G332" s="60"/>
      <c r="H332" s="60"/>
      <c r="I332" s="60"/>
      <c r="J332" s="41"/>
      <c r="K332" s="60"/>
      <c r="L332" s="60"/>
      <c r="M332" s="60"/>
      <c r="O332" s="41"/>
      <c r="R332" s="60"/>
    </row>
    <row r="333" spans="6:18" ht="12.75" customHeight="1">
      <c r="F333" s="60"/>
      <c r="G333" s="60"/>
      <c r="H333" s="60"/>
      <c r="I333" s="60"/>
      <c r="J333" s="41"/>
      <c r="K333" s="60"/>
      <c r="L333" s="60"/>
      <c r="M333" s="60"/>
      <c r="O333" s="41"/>
      <c r="R333" s="60"/>
    </row>
    <row r="334" spans="6:18" ht="12.75" customHeight="1">
      <c r="F334" s="60"/>
      <c r="G334" s="60"/>
      <c r="H334" s="60"/>
      <c r="I334" s="60"/>
      <c r="J334" s="41"/>
      <c r="K334" s="60"/>
      <c r="L334" s="60"/>
      <c r="M334" s="60"/>
      <c r="O334" s="41"/>
      <c r="R334" s="60"/>
    </row>
    <row r="335" spans="6:18" ht="12.75" customHeight="1">
      <c r="F335" s="60"/>
      <c r="G335" s="60"/>
      <c r="H335" s="60"/>
      <c r="I335" s="60"/>
      <c r="J335" s="41"/>
      <c r="K335" s="60"/>
      <c r="L335" s="60"/>
      <c r="M335" s="60"/>
      <c r="O335" s="41"/>
      <c r="R335" s="60"/>
    </row>
    <row r="336" spans="6:18" ht="12.75" customHeight="1">
      <c r="F336" s="60"/>
      <c r="G336" s="60"/>
      <c r="H336" s="60"/>
      <c r="I336" s="60"/>
      <c r="J336" s="41"/>
      <c r="K336" s="60"/>
      <c r="L336" s="60"/>
      <c r="M336" s="60"/>
      <c r="O336" s="41"/>
      <c r="R336" s="60"/>
    </row>
    <row r="337" spans="6:18" ht="12.75" customHeight="1">
      <c r="F337" s="60"/>
      <c r="G337" s="60"/>
      <c r="H337" s="60"/>
      <c r="I337" s="60"/>
      <c r="J337" s="41"/>
      <c r="K337" s="60"/>
      <c r="L337" s="60"/>
      <c r="M337" s="60"/>
      <c r="O337" s="41"/>
      <c r="R337" s="60"/>
    </row>
    <row r="338" spans="6:18" ht="12.75" customHeight="1">
      <c r="F338" s="60"/>
      <c r="G338" s="60"/>
      <c r="H338" s="60"/>
      <c r="I338" s="60"/>
      <c r="J338" s="41"/>
      <c r="K338" s="60"/>
      <c r="L338" s="60"/>
      <c r="M338" s="60"/>
      <c r="O338" s="41"/>
      <c r="R338" s="60"/>
    </row>
    <row r="339" spans="6:18" ht="12.75" customHeight="1">
      <c r="F339" s="60"/>
      <c r="G339" s="60"/>
      <c r="H339" s="60"/>
      <c r="I339" s="60"/>
      <c r="J339" s="41"/>
      <c r="K339" s="60"/>
      <c r="L339" s="60"/>
      <c r="M339" s="60"/>
      <c r="O339" s="41"/>
      <c r="R339" s="60"/>
    </row>
    <row r="340" spans="6:18" ht="12.75" customHeight="1">
      <c r="F340" s="60"/>
      <c r="G340" s="60"/>
      <c r="H340" s="60"/>
      <c r="I340" s="60"/>
      <c r="J340" s="41"/>
      <c r="K340" s="60"/>
      <c r="L340" s="60"/>
      <c r="M340" s="60"/>
      <c r="O340" s="41"/>
      <c r="R340" s="60"/>
    </row>
    <row r="341" spans="6:18" ht="12.75" customHeight="1">
      <c r="F341" s="60"/>
      <c r="G341" s="60"/>
      <c r="H341" s="60"/>
      <c r="I341" s="60"/>
      <c r="J341" s="41"/>
      <c r="K341" s="60"/>
      <c r="L341" s="60"/>
      <c r="M341" s="60"/>
      <c r="O341" s="41"/>
      <c r="R341" s="60"/>
    </row>
    <row r="342" spans="6:18" ht="12.75" customHeight="1">
      <c r="F342" s="60"/>
      <c r="G342" s="60"/>
      <c r="H342" s="60"/>
      <c r="I342" s="60"/>
      <c r="J342" s="41"/>
      <c r="K342" s="60"/>
      <c r="L342" s="60"/>
      <c r="M342" s="60"/>
      <c r="O342" s="41"/>
      <c r="R342" s="60"/>
    </row>
    <row r="343" spans="6:18" ht="12.75" customHeight="1">
      <c r="F343" s="60"/>
      <c r="G343" s="60"/>
      <c r="H343" s="60"/>
      <c r="I343" s="60"/>
      <c r="J343" s="41"/>
      <c r="K343" s="60"/>
      <c r="L343" s="60"/>
      <c r="M343" s="60"/>
      <c r="O343" s="41"/>
      <c r="R343" s="60"/>
    </row>
    <row r="344" spans="6:18" ht="12.75" customHeight="1">
      <c r="F344" s="60"/>
      <c r="G344" s="60"/>
      <c r="H344" s="60"/>
      <c r="I344" s="60"/>
      <c r="J344" s="41"/>
      <c r="K344" s="60"/>
      <c r="L344" s="60"/>
      <c r="M344" s="60"/>
      <c r="O344" s="41"/>
      <c r="R344" s="60"/>
    </row>
    <row r="345" spans="6:18" ht="12.75" customHeight="1">
      <c r="F345" s="60"/>
      <c r="G345" s="60"/>
      <c r="H345" s="60"/>
      <c r="I345" s="60"/>
      <c r="J345" s="41"/>
      <c r="K345" s="60"/>
      <c r="L345" s="60"/>
      <c r="M345" s="60"/>
      <c r="O345" s="41"/>
      <c r="R345" s="60"/>
    </row>
    <row r="346" spans="6:18" ht="12.75" customHeight="1">
      <c r="F346" s="60"/>
      <c r="G346" s="60"/>
      <c r="H346" s="60"/>
      <c r="I346" s="60"/>
      <c r="J346" s="41"/>
      <c r="K346" s="60"/>
      <c r="L346" s="60"/>
      <c r="M346" s="60"/>
      <c r="O346" s="41"/>
      <c r="R346" s="60"/>
    </row>
    <row r="347" spans="6:18" ht="12.75" customHeight="1">
      <c r="F347" s="60"/>
      <c r="G347" s="60"/>
      <c r="H347" s="60"/>
      <c r="I347" s="60"/>
      <c r="J347" s="41"/>
      <c r="K347" s="60"/>
      <c r="L347" s="60"/>
      <c r="M347" s="60"/>
      <c r="O347" s="41"/>
      <c r="R347" s="60"/>
    </row>
    <row r="348" spans="6:18" ht="12.75" customHeight="1">
      <c r="F348" s="60"/>
      <c r="G348" s="60"/>
      <c r="H348" s="60"/>
      <c r="I348" s="60"/>
      <c r="J348" s="41"/>
      <c r="K348" s="60"/>
      <c r="L348" s="60"/>
      <c r="M348" s="60"/>
      <c r="O348" s="41"/>
      <c r="R348" s="60"/>
    </row>
    <row r="349" spans="6:18" ht="12.75" customHeight="1">
      <c r="F349" s="60"/>
      <c r="G349" s="60"/>
      <c r="H349" s="60"/>
      <c r="I349" s="60"/>
      <c r="J349" s="41"/>
      <c r="K349" s="60"/>
      <c r="L349" s="60"/>
      <c r="M349" s="60"/>
      <c r="O349" s="41"/>
      <c r="R349" s="60"/>
    </row>
    <row r="350" spans="6:18" ht="12.75" customHeight="1">
      <c r="F350" s="60"/>
      <c r="G350" s="60"/>
      <c r="H350" s="60"/>
      <c r="I350" s="60"/>
      <c r="J350" s="41"/>
      <c r="K350" s="60"/>
      <c r="L350" s="60"/>
      <c r="M350" s="60"/>
      <c r="O350" s="41"/>
      <c r="R350" s="60"/>
    </row>
    <row r="351" spans="6:18" ht="12.75" customHeight="1">
      <c r="F351" s="60"/>
      <c r="G351" s="60"/>
      <c r="H351" s="60"/>
      <c r="I351" s="60"/>
      <c r="J351" s="41"/>
      <c r="K351" s="60"/>
      <c r="L351" s="60"/>
      <c r="M351" s="60"/>
      <c r="O351" s="41"/>
      <c r="R351" s="60"/>
    </row>
    <row r="352" spans="6:18" ht="12.75" customHeight="1">
      <c r="F352" s="60"/>
      <c r="G352" s="60"/>
      <c r="H352" s="60"/>
      <c r="I352" s="60"/>
      <c r="J352" s="41"/>
      <c r="K352" s="60"/>
      <c r="L352" s="60"/>
      <c r="M352" s="60"/>
      <c r="O352" s="41"/>
      <c r="R352" s="60"/>
    </row>
    <row r="353" spans="6:18" ht="12.75" customHeight="1">
      <c r="F353" s="60"/>
      <c r="G353" s="60"/>
      <c r="H353" s="60"/>
      <c r="I353" s="60"/>
      <c r="J353" s="41"/>
      <c r="K353" s="60"/>
      <c r="L353" s="60"/>
      <c r="M353" s="60"/>
      <c r="O353" s="41"/>
      <c r="R353" s="60"/>
    </row>
    <row r="354" spans="6:18" ht="12.75" customHeight="1">
      <c r="F354" s="60"/>
      <c r="G354" s="60"/>
      <c r="H354" s="60"/>
      <c r="I354" s="60"/>
      <c r="J354" s="41"/>
      <c r="K354" s="60"/>
      <c r="L354" s="60"/>
      <c r="M354" s="60"/>
      <c r="O354" s="41"/>
      <c r="R354" s="60"/>
    </row>
    <row r="355" spans="6:18" ht="12.75" customHeight="1">
      <c r="F355" s="60"/>
      <c r="G355" s="60"/>
      <c r="H355" s="60"/>
      <c r="I355" s="60"/>
      <c r="J355" s="41"/>
      <c r="K355" s="60"/>
      <c r="L355" s="60"/>
      <c r="M355" s="60"/>
      <c r="O355" s="41"/>
      <c r="R355" s="60"/>
    </row>
    <row r="356" spans="6:18" ht="12.75" customHeight="1">
      <c r="F356" s="60"/>
      <c r="G356" s="60"/>
      <c r="H356" s="60"/>
      <c r="I356" s="60"/>
      <c r="J356" s="41"/>
      <c r="K356" s="60"/>
      <c r="L356" s="60"/>
      <c r="M356" s="60"/>
      <c r="O356" s="41"/>
      <c r="R356" s="60"/>
    </row>
    <row r="357" spans="6:18" ht="12.75" customHeight="1">
      <c r="F357" s="60"/>
      <c r="G357" s="60"/>
      <c r="H357" s="60"/>
      <c r="I357" s="60"/>
      <c r="J357" s="41"/>
      <c r="K357" s="60"/>
      <c r="L357" s="60"/>
      <c r="M357" s="60"/>
      <c r="O357" s="41"/>
      <c r="R357" s="60"/>
    </row>
    <row r="358" spans="6:18" ht="12.75" customHeight="1">
      <c r="F358" s="60"/>
      <c r="G358" s="60"/>
      <c r="H358" s="60"/>
      <c r="I358" s="60"/>
      <c r="J358" s="41"/>
      <c r="K358" s="60"/>
      <c r="L358" s="60"/>
      <c r="M358" s="60"/>
      <c r="O358" s="41"/>
      <c r="R358" s="60"/>
    </row>
    <row r="359" spans="6:18" ht="12.75" customHeight="1">
      <c r="F359" s="60"/>
      <c r="G359" s="60"/>
      <c r="H359" s="60"/>
      <c r="I359" s="60"/>
      <c r="J359" s="41"/>
      <c r="K359" s="60"/>
      <c r="L359" s="60"/>
      <c r="M359" s="60"/>
      <c r="O359" s="41"/>
      <c r="R359" s="60"/>
    </row>
    <row r="360" spans="6:18" ht="12.75" customHeight="1">
      <c r="F360" s="60"/>
      <c r="G360" s="60"/>
      <c r="H360" s="60"/>
      <c r="I360" s="60"/>
      <c r="J360" s="41"/>
      <c r="K360" s="60"/>
      <c r="L360" s="60"/>
      <c r="M360" s="60"/>
      <c r="O360" s="41"/>
      <c r="R360" s="60"/>
    </row>
    <row r="361" spans="6:18" ht="12.75" customHeight="1">
      <c r="F361" s="60"/>
      <c r="G361" s="60"/>
      <c r="H361" s="60"/>
      <c r="I361" s="60"/>
      <c r="J361" s="41"/>
      <c r="K361" s="60"/>
      <c r="L361" s="60"/>
      <c r="M361" s="60"/>
      <c r="O361" s="41"/>
      <c r="R361" s="60"/>
    </row>
    <row r="362" spans="6:18" ht="12.75" customHeight="1">
      <c r="F362" s="60"/>
      <c r="G362" s="60"/>
      <c r="H362" s="60"/>
      <c r="I362" s="60"/>
      <c r="J362" s="41"/>
      <c r="K362" s="60"/>
      <c r="L362" s="60"/>
      <c r="M362" s="60"/>
      <c r="O362" s="41"/>
      <c r="R362" s="60"/>
    </row>
    <row r="363" spans="6:18" ht="12.75" customHeight="1">
      <c r="F363" s="60"/>
      <c r="G363" s="60"/>
      <c r="H363" s="60"/>
      <c r="I363" s="60"/>
      <c r="J363" s="41"/>
      <c r="K363" s="60"/>
      <c r="L363" s="60"/>
      <c r="M363" s="60"/>
      <c r="O363" s="41"/>
      <c r="R363" s="60"/>
    </row>
    <row r="364" spans="6:18" ht="12.75" customHeight="1">
      <c r="F364" s="60"/>
      <c r="G364" s="60"/>
      <c r="H364" s="60"/>
      <c r="I364" s="60"/>
      <c r="J364" s="41"/>
      <c r="K364" s="60"/>
      <c r="L364" s="60"/>
      <c r="M364" s="60"/>
      <c r="O364" s="41"/>
      <c r="R364" s="60"/>
    </row>
    <row r="365" spans="6:18" ht="12.75" customHeight="1">
      <c r="F365" s="60"/>
      <c r="G365" s="60"/>
      <c r="H365" s="60"/>
      <c r="I365" s="60"/>
      <c r="J365" s="41"/>
      <c r="K365" s="60"/>
      <c r="L365" s="60"/>
      <c r="M365" s="60"/>
      <c r="O365" s="41"/>
      <c r="R365" s="60"/>
    </row>
    <row r="366" spans="6:18" ht="12.75" customHeight="1">
      <c r="F366" s="60"/>
      <c r="G366" s="60"/>
      <c r="H366" s="60"/>
      <c r="I366" s="60"/>
      <c r="J366" s="41"/>
      <c r="K366" s="60"/>
      <c r="L366" s="60"/>
      <c r="M366" s="60"/>
      <c r="O366" s="41"/>
      <c r="R366" s="60"/>
    </row>
    <row r="367" spans="6:18" ht="12.75" customHeight="1">
      <c r="F367" s="60"/>
      <c r="G367" s="60"/>
      <c r="H367" s="60"/>
      <c r="I367" s="60"/>
      <c r="J367" s="41"/>
      <c r="K367" s="60"/>
      <c r="L367" s="60"/>
      <c r="M367" s="60"/>
      <c r="O367" s="41"/>
      <c r="R367" s="60"/>
    </row>
    <row r="368" spans="6:18" ht="12.75" customHeight="1">
      <c r="F368" s="60"/>
      <c r="G368" s="60"/>
      <c r="H368" s="60"/>
      <c r="I368" s="60"/>
      <c r="J368" s="41"/>
      <c r="K368" s="60"/>
      <c r="L368" s="60"/>
      <c r="M368" s="60"/>
      <c r="O368" s="41"/>
      <c r="R368" s="60"/>
    </row>
    <row r="369" spans="6:18" ht="12.75" customHeight="1">
      <c r="F369" s="60"/>
      <c r="G369" s="60"/>
      <c r="H369" s="60"/>
      <c r="I369" s="60"/>
      <c r="J369" s="41"/>
      <c r="K369" s="60"/>
      <c r="L369" s="60"/>
      <c r="M369" s="60"/>
      <c r="O369" s="41"/>
      <c r="R369" s="60"/>
    </row>
    <row r="370" spans="6:18" ht="12.75" customHeight="1">
      <c r="F370" s="60"/>
      <c r="G370" s="60"/>
      <c r="H370" s="60"/>
      <c r="I370" s="60"/>
      <c r="J370" s="41"/>
      <c r="K370" s="60"/>
      <c r="L370" s="60"/>
      <c r="M370" s="60"/>
      <c r="O370" s="41"/>
      <c r="R370" s="60"/>
    </row>
    <row r="371" spans="6:18" ht="12.75" customHeight="1">
      <c r="F371" s="60"/>
      <c r="G371" s="60"/>
      <c r="H371" s="60"/>
      <c r="I371" s="60"/>
      <c r="J371" s="41"/>
      <c r="K371" s="60"/>
      <c r="L371" s="60"/>
      <c r="M371" s="60"/>
      <c r="O371" s="41"/>
      <c r="R371" s="60"/>
    </row>
    <row r="372" spans="6:18" ht="12.75" customHeight="1">
      <c r="F372" s="60"/>
      <c r="G372" s="60"/>
      <c r="H372" s="60"/>
      <c r="I372" s="60"/>
      <c r="J372" s="41"/>
      <c r="K372" s="60"/>
      <c r="L372" s="60"/>
      <c r="M372" s="60"/>
      <c r="O372" s="41"/>
      <c r="R372" s="60"/>
    </row>
    <row r="373" spans="6:18" ht="12.75" customHeight="1">
      <c r="F373" s="60"/>
      <c r="G373" s="60"/>
      <c r="H373" s="60"/>
      <c r="I373" s="60"/>
      <c r="J373" s="41"/>
      <c r="K373" s="60"/>
      <c r="L373" s="60"/>
      <c r="M373" s="60"/>
      <c r="O373" s="41"/>
      <c r="R373" s="60"/>
    </row>
    <row r="374" spans="6:18" ht="12.75" customHeight="1">
      <c r="F374" s="60"/>
      <c r="G374" s="60"/>
      <c r="H374" s="60"/>
      <c r="I374" s="60"/>
      <c r="J374" s="41"/>
      <c r="K374" s="60"/>
      <c r="L374" s="60"/>
      <c r="M374" s="60"/>
      <c r="O374" s="41"/>
      <c r="R374" s="60"/>
    </row>
    <row r="375" spans="6:18" ht="12.75" customHeight="1">
      <c r="F375" s="60"/>
      <c r="G375" s="60"/>
      <c r="H375" s="60"/>
      <c r="I375" s="60"/>
      <c r="J375" s="41"/>
      <c r="K375" s="60"/>
      <c r="L375" s="60"/>
      <c r="M375" s="60"/>
      <c r="O375" s="41"/>
      <c r="R375" s="60"/>
    </row>
    <row r="376" spans="6:18" ht="12.75" customHeight="1">
      <c r="F376" s="60"/>
      <c r="G376" s="60"/>
      <c r="H376" s="60"/>
      <c r="I376" s="60"/>
      <c r="J376" s="41"/>
      <c r="K376" s="60"/>
      <c r="L376" s="60"/>
      <c r="M376" s="60"/>
      <c r="O376" s="41"/>
      <c r="R376" s="60"/>
    </row>
    <row r="377" spans="6:18" ht="12.75" customHeight="1">
      <c r="F377" s="60"/>
      <c r="G377" s="60"/>
      <c r="H377" s="60"/>
      <c r="I377" s="60"/>
      <c r="J377" s="41"/>
      <c r="K377" s="60"/>
      <c r="L377" s="60"/>
      <c r="M377" s="60"/>
      <c r="O377" s="41"/>
      <c r="R377" s="60"/>
    </row>
    <row r="378" spans="6:18" ht="12.75" customHeight="1">
      <c r="F378" s="60"/>
      <c r="G378" s="60"/>
      <c r="H378" s="60"/>
      <c r="I378" s="60"/>
      <c r="J378" s="41"/>
      <c r="K378" s="60"/>
      <c r="L378" s="60"/>
      <c r="M378" s="60"/>
      <c r="O378" s="41"/>
      <c r="R378" s="60"/>
    </row>
    <row r="379" spans="6:18" ht="12.75" customHeight="1">
      <c r="F379" s="60"/>
      <c r="G379" s="60"/>
      <c r="H379" s="60"/>
      <c r="I379" s="60"/>
      <c r="J379" s="41"/>
      <c r="K379" s="60"/>
      <c r="L379" s="60"/>
      <c r="M379" s="60"/>
      <c r="O379" s="41"/>
      <c r="R379" s="60"/>
    </row>
    <row r="380" spans="6:18" ht="12.75" customHeight="1">
      <c r="F380" s="60"/>
      <c r="G380" s="60"/>
      <c r="H380" s="60"/>
      <c r="I380" s="60"/>
      <c r="J380" s="41"/>
      <c r="K380" s="60"/>
      <c r="L380" s="60"/>
      <c r="M380" s="60"/>
      <c r="O380" s="41"/>
      <c r="R380" s="60"/>
    </row>
    <row r="381" spans="6:18" ht="12.75" customHeight="1">
      <c r="F381" s="60"/>
      <c r="G381" s="60"/>
      <c r="H381" s="60"/>
      <c r="I381" s="60"/>
      <c r="J381" s="41"/>
      <c r="K381" s="60"/>
      <c r="L381" s="60"/>
      <c r="M381" s="60"/>
      <c r="O381" s="41"/>
      <c r="R381" s="60"/>
    </row>
    <row r="382" spans="6:18" ht="12.75" customHeight="1">
      <c r="F382" s="60"/>
      <c r="G382" s="60"/>
      <c r="H382" s="60"/>
      <c r="I382" s="60"/>
      <c r="J382" s="41"/>
      <c r="K382" s="60"/>
      <c r="L382" s="60"/>
      <c r="M382" s="60"/>
      <c r="O382" s="41"/>
      <c r="R382" s="60"/>
    </row>
    <row r="383" spans="6:18" ht="12.75" customHeight="1">
      <c r="F383" s="60"/>
      <c r="G383" s="60"/>
      <c r="H383" s="60"/>
      <c r="I383" s="60"/>
      <c r="J383" s="41"/>
      <c r="K383" s="60"/>
      <c r="L383" s="60"/>
      <c r="M383" s="60"/>
      <c r="O383" s="41"/>
      <c r="R383" s="60"/>
    </row>
    <row r="384" spans="6:18" ht="12.75" customHeight="1">
      <c r="F384" s="60"/>
      <c r="G384" s="60"/>
      <c r="H384" s="60"/>
      <c r="I384" s="60"/>
      <c r="J384" s="41"/>
      <c r="K384" s="60"/>
      <c r="L384" s="60"/>
      <c r="M384" s="60"/>
      <c r="O384" s="41"/>
      <c r="R384" s="60"/>
    </row>
    <row r="385" spans="6:18" ht="12.75" customHeight="1">
      <c r="F385" s="60"/>
      <c r="G385" s="60"/>
      <c r="H385" s="60"/>
      <c r="I385" s="60"/>
      <c r="J385" s="41"/>
      <c r="K385" s="60"/>
      <c r="L385" s="60"/>
      <c r="M385" s="60"/>
      <c r="O385" s="41"/>
      <c r="R385" s="60"/>
    </row>
    <row r="386" spans="6:18" ht="12.75" customHeight="1">
      <c r="F386" s="60"/>
      <c r="G386" s="60"/>
      <c r="H386" s="60"/>
      <c r="I386" s="60"/>
      <c r="J386" s="41"/>
      <c r="K386" s="60"/>
      <c r="L386" s="60"/>
      <c r="M386" s="60"/>
      <c r="O386" s="41"/>
      <c r="R386" s="60"/>
    </row>
    <row r="387" spans="6:18" ht="12.75" customHeight="1">
      <c r="F387" s="60"/>
      <c r="G387" s="60"/>
      <c r="H387" s="60"/>
      <c r="I387" s="60"/>
      <c r="J387" s="41"/>
      <c r="K387" s="60"/>
      <c r="L387" s="60"/>
      <c r="M387" s="60"/>
      <c r="O387" s="41"/>
      <c r="R387" s="60"/>
    </row>
    <row r="388" spans="6:18" ht="12.75" customHeight="1">
      <c r="F388" s="60"/>
      <c r="G388" s="60"/>
      <c r="H388" s="60"/>
      <c r="I388" s="60"/>
      <c r="J388" s="41"/>
      <c r="K388" s="60"/>
      <c r="L388" s="60"/>
      <c r="M388" s="60"/>
      <c r="O388" s="41"/>
      <c r="R388" s="60"/>
    </row>
    <row r="389" spans="6:18" ht="12.75" customHeight="1">
      <c r="F389" s="60"/>
      <c r="G389" s="60"/>
      <c r="H389" s="60"/>
      <c r="I389" s="60"/>
      <c r="J389" s="41"/>
      <c r="K389" s="60"/>
      <c r="L389" s="60"/>
      <c r="M389" s="60"/>
      <c r="O389" s="41"/>
      <c r="R389" s="60"/>
    </row>
    <row r="390" spans="6:18" ht="12.75" customHeight="1">
      <c r="F390" s="60"/>
      <c r="G390" s="60"/>
      <c r="H390" s="60"/>
      <c r="I390" s="60"/>
      <c r="J390" s="41"/>
      <c r="K390" s="60"/>
      <c r="L390" s="60"/>
      <c r="M390" s="60"/>
      <c r="O390" s="41"/>
      <c r="R390" s="60"/>
    </row>
    <row r="391" spans="6:18" ht="12.75" customHeight="1">
      <c r="F391" s="60"/>
      <c r="G391" s="60"/>
      <c r="H391" s="60"/>
      <c r="I391" s="60"/>
      <c r="J391" s="41"/>
      <c r="K391" s="60"/>
      <c r="L391" s="60"/>
      <c r="M391" s="60"/>
      <c r="O391" s="41"/>
      <c r="R391" s="60"/>
    </row>
    <row r="392" spans="6:18" ht="12.75" customHeight="1">
      <c r="F392" s="60"/>
      <c r="G392" s="60"/>
      <c r="H392" s="60"/>
      <c r="I392" s="60"/>
      <c r="J392" s="41"/>
      <c r="K392" s="60"/>
      <c r="L392" s="60"/>
      <c r="M392" s="60"/>
      <c r="O392" s="41"/>
      <c r="R392" s="60"/>
    </row>
    <row r="393" spans="6:18" ht="12.75" customHeight="1">
      <c r="F393" s="60"/>
      <c r="G393" s="60"/>
      <c r="H393" s="60"/>
      <c r="I393" s="60"/>
      <c r="J393" s="41"/>
      <c r="K393" s="60"/>
      <c r="L393" s="60"/>
      <c r="M393" s="60"/>
      <c r="O393" s="41"/>
      <c r="R393" s="60"/>
    </row>
    <row r="394" spans="6:18" ht="12.75" customHeight="1">
      <c r="F394" s="60"/>
      <c r="G394" s="60"/>
      <c r="H394" s="60"/>
      <c r="I394" s="60"/>
      <c r="J394" s="41"/>
      <c r="K394" s="60"/>
      <c r="L394" s="60"/>
      <c r="M394" s="60"/>
      <c r="O394" s="41"/>
      <c r="R394" s="60"/>
    </row>
    <row r="395" spans="6:18" ht="12.75" customHeight="1">
      <c r="F395" s="60"/>
      <c r="G395" s="60"/>
      <c r="H395" s="60"/>
      <c r="I395" s="60"/>
      <c r="J395" s="41"/>
      <c r="K395" s="60"/>
      <c r="L395" s="60"/>
      <c r="M395" s="60"/>
      <c r="O395" s="41"/>
      <c r="R395" s="60"/>
    </row>
    <row r="396" spans="6:18" ht="12.75" customHeight="1">
      <c r="F396" s="60"/>
      <c r="G396" s="60"/>
      <c r="H396" s="60"/>
      <c r="I396" s="60"/>
      <c r="J396" s="41"/>
      <c r="K396" s="60"/>
      <c r="L396" s="60"/>
      <c r="M396" s="60"/>
      <c r="O396" s="41"/>
      <c r="R396" s="60"/>
    </row>
    <row r="397" spans="6:18" ht="12.75" customHeight="1">
      <c r="F397" s="60"/>
      <c r="G397" s="60"/>
      <c r="H397" s="60"/>
      <c r="I397" s="60"/>
      <c r="J397" s="41"/>
      <c r="K397" s="60"/>
      <c r="L397" s="60"/>
      <c r="M397" s="60"/>
      <c r="O397" s="41"/>
      <c r="R397" s="60"/>
    </row>
    <row r="398" spans="6:18" ht="12.75" customHeight="1">
      <c r="F398" s="60"/>
      <c r="G398" s="60"/>
      <c r="H398" s="60"/>
      <c r="I398" s="60"/>
      <c r="J398" s="41"/>
      <c r="K398" s="60"/>
      <c r="L398" s="60"/>
      <c r="M398" s="60"/>
      <c r="O398" s="41"/>
      <c r="R398" s="60"/>
    </row>
    <row r="399" spans="6:18" ht="12.75" customHeight="1">
      <c r="F399" s="60"/>
      <c r="G399" s="60"/>
      <c r="H399" s="60"/>
      <c r="I399" s="60"/>
      <c r="J399" s="41"/>
      <c r="K399" s="60"/>
      <c r="L399" s="60"/>
      <c r="M399" s="60"/>
      <c r="O399" s="41"/>
      <c r="R399" s="60"/>
    </row>
    <row r="400" spans="6:18" ht="12.75" customHeight="1">
      <c r="F400" s="60"/>
      <c r="G400" s="60"/>
      <c r="H400" s="60"/>
      <c r="I400" s="60"/>
      <c r="J400" s="41"/>
      <c r="K400" s="60"/>
      <c r="L400" s="60"/>
      <c r="M400" s="60"/>
      <c r="O400" s="41"/>
      <c r="R400" s="60"/>
    </row>
    <row r="401" spans="6:18" ht="12.75" customHeight="1">
      <c r="F401" s="60"/>
      <c r="G401" s="60"/>
      <c r="H401" s="60"/>
      <c r="I401" s="60"/>
      <c r="J401" s="41"/>
      <c r="K401" s="60"/>
      <c r="L401" s="60"/>
      <c r="M401" s="60"/>
      <c r="O401" s="41"/>
      <c r="R401" s="60"/>
    </row>
    <row r="402" spans="6:18" ht="12.75" customHeight="1">
      <c r="F402" s="60"/>
      <c r="G402" s="60"/>
      <c r="H402" s="60"/>
      <c r="I402" s="60"/>
      <c r="J402" s="41"/>
      <c r="K402" s="60"/>
      <c r="L402" s="60"/>
      <c r="M402" s="60"/>
      <c r="O402" s="41"/>
      <c r="R402" s="60"/>
    </row>
    <row r="403" spans="6:18" ht="12.75" customHeight="1">
      <c r="F403" s="60"/>
      <c r="G403" s="60"/>
      <c r="H403" s="60"/>
      <c r="I403" s="60"/>
      <c r="J403" s="41"/>
      <c r="K403" s="60"/>
      <c r="L403" s="60"/>
      <c r="M403" s="60"/>
      <c r="O403" s="41"/>
      <c r="R403" s="60"/>
    </row>
    <row r="404" spans="6:18" ht="12.75" customHeight="1">
      <c r="F404" s="60"/>
      <c r="G404" s="60"/>
      <c r="H404" s="60"/>
      <c r="I404" s="60"/>
      <c r="J404" s="41"/>
      <c r="K404" s="60"/>
      <c r="L404" s="60"/>
      <c r="M404" s="60"/>
      <c r="O404" s="41"/>
      <c r="R404" s="60"/>
    </row>
    <row r="405" spans="6:18" ht="12.75" customHeight="1">
      <c r="F405" s="60"/>
      <c r="G405" s="60"/>
      <c r="H405" s="60"/>
      <c r="I405" s="60"/>
      <c r="J405" s="41"/>
      <c r="K405" s="60"/>
      <c r="L405" s="60"/>
      <c r="M405" s="60"/>
      <c r="O405" s="41"/>
      <c r="R405" s="60"/>
    </row>
    <row r="406" spans="6:18" ht="12.75" customHeight="1">
      <c r="F406" s="60"/>
      <c r="G406" s="60"/>
      <c r="H406" s="60"/>
      <c r="I406" s="60"/>
      <c r="J406" s="41"/>
      <c r="K406" s="60"/>
      <c r="L406" s="60"/>
      <c r="M406" s="60"/>
      <c r="O406" s="41"/>
      <c r="R406" s="60"/>
    </row>
    <row r="407" spans="6:18" ht="12.75" customHeight="1">
      <c r="F407" s="60"/>
      <c r="G407" s="60"/>
      <c r="H407" s="60"/>
      <c r="I407" s="60"/>
      <c r="J407" s="41"/>
      <c r="K407" s="60"/>
      <c r="L407" s="60"/>
      <c r="M407" s="60"/>
      <c r="O407" s="41"/>
      <c r="R407" s="60"/>
    </row>
    <row r="408" spans="6:18" ht="12.75" customHeight="1">
      <c r="F408" s="60"/>
      <c r="G408" s="60"/>
      <c r="H408" s="60"/>
      <c r="I408" s="60"/>
      <c r="J408" s="41"/>
      <c r="K408" s="60"/>
      <c r="L408" s="60"/>
      <c r="M408" s="60"/>
      <c r="O408" s="41"/>
      <c r="R408" s="60"/>
    </row>
    <row r="409" spans="6:18" ht="12.75" customHeight="1">
      <c r="F409" s="60"/>
      <c r="G409" s="60"/>
      <c r="H409" s="60"/>
      <c r="I409" s="60"/>
      <c r="J409" s="41"/>
      <c r="K409" s="60"/>
      <c r="L409" s="60"/>
      <c r="M409" s="60"/>
      <c r="O409" s="41"/>
      <c r="R409" s="60"/>
    </row>
    <row r="410" spans="6:18" ht="12.75" customHeight="1">
      <c r="F410" s="60"/>
      <c r="G410" s="60"/>
      <c r="H410" s="60"/>
      <c r="I410" s="60"/>
      <c r="J410" s="41"/>
      <c r="K410" s="60"/>
      <c r="L410" s="60"/>
      <c r="M410" s="60"/>
      <c r="O410" s="41"/>
      <c r="R410" s="60"/>
    </row>
    <row r="411" spans="6:18" ht="12.75" customHeight="1">
      <c r="F411" s="60"/>
      <c r="G411" s="60"/>
      <c r="H411" s="60"/>
      <c r="I411" s="60"/>
      <c r="J411" s="41"/>
      <c r="K411" s="60"/>
      <c r="L411" s="60"/>
      <c r="M411" s="60"/>
      <c r="O411" s="41"/>
      <c r="R411" s="60"/>
    </row>
    <row r="412" spans="6:18" ht="12.75" customHeight="1">
      <c r="F412" s="60"/>
      <c r="G412" s="60"/>
      <c r="H412" s="60"/>
      <c r="I412" s="60"/>
      <c r="J412" s="41"/>
      <c r="K412" s="60"/>
      <c r="L412" s="60"/>
      <c r="M412" s="60"/>
      <c r="O412" s="41"/>
      <c r="R412" s="60"/>
    </row>
    <row r="413" spans="6:18" ht="12.75" customHeight="1">
      <c r="F413" s="60"/>
      <c r="G413" s="60"/>
      <c r="H413" s="60"/>
      <c r="I413" s="60"/>
      <c r="J413" s="41"/>
      <c r="K413" s="60"/>
      <c r="L413" s="60"/>
      <c r="M413" s="60"/>
      <c r="O413" s="41"/>
      <c r="R413" s="60"/>
    </row>
    <row r="414" spans="6:18" ht="12.75" customHeight="1">
      <c r="F414" s="60"/>
      <c r="G414" s="60"/>
      <c r="H414" s="60"/>
      <c r="I414" s="60"/>
      <c r="J414" s="41"/>
      <c r="K414" s="60"/>
      <c r="L414" s="60"/>
      <c r="M414" s="60"/>
      <c r="O414" s="41"/>
      <c r="R414" s="60"/>
    </row>
    <row r="415" spans="6:18" ht="12.75" customHeight="1">
      <c r="F415" s="60"/>
      <c r="G415" s="60"/>
      <c r="H415" s="60"/>
      <c r="I415" s="60"/>
      <c r="J415" s="41"/>
      <c r="K415" s="60"/>
      <c r="L415" s="60"/>
      <c r="M415" s="60"/>
      <c r="O415" s="41"/>
      <c r="R415" s="60"/>
    </row>
    <row r="416" spans="6:18" ht="12.75" customHeight="1">
      <c r="F416" s="60"/>
      <c r="G416" s="60"/>
      <c r="H416" s="60"/>
      <c r="I416" s="60"/>
      <c r="J416" s="41"/>
      <c r="K416" s="60"/>
      <c r="L416" s="60"/>
      <c r="M416" s="60"/>
      <c r="O416" s="41"/>
      <c r="R416" s="60"/>
    </row>
    <row r="417" spans="6:18" ht="12.75" customHeight="1">
      <c r="F417" s="60"/>
      <c r="G417" s="60"/>
      <c r="H417" s="60"/>
      <c r="I417" s="60"/>
      <c r="J417" s="41"/>
      <c r="K417" s="60"/>
      <c r="L417" s="60"/>
      <c r="M417" s="60"/>
      <c r="O417" s="41"/>
      <c r="R417" s="60"/>
    </row>
    <row r="418" spans="6:18" ht="12.75" customHeight="1">
      <c r="F418" s="60"/>
      <c r="G418" s="60"/>
      <c r="H418" s="60"/>
      <c r="I418" s="60"/>
      <c r="J418" s="41"/>
      <c r="K418" s="60"/>
      <c r="L418" s="60"/>
      <c r="M418" s="60"/>
      <c r="O418" s="41"/>
      <c r="R418" s="60"/>
    </row>
    <row r="419" spans="6:18" ht="12.75" customHeight="1">
      <c r="F419" s="60"/>
      <c r="G419" s="60"/>
      <c r="H419" s="60"/>
      <c r="I419" s="60"/>
      <c r="J419" s="41"/>
      <c r="K419" s="60"/>
      <c r="L419" s="60"/>
      <c r="M419" s="60"/>
      <c r="O419" s="41"/>
      <c r="R419" s="60"/>
    </row>
    <row r="420" spans="6:18" ht="12.75" customHeight="1">
      <c r="F420" s="60"/>
      <c r="G420" s="60"/>
      <c r="H420" s="60"/>
      <c r="I420" s="60"/>
      <c r="J420" s="41"/>
      <c r="K420" s="60"/>
      <c r="L420" s="60"/>
      <c r="M420" s="60"/>
      <c r="O420" s="41"/>
      <c r="R420" s="60"/>
    </row>
    <row r="421" spans="6:18" ht="12.75" customHeight="1">
      <c r="F421" s="60"/>
      <c r="G421" s="60"/>
      <c r="H421" s="60"/>
      <c r="I421" s="60"/>
      <c r="J421" s="41"/>
      <c r="K421" s="60"/>
      <c r="L421" s="60"/>
      <c r="M421" s="60"/>
      <c r="O421" s="41"/>
      <c r="R421" s="60"/>
    </row>
    <row r="422" spans="6:18" ht="12.75" customHeight="1">
      <c r="F422" s="60"/>
      <c r="G422" s="60"/>
      <c r="H422" s="60"/>
      <c r="I422" s="60"/>
      <c r="J422" s="41"/>
      <c r="K422" s="60"/>
      <c r="L422" s="60"/>
      <c r="M422" s="60"/>
      <c r="O422" s="41"/>
      <c r="R422" s="60"/>
    </row>
    <row r="423" spans="6:18" ht="12.75" customHeight="1">
      <c r="F423" s="60"/>
      <c r="G423" s="60"/>
      <c r="H423" s="60"/>
      <c r="I423" s="60"/>
      <c r="J423" s="41"/>
      <c r="K423" s="60"/>
      <c r="L423" s="60"/>
      <c r="M423" s="60"/>
      <c r="O423" s="41"/>
      <c r="R423" s="60"/>
    </row>
    <row r="424" spans="6:18" ht="12.75" customHeight="1">
      <c r="F424" s="60"/>
      <c r="G424" s="60"/>
      <c r="H424" s="60"/>
      <c r="I424" s="60"/>
      <c r="J424" s="41"/>
      <c r="K424" s="60"/>
      <c r="L424" s="60"/>
      <c r="M424" s="60"/>
      <c r="O424" s="41"/>
      <c r="R424" s="60"/>
    </row>
    <row r="425" spans="6:18" ht="12.75" customHeight="1">
      <c r="F425" s="60"/>
      <c r="G425" s="60"/>
      <c r="H425" s="60"/>
      <c r="I425" s="60"/>
      <c r="J425" s="41"/>
      <c r="K425" s="60"/>
      <c r="L425" s="60"/>
      <c r="M425" s="60"/>
      <c r="O425" s="41"/>
      <c r="R425" s="60"/>
    </row>
    <row r="426" spans="6:18" ht="12.75" customHeight="1">
      <c r="F426" s="60"/>
      <c r="G426" s="60"/>
      <c r="H426" s="60"/>
      <c r="I426" s="60"/>
      <c r="J426" s="41"/>
      <c r="K426" s="60"/>
      <c r="L426" s="60"/>
      <c r="M426" s="60"/>
      <c r="O426" s="41"/>
      <c r="R426" s="60"/>
    </row>
    <row r="427" spans="6:18" ht="12.75" customHeight="1">
      <c r="F427" s="60"/>
      <c r="G427" s="60"/>
      <c r="H427" s="60"/>
      <c r="I427" s="60"/>
      <c r="J427" s="41"/>
      <c r="K427" s="60"/>
      <c r="L427" s="60"/>
      <c r="M427" s="60"/>
      <c r="O427" s="41"/>
      <c r="R427" s="60"/>
    </row>
    <row r="428" spans="6:18" ht="12.75" customHeight="1">
      <c r="F428" s="60"/>
      <c r="G428" s="60"/>
      <c r="H428" s="60"/>
      <c r="I428" s="60"/>
      <c r="J428" s="41"/>
      <c r="K428" s="60"/>
      <c r="L428" s="60"/>
      <c r="M428" s="60"/>
      <c r="O428" s="41"/>
      <c r="R428" s="60"/>
    </row>
    <row r="429" spans="6:18" ht="12.75" customHeight="1">
      <c r="F429" s="60"/>
      <c r="G429" s="60"/>
      <c r="H429" s="60"/>
      <c r="I429" s="60"/>
      <c r="J429" s="41"/>
      <c r="K429" s="60"/>
      <c r="L429" s="60"/>
      <c r="M429" s="60"/>
      <c r="O429" s="41"/>
      <c r="R429" s="60"/>
    </row>
    <row r="430" spans="6:18" ht="12.75" customHeight="1">
      <c r="F430" s="60"/>
      <c r="G430" s="60"/>
      <c r="H430" s="60"/>
      <c r="I430" s="60"/>
      <c r="J430" s="41"/>
      <c r="K430" s="60"/>
      <c r="L430" s="60"/>
      <c r="M430" s="60"/>
      <c r="O430" s="41"/>
      <c r="R430" s="60"/>
    </row>
    <row r="431" spans="6:18" ht="12.75" customHeight="1">
      <c r="F431" s="60"/>
      <c r="G431" s="60"/>
      <c r="H431" s="60"/>
      <c r="I431" s="60"/>
      <c r="J431" s="41"/>
      <c r="K431" s="60"/>
      <c r="L431" s="60"/>
      <c r="M431" s="60"/>
      <c r="O431" s="41"/>
      <c r="R431" s="60"/>
    </row>
    <row r="432" spans="6:18" ht="12.75" customHeight="1">
      <c r="F432" s="60"/>
      <c r="G432" s="60"/>
      <c r="H432" s="60"/>
      <c r="I432" s="60"/>
      <c r="J432" s="41"/>
      <c r="K432" s="60"/>
      <c r="L432" s="60"/>
      <c r="M432" s="60"/>
      <c r="O432" s="41"/>
      <c r="R432" s="60"/>
    </row>
    <row r="433" spans="6:18" ht="12.75" customHeight="1">
      <c r="F433" s="60"/>
      <c r="G433" s="60"/>
      <c r="H433" s="60"/>
      <c r="I433" s="60"/>
      <c r="J433" s="41"/>
      <c r="K433" s="60"/>
      <c r="L433" s="60"/>
      <c r="M433" s="60"/>
      <c r="O433" s="41"/>
      <c r="R433" s="60"/>
    </row>
    <row r="434" spans="6:18" ht="12.75" customHeight="1">
      <c r="F434" s="60"/>
      <c r="G434" s="60"/>
      <c r="H434" s="60"/>
      <c r="I434" s="60"/>
      <c r="J434" s="41"/>
      <c r="K434" s="60"/>
      <c r="L434" s="60"/>
      <c r="M434" s="60"/>
      <c r="O434" s="41"/>
      <c r="R434" s="60"/>
    </row>
    <row r="435" spans="6:18" ht="12.75" customHeight="1">
      <c r="F435" s="60"/>
      <c r="G435" s="60"/>
      <c r="H435" s="60"/>
      <c r="I435" s="60"/>
      <c r="J435" s="41"/>
      <c r="K435" s="60"/>
      <c r="L435" s="60"/>
      <c r="M435" s="60"/>
      <c r="O435" s="41"/>
      <c r="R435" s="60"/>
    </row>
    <row r="436" spans="6:18" ht="12.75" customHeight="1">
      <c r="F436" s="60"/>
      <c r="G436" s="60"/>
      <c r="H436" s="60"/>
      <c r="I436" s="60"/>
      <c r="J436" s="41"/>
      <c r="K436" s="60"/>
      <c r="L436" s="60"/>
      <c r="M436" s="60"/>
      <c r="O436" s="41"/>
      <c r="R436" s="60"/>
    </row>
    <row r="437" spans="6:18" ht="12.75" customHeight="1">
      <c r="F437" s="60"/>
      <c r="G437" s="60"/>
      <c r="H437" s="60"/>
      <c r="I437" s="60"/>
      <c r="J437" s="41"/>
      <c r="K437" s="60"/>
      <c r="L437" s="60"/>
      <c r="M437" s="60"/>
      <c r="O437" s="41"/>
      <c r="R437" s="60"/>
    </row>
    <row r="438" spans="6:18" ht="12.75" customHeight="1">
      <c r="F438" s="60"/>
      <c r="G438" s="60"/>
      <c r="H438" s="60"/>
      <c r="I438" s="60"/>
      <c r="J438" s="41"/>
      <c r="K438" s="60"/>
      <c r="L438" s="60"/>
      <c r="M438" s="60"/>
      <c r="O438" s="41"/>
      <c r="R438" s="60"/>
    </row>
    <row r="439" spans="6:18" ht="12.75" customHeight="1">
      <c r="F439" s="60"/>
      <c r="G439" s="60"/>
      <c r="H439" s="60"/>
      <c r="I439" s="60"/>
      <c r="J439" s="41"/>
      <c r="K439" s="60"/>
      <c r="L439" s="60"/>
      <c r="M439" s="60"/>
      <c r="O439" s="41"/>
      <c r="R439" s="60"/>
    </row>
    <row r="440" spans="6:18" ht="12.75" customHeight="1">
      <c r="F440" s="60"/>
      <c r="G440" s="60"/>
      <c r="H440" s="60"/>
      <c r="I440" s="60"/>
      <c r="J440" s="41"/>
      <c r="K440" s="60"/>
      <c r="L440" s="60"/>
      <c r="M440" s="60"/>
      <c r="O440" s="41"/>
      <c r="R440" s="60"/>
    </row>
    <row r="441" spans="6:18" ht="12.75" customHeight="1">
      <c r="F441" s="60"/>
      <c r="G441" s="60"/>
      <c r="H441" s="60"/>
      <c r="I441" s="60"/>
      <c r="J441" s="41"/>
      <c r="K441" s="60"/>
      <c r="L441" s="60"/>
      <c r="M441" s="60"/>
      <c r="O441" s="41"/>
      <c r="R441" s="60"/>
    </row>
    <row r="442" spans="6:18" ht="12.75" customHeight="1">
      <c r="F442" s="60"/>
      <c r="G442" s="60"/>
      <c r="H442" s="60"/>
      <c r="I442" s="60"/>
      <c r="J442" s="41"/>
      <c r="K442" s="60"/>
      <c r="L442" s="60"/>
      <c r="M442" s="60"/>
      <c r="O442" s="41"/>
      <c r="R442" s="60"/>
    </row>
    <row r="443" spans="6:18" ht="12.75" customHeight="1">
      <c r="F443" s="60"/>
      <c r="G443" s="60"/>
      <c r="H443" s="60"/>
      <c r="I443" s="60"/>
      <c r="J443" s="41"/>
      <c r="K443" s="60"/>
      <c r="L443" s="60"/>
      <c r="M443" s="60"/>
      <c r="O443" s="41"/>
      <c r="R443" s="60"/>
    </row>
    <row r="444" spans="6:18" ht="12.75" customHeight="1">
      <c r="F444" s="60"/>
      <c r="G444" s="60"/>
      <c r="H444" s="60"/>
      <c r="I444" s="60"/>
      <c r="J444" s="41"/>
      <c r="K444" s="60"/>
      <c r="L444" s="60"/>
      <c r="M444" s="60"/>
      <c r="O444" s="41"/>
      <c r="R444" s="60"/>
    </row>
    <row r="445" spans="6:18" ht="12.75" customHeight="1">
      <c r="F445" s="60"/>
      <c r="G445" s="60"/>
      <c r="H445" s="60"/>
      <c r="I445" s="60"/>
      <c r="J445" s="41"/>
      <c r="K445" s="60"/>
      <c r="L445" s="60"/>
      <c r="M445" s="60"/>
      <c r="O445" s="41"/>
      <c r="R445" s="60"/>
    </row>
    <row r="446" spans="6:18" ht="12.75" customHeight="1">
      <c r="F446" s="60"/>
      <c r="G446" s="60"/>
      <c r="H446" s="60"/>
      <c r="I446" s="60"/>
      <c r="J446" s="41"/>
      <c r="K446" s="60"/>
      <c r="L446" s="60"/>
      <c r="M446" s="60"/>
      <c r="O446" s="41"/>
      <c r="R446" s="60"/>
    </row>
    <row r="447" spans="6:18" ht="12.75" customHeight="1">
      <c r="F447" s="60"/>
      <c r="G447" s="60"/>
      <c r="H447" s="60"/>
      <c r="I447" s="60"/>
      <c r="J447" s="41"/>
      <c r="K447" s="60"/>
      <c r="L447" s="60"/>
      <c r="M447" s="60"/>
      <c r="O447" s="41"/>
      <c r="R447" s="60"/>
    </row>
    <row r="448" spans="6:18" ht="12.75" customHeight="1">
      <c r="F448" s="60"/>
      <c r="G448" s="60"/>
      <c r="H448" s="60"/>
      <c r="I448" s="60"/>
      <c r="J448" s="41"/>
      <c r="K448" s="60"/>
      <c r="L448" s="60"/>
      <c r="M448" s="60"/>
      <c r="O448" s="41"/>
      <c r="R448" s="60"/>
    </row>
    <row r="449" spans="6:18" ht="12.75" customHeight="1">
      <c r="F449" s="60"/>
      <c r="G449" s="60"/>
      <c r="H449" s="60"/>
      <c r="I449" s="60"/>
      <c r="J449" s="41"/>
      <c r="K449" s="60"/>
      <c r="L449" s="60"/>
      <c r="M449" s="60"/>
      <c r="O449" s="41"/>
      <c r="R449" s="60"/>
    </row>
    <row r="450" spans="6:18" ht="12.75" customHeight="1">
      <c r="F450" s="60"/>
      <c r="G450" s="60"/>
      <c r="H450" s="60"/>
      <c r="I450" s="60"/>
      <c r="J450" s="41"/>
      <c r="K450" s="60"/>
      <c r="L450" s="60"/>
      <c r="M450" s="60"/>
      <c r="O450" s="41"/>
      <c r="R450" s="60"/>
    </row>
    <row r="451" spans="6:18" ht="12.75" customHeight="1">
      <c r="F451" s="60"/>
      <c r="G451" s="60"/>
      <c r="H451" s="60"/>
      <c r="I451" s="60"/>
      <c r="J451" s="41"/>
      <c r="K451" s="60"/>
      <c r="L451" s="60"/>
      <c r="M451" s="60"/>
      <c r="O451" s="41"/>
      <c r="R451" s="60"/>
    </row>
    <row r="452" spans="6:18" ht="12.75" customHeight="1">
      <c r="F452" s="60"/>
      <c r="G452" s="60"/>
      <c r="H452" s="60"/>
      <c r="I452" s="60"/>
      <c r="J452" s="41"/>
      <c r="K452" s="60"/>
      <c r="L452" s="60"/>
      <c r="M452" s="60"/>
      <c r="O452" s="41"/>
      <c r="R452" s="60"/>
    </row>
    <row r="453" spans="6:18" ht="12.75" customHeight="1">
      <c r="F453" s="60"/>
      <c r="G453" s="60"/>
      <c r="H453" s="60"/>
      <c r="I453" s="60"/>
      <c r="J453" s="41"/>
      <c r="K453" s="60"/>
      <c r="L453" s="60"/>
      <c r="M453" s="60"/>
      <c r="O453" s="41"/>
      <c r="R453" s="60"/>
    </row>
    <row r="454" spans="6:18" ht="12.75" customHeight="1">
      <c r="F454" s="60"/>
      <c r="G454" s="60"/>
      <c r="H454" s="60"/>
      <c r="I454" s="60"/>
      <c r="J454" s="41"/>
      <c r="K454" s="60"/>
      <c r="L454" s="60"/>
      <c r="M454" s="60"/>
      <c r="O454" s="41"/>
      <c r="R454" s="60"/>
    </row>
    <row r="455" spans="6:18" ht="15" customHeight="1">
      <c r="F455" s="60"/>
      <c r="G455" s="60"/>
      <c r="H455" s="60"/>
      <c r="I455" s="60"/>
      <c r="J455" s="41"/>
      <c r="K455" s="60"/>
      <c r="L455" s="60"/>
      <c r="M455" s="60"/>
      <c r="O455" s="41"/>
      <c r="R455" s="60"/>
    </row>
  </sheetData>
  <autoFilter ref="R1:R278" xr:uid="{00000000-0009-0000-0000-000005000000}"/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2023-09-07T17:45:36Z</dcterms:modified>
</cp:coreProperties>
</file>